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6605" windowHeight="943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'ALL'!$A$1:$AI$150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<sst xmlns="http://schemas.openxmlformats.org/spreadsheetml/2006/main" count="3351" uniqueCount="879">
  <si>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</si>
  <si>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</si>
  <si>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</si>
  <si>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</si>
  <si>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</si>
  <si>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</si>
  <si>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</si>
  <si>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</si>
  <si>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</si>
  <si>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</si>
  <si>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</si>
  <si>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</si>
  <si>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</si>
  <si>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</si>
  <si>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</si>
  <si>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</si>
  <si>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</si>
  <si>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</si>
  <si>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</si>
  <si>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</si>
  <si>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</si>
  <si>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</si>
  <si>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</si>
  <si>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</si>
  <si>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</si>
  <si>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</si>
  <si>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</si>
  <si>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</si>
  <si>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</si>
  <si>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</si>
  <si>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</si>
  <si>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</si>
  <si>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</si>
  <si>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</si>
  <si>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</si>
  <si>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</si>
  <si>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</si>
  <si>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</si>
  <si>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</si>
  <si>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4700147</t>
  </si>
  <si>
    <t>985</t>
  </si>
  <si>
    <t>Achievement School District</t>
  </si>
  <si>
    <t>710 James Robertson PW</t>
  </si>
  <si>
    <t>Nashville</t>
  </si>
  <si>
    <t>TN</t>
  </si>
  <si>
    <t>37243</t>
  </si>
  <si>
    <t>0381</t>
  </si>
  <si>
    <t>1</t>
  </si>
  <si>
    <t>NO</t>
  </si>
  <si>
    <t>M</t>
  </si>
  <si>
    <t>Open</t>
  </si>
  <si>
    <t>LEA</t>
  </si>
  <si>
    <t>4700030</t>
  </si>
  <si>
    <t>171</t>
  </si>
  <si>
    <t>Alamo</t>
  </si>
  <si>
    <t>264 E. Park ST</t>
  </si>
  <si>
    <t>38001</t>
  </si>
  <si>
    <t/>
  </si>
  <si>
    <t>4</t>
  </si>
  <si>
    <t>YES</t>
  </si>
  <si>
    <t>4700060</t>
  </si>
  <si>
    <t>051</t>
  </si>
  <si>
    <t>Alcoa</t>
  </si>
  <si>
    <t>524 Faraday ST</t>
  </si>
  <si>
    <t>37701</t>
  </si>
  <si>
    <t>2098</t>
  </si>
  <si>
    <t>4700144</t>
  </si>
  <si>
    <t>961</t>
  </si>
  <si>
    <t>Alvin C York Institute</t>
  </si>
  <si>
    <t>5475 Airline RD</t>
  </si>
  <si>
    <t>Jamestown</t>
  </si>
  <si>
    <t>38556</t>
  </si>
  <si>
    <t>7</t>
  </si>
  <si>
    <t>4700090</t>
  </si>
  <si>
    <t>010</t>
  </si>
  <si>
    <t>Anderson County</t>
  </si>
  <si>
    <t>Suite 500  101 South Main</t>
  </si>
  <si>
    <t>Clinton</t>
  </si>
  <si>
    <t>37716</t>
  </si>
  <si>
    <t>4,8</t>
  </si>
  <si>
    <t>4700152</t>
  </si>
  <si>
    <t>793</t>
  </si>
  <si>
    <t>Arlington</t>
  </si>
  <si>
    <t>38002</t>
  </si>
  <si>
    <t>3,8</t>
  </si>
  <si>
    <t>New</t>
  </si>
  <si>
    <t>4700120</t>
  </si>
  <si>
    <t>541</t>
  </si>
  <si>
    <t>Athens</t>
  </si>
  <si>
    <t>943 Crestway DR</t>
  </si>
  <si>
    <t>37303</t>
  </si>
  <si>
    <t>6</t>
  </si>
  <si>
    <t>4700153</t>
  </si>
  <si>
    <t>794</t>
  </si>
  <si>
    <t>Bartlett</t>
  </si>
  <si>
    <t>38134</t>
  </si>
  <si>
    <t>3</t>
  </si>
  <si>
    <t>4700180</t>
  </si>
  <si>
    <t>020</t>
  </si>
  <si>
    <t>Bedford County</t>
  </si>
  <si>
    <t>500 Madison ST</t>
  </si>
  <si>
    <t>Shelbyville</t>
  </si>
  <si>
    <t>37160</t>
  </si>
  <si>
    <t>6,7</t>
  </si>
  <si>
    <t>4700210</t>
  </si>
  <si>
    <t>172</t>
  </si>
  <si>
    <t>Bells</t>
  </si>
  <si>
    <t>4532 Hwy  88 South</t>
  </si>
  <si>
    <t>38006</t>
  </si>
  <si>
    <t>4700240</t>
  </si>
  <si>
    <t>030</t>
  </si>
  <si>
    <t>Benton County</t>
  </si>
  <si>
    <t>197 Briarwood ST</t>
  </si>
  <si>
    <t>Camden</t>
  </si>
  <si>
    <t>38320</t>
  </si>
  <si>
    <t>4700270</t>
  </si>
  <si>
    <t>040</t>
  </si>
  <si>
    <t>Bledsoe County</t>
  </si>
  <si>
    <t>P. O. Box 369</t>
  </si>
  <si>
    <t>Pikeville</t>
  </si>
  <si>
    <t>37367</t>
  </si>
  <si>
    <t>0369</t>
  </si>
  <si>
    <t>4700300</t>
  </si>
  <si>
    <t>050</t>
  </si>
  <si>
    <t>Blount County</t>
  </si>
  <si>
    <t>831 Grandview DR</t>
  </si>
  <si>
    <t>Maryville</t>
  </si>
  <si>
    <t>37803</t>
  </si>
  <si>
    <t>4701390</t>
  </si>
  <si>
    <t>274</t>
  </si>
  <si>
    <t>Bradford</t>
  </si>
  <si>
    <t>P. O. Box 220</t>
  </si>
  <si>
    <t>38316</t>
  </si>
  <si>
    <t>4700330</t>
  </si>
  <si>
    <t>060</t>
  </si>
  <si>
    <t>Bradley County</t>
  </si>
  <si>
    <t>800 South  Lee HW</t>
  </si>
  <si>
    <t>Cleveland</t>
  </si>
  <si>
    <t>37311</t>
  </si>
  <si>
    <t>2,4,8</t>
  </si>
  <si>
    <t>4700360</t>
  </si>
  <si>
    <t>821</t>
  </si>
  <si>
    <t>Bristol</t>
  </si>
  <si>
    <t>615 Martin Luther King Jr BL</t>
  </si>
  <si>
    <t>37620</t>
  </si>
  <si>
    <t>2397</t>
  </si>
  <si>
    <t>2</t>
  </si>
  <si>
    <t>4700420</t>
  </si>
  <si>
    <t>070</t>
  </si>
  <si>
    <t>Campbell County</t>
  </si>
  <si>
    <t>P. O. Box 445</t>
  </si>
  <si>
    <t>Jacksboro</t>
  </si>
  <si>
    <t>37757</t>
  </si>
  <si>
    <t>4700450</t>
  </si>
  <si>
    <t>080</t>
  </si>
  <si>
    <t>Cannon County</t>
  </si>
  <si>
    <t>301 West Main ST</t>
  </si>
  <si>
    <t>Woodbury</t>
  </si>
  <si>
    <t>37190</t>
  </si>
  <si>
    <t>4700480</t>
  </si>
  <si>
    <t>090</t>
  </si>
  <si>
    <t>Carroll County</t>
  </si>
  <si>
    <t>P. O. Box 799</t>
  </si>
  <si>
    <t>Huntingdon</t>
  </si>
  <si>
    <t>38344</t>
  </si>
  <si>
    <t>4700510</t>
  </si>
  <si>
    <t>100</t>
  </si>
  <si>
    <t>Carter County</t>
  </si>
  <si>
    <t>305 Academy ST</t>
  </si>
  <si>
    <t>Elizabethton</t>
  </si>
  <si>
    <t>37643</t>
  </si>
  <si>
    <t>4700570</t>
  </si>
  <si>
    <t>110</t>
  </si>
  <si>
    <t>Cheatham County</t>
  </si>
  <si>
    <t>102 Elizabeth ST</t>
  </si>
  <si>
    <t>Ashland City</t>
  </si>
  <si>
    <t>37015</t>
  </si>
  <si>
    <t>4700600</t>
  </si>
  <si>
    <t>120</t>
  </si>
  <si>
    <t>Chester County</t>
  </si>
  <si>
    <t>P. O. Box 327</t>
  </si>
  <si>
    <t>Henderson</t>
  </si>
  <si>
    <t>38340</t>
  </si>
  <si>
    <t>4700630</t>
  </si>
  <si>
    <t>130</t>
  </si>
  <si>
    <t>Claiborne County</t>
  </si>
  <si>
    <t>P. O.  Box 179</t>
  </si>
  <si>
    <t>Tazewell</t>
  </si>
  <si>
    <t>37879</t>
  </si>
  <si>
    <t>4700660</t>
  </si>
  <si>
    <t>140</t>
  </si>
  <si>
    <t>Clay County</t>
  </si>
  <si>
    <t>P. O. Box 469</t>
  </si>
  <si>
    <t>Celina</t>
  </si>
  <si>
    <t>38551</t>
  </si>
  <si>
    <t>4700690</t>
  </si>
  <si>
    <t>061</t>
  </si>
  <si>
    <t>4300 Mouse  Creek Nw RD</t>
  </si>
  <si>
    <t>37312</t>
  </si>
  <si>
    <t>4700720</t>
  </si>
  <si>
    <t>011</t>
  </si>
  <si>
    <t>212 N  Hicks ST</t>
  </si>
  <si>
    <t>4700750</t>
  </si>
  <si>
    <t>150</t>
  </si>
  <si>
    <t>Cocke County</t>
  </si>
  <si>
    <t>305 Hedrick DR</t>
  </si>
  <si>
    <t>Newport</t>
  </si>
  <si>
    <t>37821</t>
  </si>
  <si>
    <t>9998</t>
  </si>
  <si>
    <t>4700780</t>
  </si>
  <si>
    <t>160</t>
  </si>
  <si>
    <t>Coffee County</t>
  </si>
  <si>
    <t>1343 McArthur ST</t>
  </si>
  <si>
    <t>Manchester</t>
  </si>
  <si>
    <t>37355</t>
  </si>
  <si>
    <t>4700149</t>
  </si>
  <si>
    <t>795</t>
  </si>
  <si>
    <t>Collierville</t>
  </si>
  <si>
    <t>38017</t>
  </si>
  <si>
    <t>4700850</t>
  </si>
  <si>
    <t>170</t>
  </si>
  <si>
    <t>Crockett County</t>
  </si>
  <si>
    <t>102 North Cavalier DR</t>
  </si>
  <si>
    <t>8</t>
  </si>
  <si>
    <t>4700900</t>
  </si>
  <si>
    <t>180</t>
  </si>
  <si>
    <t>Cumberland County</t>
  </si>
  <si>
    <t>368 4th ST</t>
  </si>
  <si>
    <t>Crossville</t>
  </si>
  <si>
    <t>38555</t>
  </si>
  <si>
    <t>4790</t>
  </si>
  <si>
    <t>4703180</t>
  </si>
  <si>
    <t>190</t>
  </si>
  <si>
    <t>Davidson County</t>
  </si>
  <si>
    <t>2601 Bransford AV</t>
  </si>
  <si>
    <t>37204</t>
  </si>
  <si>
    <t>1,3</t>
  </si>
  <si>
    <t>4700930</t>
  </si>
  <si>
    <t>721</t>
  </si>
  <si>
    <t>Dayton</t>
  </si>
  <si>
    <t>520 Cherry ST</t>
  </si>
  <si>
    <t>37321</t>
  </si>
  <si>
    <t>4700960</t>
  </si>
  <si>
    <t>200</t>
  </si>
  <si>
    <t>Decatur County</t>
  </si>
  <si>
    <t>Decaturville</t>
  </si>
  <si>
    <t>38329</t>
  </si>
  <si>
    <t>4700990</t>
  </si>
  <si>
    <t>210</t>
  </si>
  <si>
    <t>DeKalb County</t>
  </si>
  <si>
    <t>110 South Public Square</t>
  </si>
  <si>
    <t>Smithville</t>
  </si>
  <si>
    <t>37166</t>
  </si>
  <si>
    <t>1728</t>
  </si>
  <si>
    <t>4701020</t>
  </si>
  <si>
    <t>220</t>
  </si>
  <si>
    <t>Dickson County</t>
  </si>
  <si>
    <t>817 N  Charlotte ST</t>
  </si>
  <si>
    <t>Dickson</t>
  </si>
  <si>
    <t>37055</t>
  </si>
  <si>
    <t>4701050</t>
  </si>
  <si>
    <t>230</t>
  </si>
  <si>
    <t>Dyer County</t>
  </si>
  <si>
    <t>159 Everett AV</t>
  </si>
  <si>
    <t>Dyersburg</t>
  </si>
  <si>
    <t>38024</t>
  </si>
  <si>
    <t>4701080</t>
  </si>
  <si>
    <t>231</t>
  </si>
  <si>
    <t>509 Lake RD</t>
  </si>
  <si>
    <t>4701110</t>
  </si>
  <si>
    <t>101</t>
  </si>
  <si>
    <t>804 S Watauga AV</t>
  </si>
  <si>
    <t>4207</t>
  </si>
  <si>
    <t>4701140</t>
  </si>
  <si>
    <t>542</t>
  </si>
  <si>
    <t>Etowah</t>
  </si>
  <si>
    <t>858 8th ST</t>
  </si>
  <si>
    <t>37331</t>
  </si>
  <si>
    <t>4701170</t>
  </si>
  <si>
    <t>240</t>
  </si>
  <si>
    <t>Fayette County</t>
  </si>
  <si>
    <t>P O Box 9</t>
  </si>
  <si>
    <t>Somerville</t>
  </si>
  <si>
    <t>38068</t>
  </si>
  <si>
    <t>4701200</t>
  </si>
  <si>
    <t>521</t>
  </si>
  <si>
    <t>Fayetteville</t>
  </si>
  <si>
    <t>110A South Elk AV</t>
  </si>
  <si>
    <t>37334</t>
  </si>
  <si>
    <t>4701230</t>
  </si>
  <si>
    <t>250</t>
  </si>
  <si>
    <t>Fentress County</t>
  </si>
  <si>
    <t>P. O. Box 963</t>
  </si>
  <si>
    <t>4701290</t>
  </si>
  <si>
    <t>260</t>
  </si>
  <si>
    <t>Franklin County</t>
  </si>
  <si>
    <t>215 South College ST</t>
  </si>
  <si>
    <t>Winchester</t>
  </si>
  <si>
    <t>37398</t>
  </si>
  <si>
    <t>4701260</t>
  </si>
  <si>
    <t>941</t>
  </si>
  <si>
    <t>Franklin SSD</t>
  </si>
  <si>
    <t>507 Highway  96 West</t>
  </si>
  <si>
    <t>Franklin</t>
  </si>
  <si>
    <t>37064</t>
  </si>
  <si>
    <t>4700151</t>
  </si>
  <si>
    <t>796</t>
  </si>
  <si>
    <t>Germantown</t>
  </si>
  <si>
    <t>38138</t>
  </si>
  <si>
    <t>4701400</t>
  </si>
  <si>
    <t>275</t>
  </si>
  <si>
    <t>Gibson Co Sp Dist</t>
  </si>
  <si>
    <t>130 Hwy  45 W Box 60</t>
  </si>
  <si>
    <t>Dyer</t>
  </si>
  <si>
    <t>38330</t>
  </si>
  <si>
    <t>4701410</t>
  </si>
  <si>
    <t>280</t>
  </si>
  <si>
    <t>Giles County</t>
  </si>
  <si>
    <t>270 Richland DR</t>
  </si>
  <si>
    <t>Pulaski</t>
  </si>
  <si>
    <t>38478</t>
  </si>
  <si>
    <t>4701440</t>
  </si>
  <si>
    <t>290</t>
  </si>
  <si>
    <t>Grainger County</t>
  </si>
  <si>
    <t>P. O.  Box 38</t>
  </si>
  <si>
    <t>Rutledge</t>
  </si>
  <si>
    <t>37861</t>
  </si>
  <si>
    <t>4701470</t>
  </si>
  <si>
    <t>300</t>
  </si>
  <si>
    <t>Greene County</t>
  </si>
  <si>
    <t>910 Summer ST</t>
  </si>
  <si>
    <t>Greeneville</t>
  </si>
  <si>
    <t>37743</t>
  </si>
  <si>
    <t>4701500</t>
  </si>
  <si>
    <t>301</t>
  </si>
  <si>
    <t>P O  Box 1420</t>
  </si>
  <si>
    <t>37744</t>
  </si>
  <si>
    <t>1420</t>
  </si>
  <si>
    <t>4701530</t>
  </si>
  <si>
    <t>310</t>
  </si>
  <si>
    <t>Grundy County</t>
  </si>
  <si>
    <t>P. O. Box 97</t>
  </si>
  <si>
    <t>Altamont</t>
  </si>
  <si>
    <t>37301</t>
  </si>
  <si>
    <t>0097</t>
  </si>
  <si>
    <t>4700001</t>
  </si>
  <si>
    <t>320</t>
  </si>
  <si>
    <t>Hamblen County</t>
  </si>
  <si>
    <t>210 East  Morris BL</t>
  </si>
  <si>
    <t>Morristown</t>
  </si>
  <si>
    <t>37813</t>
  </si>
  <si>
    <t>4701590</t>
  </si>
  <si>
    <t>330</t>
  </si>
  <si>
    <t>Hamilton County</t>
  </si>
  <si>
    <t>3074 Hickory Valley RD</t>
  </si>
  <si>
    <t>Chattanooga</t>
  </si>
  <si>
    <t>37421</t>
  </si>
  <si>
    <t>1255</t>
  </si>
  <si>
    <t>4701620</t>
  </si>
  <si>
    <t>340</t>
  </si>
  <si>
    <t>Hancock County</t>
  </si>
  <si>
    <t>P.O. Box 629</t>
  </si>
  <si>
    <t>Sneedville</t>
  </si>
  <si>
    <t>37869</t>
  </si>
  <si>
    <t>4701650</t>
  </si>
  <si>
    <t>350</t>
  </si>
  <si>
    <t>Hardeman County</t>
  </si>
  <si>
    <t>P O Box 112</t>
  </si>
  <si>
    <t>Bolivar</t>
  </si>
  <si>
    <t>38008</t>
  </si>
  <si>
    <t>4701680</t>
  </si>
  <si>
    <t>360</t>
  </si>
  <si>
    <t>Hardin County</t>
  </si>
  <si>
    <t>155 Guinn ST</t>
  </si>
  <si>
    <t>Savannah</t>
  </si>
  <si>
    <t>38372</t>
  </si>
  <si>
    <t>4701740</t>
  </si>
  <si>
    <t>370</t>
  </si>
  <si>
    <t>Hawkins County</t>
  </si>
  <si>
    <t>200 N  Depot ST</t>
  </si>
  <si>
    <t>Rogersville</t>
  </si>
  <si>
    <t>37857</t>
  </si>
  <si>
    <t>2699</t>
  </si>
  <si>
    <t>4701770</t>
  </si>
  <si>
    <t>380</t>
  </si>
  <si>
    <t>Haywood County</t>
  </si>
  <si>
    <t>900 East Main ST</t>
  </si>
  <si>
    <t>Brownsville</t>
  </si>
  <si>
    <t>38012</t>
  </si>
  <si>
    <t>4701800</t>
  </si>
  <si>
    <t>390</t>
  </si>
  <si>
    <t>Henderson County</t>
  </si>
  <si>
    <t>35 East Wilson ST</t>
  </si>
  <si>
    <t>Lexington</t>
  </si>
  <si>
    <t>38351</t>
  </si>
  <si>
    <t>4701830</t>
  </si>
  <si>
    <t>400</t>
  </si>
  <si>
    <t>Henry County</t>
  </si>
  <si>
    <t>217 Grove BL</t>
  </si>
  <si>
    <t>Paris</t>
  </si>
  <si>
    <t>38242</t>
  </si>
  <si>
    <t>4701860</t>
  </si>
  <si>
    <t>410</t>
  </si>
  <si>
    <t>Hickman County</t>
  </si>
  <si>
    <t>115 Murphree AV</t>
  </si>
  <si>
    <t>Centerville</t>
  </si>
  <si>
    <t>37033</t>
  </si>
  <si>
    <t>4701890</t>
  </si>
  <si>
    <t>092</t>
  </si>
  <si>
    <t>Hollow Rock - Bruceton</t>
  </si>
  <si>
    <t>P. O. Box 135</t>
  </si>
  <si>
    <t>Bruceton</t>
  </si>
  <si>
    <t>38317</t>
  </si>
  <si>
    <t>4701920</t>
  </si>
  <si>
    <t>420</t>
  </si>
  <si>
    <t>Houston County</t>
  </si>
  <si>
    <t>P O  Box 209</t>
  </si>
  <si>
    <t>Erin</t>
  </si>
  <si>
    <t>37061</t>
  </si>
  <si>
    <t>4701950</t>
  </si>
  <si>
    <t>271</t>
  </si>
  <si>
    <t>Humboldt</t>
  </si>
  <si>
    <t>2602 Viking DR</t>
  </si>
  <si>
    <t>38343</t>
  </si>
  <si>
    <t>4701980</t>
  </si>
  <si>
    <t>430</t>
  </si>
  <si>
    <t>Humphreys County</t>
  </si>
  <si>
    <t>2443 Hwy  70 E</t>
  </si>
  <si>
    <t>Waverly</t>
  </si>
  <si>
    <t>37185</t>
  </si>
  <si>
    <t>4702010</t>
  </si>
  <si>
    <t>093</t>
  </si>
  <si>
    <t>585 High ST</t>
  </si>
  <si>
    <t>4702070</t>
  </si>
  <si>
    <t>440</t>
  </si>
  <si>
    <t>Jackson County</t>
  </si>
  <si>
    <t>711 School DR</t>
  </si>
  <si>
    <t>Gainesboro</t>
  </si>
  <si>
    <t>38562</t>
  </si>
  <si>
    <t>9576</t>
  </si>
  <si>
    <t>4702100</t>
  </si>
  <si>
    <t>450</t>
  </si>
  <si>
    <t>Jefferson County</t>
  </si>
  <si>
    <t>P. O. Box 190</t>
  </si>
  <si>
    <t>Dandridge</t>
  </si>
  <si>
    <t>37725</t>
  </si>
  <si>
    <t>4702130</t>
  </si>
  <si>
    <t>901</t>
  </si>
  <si>
    <t>Johnson City</t>
  </si>
  <si>
    <t>P. O. Box 1517</t>
  </si>
  <si>
    <t>37605</t>
  </si>
  <si>
    <t>4702160</t>
  </si>
  <si>
    <t>460</t>
  </si>
  <si>
    <t>Johnson County</t>
  </si>
  <si>
    <t>211 N  Church ST</t>
  </si>
  <si>
    <t>Mountain City</t>
  </si>
  <si>
    <t>37683</t>
  </si>
  <si>
    <t>1326</t>
  </si>
  <si>
    <t>4702190</t>
  </si>
  <si>
    <t>822</t>
  </si>
  <si>
    <t>Kingsport</t>
  </si>
  <si>
    <t>400 Clinchfield ST</t>
  </si>
  <si>
    <t>37660</t>
  </si>
  <si>
    <t>4702220</t>
  </si>
  <si>
    <t>470</t>
  </si>
  <si>
    <t>Knox County</t>
  </si>
  <si>
    <t>P O Box 2188</t>
  </si>
  <si>
    <t>Knoxville</t>
  </si>
  <si>
    <t>37902</t>
  </si>
  <si>
    <t>4702280</t>
  </si>
  <si>
    <t>480</t>
  </si>
  <si>
    <t>Lake County</t>
  </si>
  <si>
    <t>P. O. Box 397</t>
  </si>
  <si>
    <t>Tiptonville</t>
  </si>
  <si>
    <t>38079</t>
  </si>
  <si>
    <t>4700154</t>
  </si>
  <si>
    <t>797</t>
  </si>
  <si>
    <t>Lakeland</t>
  </si>
  <si>
    <t>4702310</t>
  </si>
  <si>
    <t>490</t>
  </si>
  <si>
    <t>Lauderdale County</t>
  </si>
  <si>
    <t>P O Box 350</t>
  </si>
  <si>
    <t>Ripley</t>
  </si>
  <si>
    <t>38063</t>
  </si>
  <si>
    <t>4702340</t>
  </si>
  <si>
    <t>500</t>
  </si>
  <si>
    <t>Lawrence County</t>
  </si>
  <si>
    <t>700 Mahr AV</t>
  </si>
  <si>
    <t>Lawrenceburg</t>
  </si>
  <si>
    <t>38464</t>
  </si>
  <si>
    <t>2621</t>
  </si>
  <si>
    <t>4702370</t>
  </si>
  <si>
    <t>951</t>
  </si>
  <si>
    <t>Lebanon</t>
  </si>
  <si>
    <t>701 Coles  Ferry PK</t>
  </si>
  <si>
    <t>37087</t>
  </si>
  <si>
    <t>4702400</t>
  </si>
  <si>
    <t>531</t>
  </si>
  <si>
    <t>Lenoir City</t>
  </si>
  <si>
    <t>2145 Harrison AV</t>
  </si>
  <si>
    <t>37771</t>
  </si>
  <si>
    <t>4702430</t>
  </si>
  <si>
    <t>510</t>
  </si>
  <si>
    <t>Lewis County</t>
  </si>
  <si>
    <t>206 S  Court ST</t>
  </si>
  <si>
    <t>Hohenwald</t>
  </si>
  <si>
    <t>38462</t>
  </si>
  <si>
    <t>4702460</t>
  </si>
  <si>
    <t>391</t>
  </si>
  <si>
    <t>99 Monroe AV</t>
  </si>
  <si>
    <t>4702490</t>
  </si>
  <si>
    <t>520</t>
  </si>
  <si>
    <t>Lincoln County</t>
  </si>
  <si>
    <t>206 E  Davidson DR</t>
  </si>
  <si>
    <t>4702520</t>
  </si>
  <si>
    <t>530</t>
  </si>
  <si>
    <t>Loudon County</t>
  </si>
  <si>
    <t>100 River RD</t>
  </si>
  <si>
    <t>Loudon</t>
  </si>
  <si>
    <t>37774</t>
  </si>
  <si>
    <t>4702550</t>
  </si>
  <si>
    <t>560</t>
  </si>
  <si>
    <t>Macon County</t>
  </si>
  <si>
    <t>501 College ST</t>
  </si>
  <si>
    <t>Lafayette</t>
  </si>
  <si>
    <t>37083</t>
  </si>
  <si>
    <t>4702580</t>
  </si>
  <si>
    <t>570</t>
  </si>
  <si>
    <t>Madison County</t>
  </si>
  <si>
    <t>310 North PW</t>
  </si>
  <si>
    <t>Jackson</t>
  </si>
  <si>
    <t>38305</t>
  </si>
  <si>
    <t>4702610</t>
  </si>
  <si>
    <t>161</t>
  </si>
  <si>
    <t>215 East  Fort ST</t>
  </si>
  <si>
    <t>4702640</t>
  </si>
  <si>
    <t>580</t>
  </si>
  <si>
    <t>Marion County</t>
  </si>
  <si>
    <t>204 Betsy  Pack DR</t>
  </si>
  <si>
    <t>Jasper</t>
  </si>
  <si>
    <t>37347</t>
  </si>
  <si>
    <t>4702670</t>
  </si>
  <si>
    <t>590</t>
  </si>
  <si>
    <t>Marshall County</t>
  </si>
  <si>
    <t>700 Jones CR</t>
  </si>
  <si>
    <t>Lewisburg</t>
  </si>
  <si>
    <t>37091</t>
  </si>
  <si>
    <t>4702700</t>
  </si>
  <si>
    <t>052</t>
  </si>
  <si>
    <t>833 Lawrence AV</t>
  </si>
  <si>
    <t>4702760</t>
  </si>
  <si>
    <t>600</t>
  </si>
  <si>
    <t>Maury County</t>
  </si>
  <si>
    <t>501 West 8th ST</t>
  </si>
  <si>
    <t>Columbia</t>
  </si>
  <si>
    <t>38401</t>
  </si>
  <si>
    <t>4702790</t>
  </si>
  <si>
    <t>094</t>
  </si>
  <si>
    <t>McKenzie</t>
  </si>
  <si>
    <t>114 W  Bell AV</t>
  </si>
  <si>
    <t>38201</t>
  </si>
  <si>
    <t>4702820</t>
  </si>
  <si>
    <t>540</t>
  </si>
  <si>
    <t>McMinn County</t>
  </si>
  <si>
    <t>3 South Hill ST</t>
  </si>
  <si>
    <t>4702880</t>
  </si>
  <si>
    <t>550</t>
  </si>
  <si>
    <t>McNairy County</t>
  </si>
  <si>
    <t>170 West Court Avenue</t>
  </si>
  <si>
    <t>Selmer</t>
  </si>
  <si>
    <t>38375</t>
  </si>
  <si>
    <t>4702910</t>
  </si>
  <si>
    <t>610</t>
  </si>
  <si>
    <t>Meigs County</t>
  </si>
  <si>
    <t>P. O. Box 1039</t>
  </si>
  <si>
    <t>Decatur</t>
  </si>
  <si>
    <t>37322</t>
  </si>
  <si>
    <t>4702970</t>
  </si>
  <si>
    <t>272</t>
  </si>
  <si>
    <t>Milan</t>
  </si>
  <si>
    <t>1165 South Main ST</t>
  </si>
  <si>
    <t>38358</t>
  </si>
  <si>
    <t>4700150</t>
  </si>
  <si>
    <t>798</t>
  </si>
  <si>
    <t>Millington</t>
  </si>
  <si>
    <t>38053</t>
  </si>
  <si>
    <t>4703000</t>
  </si>
  <si>
    <t>620</t>
  </si>
  <si>
    <t>Monroe County</t>
  </si>
  <si>
    <t>205 Oak  Grove RD</t>
  </si>
  <si>
    <t>Madisonville</t>
  </si>
  <si>
    <t>37354</t>
  </si>
  <si>
    <t>4703030</t>
  </si>
  <si>
    <t>630</t>
  </si>
  <si>
    <t>Montgomery County</t>
  </si>
  <si>
    <t>621 Gracey AV</t>
  </si>
  <si>
    <t>Clarksville</t>
  </si>
  <si>
    <t>37040</t>
  </si>
  <si>
    <t>4703060</t>
  </si>
  <si>
    <t>640</t>
  </si>
  <si>
    <t>Moore County</t>
  </si>
  <si>
    <t>P O Box 219</t>
  </si>
  <si>
    <t>Lynchburg</t>
  </si>
  <si>
    <t>37352</t>
  </si>
  <si>
    <t>4703090</t>
  </si>
  <si>
    <t>650</t>
  </si>
  <si>
    <t>Morgan County</t>
  </si>
  <si>
    <t>136 Flat Fork RD</t>
  </si>
  <si>
    <t>Wartburg</t>
  </si>
  <si>
    <t>37887</t>
  </si>
  <si>
    <t>4703150</t>
  </si>
  <si>
    <t>751</t>
  </si>
  <si>
    <t>Murfreesboro</t>
  </si>
  <si>
    <t>2552 South Church ST</t>
  </si>
  <si>
    <t>37127</t>
  </si>
  <si>
    <t>4703210</t>
  </si>
  <si>
    <t>151</t>
  </si>
  <si>
    <t>301 College ST</t>
  </si>
  <si>
    <t>3699</t>
  </si>
  <si>
    <t>4703240</t>
  </si>
  <si>
    <t>012</t>
  </si>
  <si>
    <t>Oak Ridge</t>
  </si>
  <si>
    <t>P. O. Box 6588</t>
  </si>
  <si>
    <t>37831</t>
  </si>
  <si>
    <t>4703270</t>
  </si>
  <si>
    <t>660</t>
  </si>
  <si>
    <t>Obion County</t>
  </si>
  <si>
    <t>316 South Third ST</t>
  </si>
  <si>
    <t>Union City</t>
  </si>
  <si>
    <t>38261</t>
  </si>
  <si>
    <t>4703300</t>
  </si>
  <si>
    <t>761</t>
  </si>
  <si>
    <t>Oneida</t>
  </si>
  <si>
    <t>P O Box 4819</t>
  </si>
  <si>
    <t>37841</t>
  </si>
  <si>
    <t>4703330</t>
  </si>
  <si>
    <t>670</t>
  </si>
  <si>
    <t>Overton County</t>
  </si>
  <si>
    <t>302 Zachary ST</t>
  </si>
  <si>
    <t>Livingston</t>
  </si>
  <si>
    <t>38570</t>
  </si>
  <si>
    <t>4703360</t>
  </si>
  <si>
    <t>401</t>
  </si>
  <si>
    <t>1219 Hwy 641 S</t>
  </si>
  <si>
    <t>4703390</t>
  </si>
  <si>
    <t>680</t>
  </si>
  <si>
    <t>Perry County</t>
  </si>
  <si>
    <t>857 Squirrel Hollow DR</t>
  </si>
  <si>
    <t>Linden</t>
  </si>
  <si>
    <t>37096</t>
  </si>
  <si>
    <t>4703420</t>
  </si>
  <si>
    <t>690</t>
  </si>
  <si>
    <t>Pickett County</t>
  </si>
  <si>
    <t>141 Skyline DR</t>
  </si>
  <si>
    <t>Byrdstown</t>
  </si>
  <si>
    <t>38549</t>
  </si>
  <si>
    <t>4703450</t>
  </si>
  <si>
    <t>700</t>
  </si>
  <si>
    <t>Polk County</t>
  </si>
  <si>
    <t>P. O. Box 665</t>
  </si>
  <si>
    <t>Benton</t>
  </si>
  <si>
    <t>37307</t>
  </si>
  <si>
    <t>4703480</t>
  </si>
  <si>
    <t>710</t>
  </si>
  <si>
    <t>Putnam County</t>
  </si>
  <si>
    <t>1400 East Spring ST</t>
  </si>
  <si>
    <t>Cookeville</t>
  </si>
  <si>
    <t>38506</t>
  </si>
  <si>
    <t>4313</t>
  </si>
  <si>
    <t>5,6,7</t>
  </si>
  <si>
    <t>4703510</t>
  </si>
  <si>
    <t>720</t>
  </si>
  <si>
    <t>Rhea County</t>
  </si>
  <si>
    <t>305 California AV</t>
  </si>
  <si>
    <t>4703540</t>
  </si>
  <si>
    <t>581</t>
  </si>
  <si>
    <t>Richard City</t>
  </si>
  <si>
    <t>1620 Hamilton AV</t>
  </si>
  <si>
    <t>South Pittsburg</t>
  </si>
  <si>
    <t>37380</t>
  </si>
  <si>
    <t>4703590</t>
  </si>
  <si>
    <t>730</t>
  </si>
  <si>
    <t>Roane County</t>
  </si>
  <si>
    <t>105 Bluff RD</t>
  </si>
  <si>
    <t>Kingston</t>
  </si>
  <si>
    <t>37763</t>
  </si>
  <si>
    <t>4703600</t>
  </si>
  <si>
    <t>740</t>
  </si>
  <si>
    <t>Robertson County</t>
  </si>
  <si>
    <t>2121 Woodland ST</t>
  </si>
  <si>
    <t>Springfield</t>
  </si>
  <si>
    <t>37172</t>
  </si>
  <si>
    <t>4703660</t>
  </si>
  <si>
    <t>371</t>
  </si>
  <si>
    <t>116 Broadway</t>
  </si>
  <si>
    <t>3299</t>
  </si>
  <si>
    <t>4703690</t>
  </si>
  <si>
    <t>750</t>
  </si>
  <si>
    <t>Rutherford County</t>
  </si>
  <si>
    <t>2240 Southpark BL</t>
  </si>
  <si>
    <t>37128</t>
  </si>
  <si>
    <t>2,3,8</t>
  </si>
  <si>
    <t>4703720</t>
  </si>
  <si>
    <t>760</t>
  </si>
  <si>
    <t>Scott County</t>
  </si>
  <si>
    <t>P O Box 37</t>
  </si>
  <si>
    <t>Huntsville</t>
  </si>
  <si>
    <t>37756</t>
  </si>
  <si>
    <t>4703750</t>
  </si>
  <si>
    <t>770</t>
  </si>
  <si>
    <t>Sequatchie County</t>
  </si>
  <si>
    <t>P O Box 488</t>
  </si>
  <si>
    <t>Dunlap</t>
  </si>
  <si>
    <t>37327</t>
  </si>
  <si>
    <t>4703780</t>
  </si>
  <si>
    <t>780</t>
  </si>
  <si>
    <t>Sevier County</t>
  </si>
  <si>
    <t>226 Cedar ST</t>
  </si>
  <si>
    <t>Sevierville</t>
  </si>
  <si>
    <t>37862</t>
  </si>
  <si>
    <t>4700148</t>
  </si>
  <si>
    <t>792</t>
  </si>
  <si>
    <t>Shelby County</t>
  </si>
  <si>
    <t>160 S  Hollywood</t>
  </si>
  <si>
    <t>Memphis</t>
  </si>
  <si>
    <t>38112</t>
  </si>
  <si>
    <t>1,3,8</t>
  </si>
  <si>
    <t>4703870</t>
  </si>
  <si>
    <t>800</t>
  </si>
  <si>
    <t>Smith County</t>
  </si>
  <si>
    <t>126 S C M S Lane</t>
  </si>
  <si>
    <t>Carthage</t>
  </si>
  <si>
    <t>37030</t>
  </si>
  <si>
    <t>1879</t>
  </si>
  <si>
    <t>4703900</t>
  </si>
  <si>
    <t>095</t>
  </si>
  <si>
    <t>South Carroll</t>
  </si>
  <si>
    <t>145 Clarksburg RD</t>
  </si>
  <si>
    <t>Clarksburg</t>
  </si>
  <si>
    <t>38324</t>
  </si>
  <si>
    <t>4703960</t>
  </si>
  <si>
    <t>810</t>
  </si>
  <si>
    <t>Stewart County</t>
  </si>
  <si>
    <t>P O  Box 433</t>
  </si>
  <si>
    <t>Dover</t>
  </si>
  <si>
    <t>37058</t>
  </si>
  <si>
    <t>4703990</t>
  </si>
  <si>
    <t>820</t>
  </si>
  <si>
    <t>Sullivan County</t>
  </si>
  <si>
    <t>P. O. Box 306</t>
  </si>
  <si>
    <t>Blountville</t>
  </si>
  <si>
    <t>37617</t>
  </si>
  <si>
    <t>0306</t>
  </si>
  <si>
    <t>4704020</t>
  </si>
  <si>
    <t>830</t>
  </si>
  <si>
    <t>Sumner County</t>
  </si>
  <si>
    <t>695 East Main ST</t>
  </si>
  <si>
    <t>Gallatin</t>
  </si>
  <si>
    <t>37066</t>
  </si>
  <si>
    <t>2472</t>
  </si>
  <si>
    <t>4704050</t>
  </si>
  <si>
    <t>621</t>
  </si>
  <si>
    <t>Sweetwater</t>
  </si>
  <si>
    <t>P. O.  Box 231</t>
  </si>
  <si>
    <t>37874</t>
  </si>
  <si>
    <t>4700146</t>
  </si>
  <si>
    <t>964</t>
  </si>
  <si>
    <t>Tenn Sch For Deaf</t>
  </si>
  <si>
    <t>37920</t>
  </si>
  <si>
    <t>4700145</t>
  </si>
  <si>
    <t>963</t>
  </si>
  <si>
    <t>Tenn School For Blind</t>
  </si>
  <si>
    <t>37214</t>
  </si>
  <si>
    <t>4704080</t>
  </si>
  <si>
    <t>840</t>
  </si>
  <si>
    <t>Tipton County</t>
  </si>
  <si>
    <t>1580 Highway 51 South</t>
  </si>
  <si>
    <t>Covington</t>
  </si>
  <si>
    <t>38019</t>
  </si>
  <si>
    <t>4704100</t>
  </si>
  <si>
    <t>273</t>
  </si>
  <si>
    <t>Trenton</t>
  </si>
  <si>
    <t>201 W  10th ST</t>
  </si>
  <si>
    <t>38382</t>
  </si>
  <si>
    <t>4704170</t>
  </si>
  <si>
    <t>850</t>
  </si>
  <si>
    <t>Trousdale County</t>
  </si>
  <si>
    <t>103 Lock Six RD</t>
  </si>
  <si>
    <t>Hartsville</t>
  </si>
  <si>
    <t>37074</t>
  </si>
  <si>
    <t>2019</t>
  </si>
  <si>
    <t>4704200</t>
  </si>
  <si>
    <t>162</t>
  </si>
  <si>
    <t>Tullahoma</t>
  </si>
  <si>
    <t>510 S  Jackson ST</t>
  </si>
  <si>
    <t>37388</t>
  </si>
  <si>
    <t>4704230</t>
  </si>
  <si>
    <t>860</t>
  </si>
  <si>
    <t>Unicoi County</t>
  </si>
  <si>
    <t>100 Nolichucky AV</t>
  </si>
  <si>
    <t>Erwin</t>
  </si>
  <si>
    <t>37650</t>
  </si>
  <si>
    <t>4704260</t>
  </si>
  <si>
    <t>661</t>
  </si>
  <si>
    <t>P. O. Box 749</t>
  </si>
  <si>
    <t>4704290</t>
  </si>
  <si>
    <t>870</t>
  </si>
  <si>
    <t>Union County</t>
  </si>
  <si>
    <t>P. O. Box 10</t>
  </si>
  <si>
    <t>Maynardville</t>
  </si>
  <si>
    <t>37807</t>
  </si>
  <si>
    <t>4704320</t>
  </si>
  <si>
    <t>880</t>
  </si>
  <si>
    <t>Van Buren County</t>
  </si>
  <si>
    <t>P O  Box 98</t>
  </si>
  <si>
    <t>Spencer</t>
  </si>
  <si>
    <t>38585</t>
  </si>
  <si>
    <t>3002</t>
  </si>
  <si>
    <t>4704350</t>
  </si>
  <si>
    <t>890</t>
  </si>
  <si>
    <t>Warren County</t>
  </si>
  <si>
    <t>2548 Morrison ST</t>
  </si>
  <si>
    <t>McMinnville</t>
  </si>
  <si>
    <t>37110</t>
  </si>
  <si>
    <t>3617</t>
  </si>
  <si>
    <t>4704380</t>
  </si>
  <si>
    <t>900</t>
  </si>
  <si>
    <t>Washington County</t>
  </si>
  <si>
    <t>405 W  College ST</t>
  </si>
  <si>
    <t>Jonesborough</t>
  </si>
  <si>
    <t>37659</t>
  </si>
  <si>
    <t>4704440</t>
  </si>
  <si>
    <t>910</t>
  </si>
  <si>
    <t>Wayne County</t>
  </si>
  <si>
    <t>P. O. Box 658</t>
  </si>
  <si>
    <t>Waynesboro</t>
  </si>
  <si>
    <t>38485</t>
  </si>
  <si>
    <t>4704470</t>
  </si>
  <si>
    <t>920</t>
  </si>
  <si>
    <t>Weakley County</t>
  </si>
  <si>
    <t>8319 Hwy  22 Suite A</t>
  </si>
  <si>
    <t>Dresden</t>
  </si>
  <si>
    <t>38225</t>
  </si>
  <si>
    <t>4704490</t>
  </si>
  <si>
    <t>097</t>
  </si>
  <si>
    <t>West Carroll Sp Dist</t>
  </si>
  <si>
    <t>P. O. Box 279</t>
  </si>
  <si>
    <t>Atwood</t>
  </si>
  <si>
    <t>38220</t>
  </si>
  <si>
    <t>4700143</t>
  </si>
  <si>
    <t>960</t>
  </si>
  <si>
    <t>West Tenn School For Deaf</t>
  </si>
  <si>
    <t>38301</t>
  </si>
  <si>
    <t>4704500</t>
  </si>
  <si>
    <t>930</t>
  </si>
  <si>
    <t>White County</t>
  </si>
  <si>
    <t>136 Baker ST</t>
  </si>
  <si>
    <t>Sparta</t>
  </si>
  <si>
    <t>38583</t>
  </si>
  <si>
    <t>1700</t>
  </si>
  <si>
    <t>4704530</t>
  </si>
  <si>
    <t>940</t>
  </si>
  <si>
    <t>Williamson County</t>
  </si>
  <si>
    <t>1320 W  Main, Suite 202</t>
  </si>
  <si>
    <t>4704550</t>
  </si>
  <si>
    <t>950</t>
  </si>
  <si>
    <t>Wilson County</t>
  </si>
  <si>
    <t>351 Stumpy LA</t>
  </si>
  <si>
    <t>37090</t>
  </si>
  <si>
    <t>Tennessee School Districts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</si>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</sst>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7" comment="" totalsRowShown="0">
  <autoFilter ref="A9:AI17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77" comment="" totalsRowShown="0">
  <autoFilter ref="A3:AH77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19.00390625" style="0" bestFit="1" customWidth="1"/>
    <col min="4" max="4" width="20.00390625" style="0" customWidth="1"/>
    <col min="5" max="5" width="14.8515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4.8515625" style="0" hidden="1" customWidth="1"/>
    <col min="36" max="36" width="0" style="0" hidden="1" customWidth="1"/>
  </cols>
  <sheetData>
    <row r="1" spans="1:25" ht="18" customHeight="1">
      <c r="A1" s="158" t="s">
        <v>870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5" ht="15">
      <c r="A2" s="157" t="s">
        <v>871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5">
      <c r="A3" s="160" t="s">
        <v>872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5" ht="15.75" customHeight="1">
      <c r="A4" s="161" t="s">
        <v>873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25" ht="31.5" customHeight="1">
      <c r="A5" s="162" t="s">
        <v>874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</row>
    <row r="6" spans="1:25" ht="15">
      <c r="A6" s="164" t="s">
        <v>875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</row>
    <row r="7" spans="1:25" ht="15">
      <c r="A7" s="155" t="s">
        <v>876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</row>
    <row r="8" spans="1:33" s="33" customFormat="1" ht="18">
      <c r="A8" s="9" t="s">
        <v>869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1" t="s">
        <v>10</v>
      </c>
      <c r="K9" s="36" t="s">
        <v>11</v>
      </c>
      <c r="L9" s="74" t="s">
        <v>12</v>
      </c>
      <c r="M9" s="37" t="s">
        <v>13</v>
      </c>
      <c r="N9" s="38" t="s">
        <v>14</v>
      </c>
      <c r="O9" s="95" t="s">
        <v>15</v>
      </c>
      <c r="P9" s="39" t="s">
        <v>16</v>
      </c>
      <c r="Q9" s="40" t="s">
        <v>17</v>
      </c>
      <c r="R9" s="41" t="s">
        <v>18</v>
      </c>
      <c r="S9" s="78" t="s">
        <v>19</v>
      </c>
      <c r="T9" s="99" t="s">
        <v>20</v>
      </c>
      <c r="U9" s="42" t="s">
        <v>21</v>
      </c>
      <c r="V9" s="42" t="s">
        <v>22</v>
      </c>
      <c r="W9" s="82" t="s">
        <v>23</v>
      </c>
      <c r="X9" s="43" t="s">
        <v>24</v>
      </c>
      <c r="Y9" s="44" t="s">
        <v>25</v>
      </c>
      <c r="Z9" s="44" t="s">
        <v>878</v>
      </c>
      <c r="AA9" s="45" t="s">
        <v>27</v>
      </c>
      <c r="AB9" s="103" t="s">
        <v>28</v>
      </c>
      <c r="AC9" s="43" t="s">
        <v>29</v>
      </c>
      <c r="AD9" s="44" t="s">
        <v>30</v>
      </c>
      <c r="AE9" s="45" t="s">
        <v>31</v>
      </c>
      <c r="AF9" s="104" t="s">
        <v>32</v>
      </c>
      <c r="AG9" s="43" t="s">
        <v>33</v>
      </c>
      <c r="AH9" s="46" t="s">
        <v>34</v>
      </c>
      <c r="AI9" s="47" t="s">
        <v>35</v>
      </c>
    </row>
    <row r="10" spans="1:35" s="51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90"/>
      <c r="G10" s="18">
        <v>6</v>
      </c>
      <c r="H10" s="19"/>
      <c r="I10" s="20">
        <v>7</v>
      </c>
      <c r="J10" s="92">
        <v>8</v>
      </c>
      <c r="K10" s="17">
        <v>9</v>
      </c>
      <c r="L10" s="75">
        <v>10</v>
      </c>
      <c r="M10" s="21">
        <v>11</v>
      </c>
      <c r="N10" s="22">
        <v>12</v>
      </c>
      <c r="O10" s="96">
        <v>13</v>
      </c>
      <c r="P10" s="23">
        <v>14</v>
      </c>
      <c r="Q10" s="24" t="s">
        <v>36</v>
      </c>
      <c r="R10" s="25" t="s">
        <v>37</v>
      </c>
      <c r="S10" s="79">
        <v>15</v>
      </c>
      <c r="T10" s="100">
        <v>16</v>
      </c>
      <c r="U10" s="26">
        <v>17</v>
      </c>
      <c r="V10" s="26">
        <v>18</v>
      </c>
      <c r="W10" s="83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15">
        <v>20</v>
      </c>
      <c r="AC10" s="27" t="s">
        <v>38</v>
      </c>
      <c r="AD10" s="15" t="s">
        <v>38</v>
      </c>
      <c r="AE10" s="15" t="s">
        <v>38</v>
      </c>
      <c r="AF10" s="15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5" t="s">
        <v>52</v>
      </c>
      <c r="B11" s="106" t="s">
        <v>53</v>
      </c>
      <c r="C11" s="107" t="s">
        <v>54</v>
      </c>
      <c r="D11" s="108" t="s">
        <v>55</v>
      </c>
      <c r="E11" s="108" t="s">
        <v>54</v>
      </c>
      <c r="F11" s="106" t="s">
        <v>44</v>
      </c>
      <c r="G11" s="109" t="s">
        <v>56</v>
      </c>
      <c r="H11" s="110" t="s">
        <v>57</v>
      </c>
      <c r="I11" s="111">
        <v>7316965515</v>
      </c>
      <c r="J11" s="112" t="s">
        <v>58</v>
      </c>
      <c r="K11" s="113" t="s">
        <v>48</v>
      </c>
      <c r="L11" s="76" t="s">
        <v>59</v>
      </c>
      <c r="M11" s="72">
        <v>557.9</v>
      </c>
      <c r="N11" s="56"/>
      <c r="O11" s="114">
        <v>29.54</v>
      </c>
      <c r="P11" s="113" t="s">
        <v>59</v>
      </c>
      <c r="Q11" s="57"/>
      <c r="R11" s="56"/>
      <c r="S11" s="115" t="s">
        <v>48</v>
      </c>
      <c r="T11" s="101">
        <v>18716.16</v>
      </c>
      <c r="U11" s="58"/>
      <c r="V11" s="58"/>
      <c r="W11" s="116"/>
      <c r="X11" s="107">
        <f aca="true" t="shared" si="0" ref="X11:X17">IF(OR(K11="YES",TRIM(L11)="YES"),1,0)</f>
        <v>1</v>
      </c>
      <c r="Y11" s="108">
        <f aca="true" t="shared" si="1" ref="Y11:Y17">IF(OR(AND(ISNUMBER(M11),AND(M11&gt;0,M11&lt;600)),AND(ISNUMBER(M11),AND(M11&gt;0,N11="YES"))),1,0)</f>
        <v>1</v>
      </c>
      <c r="Z11" s="108">
        <f aca="true" t="shared" si="2" ref="Z11:Z17">IF(AND(OR(K11="YES",TRIM(L11)="YES"),(X11=0)),"Trouble",0)</f>
        <v>0</v>
      </c>
      <c r="AA11" s="108">
        <f aca="true" t="shared" si="3" ref="AA11:AA17">IF(AND(OR(AND(ISNUMBER(M11),AND(M11&gt;0,M11&lt;600)),AND(ISNUMBER(M11),AND(M11&gt;0,N11="YES"))),(Y11=0)),"Trouble",0)</f>
        <v>0</v>
      </c>
      <c r="AB11" s="117" t="str">
        <f aca="true" t="shared" si="4" ref="AB11:AB17">IF(AND(X11=1,Y11=1),"SRSA","-")</f>
        <v>SRSA</v>
      </c>
      <c r="AC11" s="107">
        <f aca="true" t="shared" si="5" ref="AC11:AC17">IF(S11="YES",1,0)</f>
        <v>0</v>
      </c>
      <c r="AD11" s="108">
        <f aca="true" t="shared" si="6" ref="AD11:AD17">IF(OR(AND(ISNUMBER(Q11),Q11&gt;=20),(AND(ISNUMBER(Q11)=FALSE,AND(ISNUMBER(O11),O11&gt;=20)))),1,0)</f>
        <v>1</v>
      </c>
      <c r="AE11" s="108">
        <f aca="true" t="shared" si="7" ref="AE11:AE17">IF(AND(AC11=1,AD11=1),"Initial",0)</f>
        <v>0</v>
      </c>
      <c r="AF11" s="117" t="str">
        <f aca="true" t="shared" si="8" ref="AF11:AF17">IF(AND(AND(AE11="Initial",AG11=0),AND(ISNUMBER(M11),M11&gt;0)),"RLIS","-")</f>
        <v>-</v>
      </c>
      <c r="AG11" s="107">
        <f aca="true" t="shared" si="9" ref="AG11:AG17">IF(AND(AB11="SRSA",AE11="Initial"),"SRSA",0)</f>
        <v>0</v>
      </c>
      <c r="AH11" s="118" t="s">
        <v>50</v>
      </c>
      <c r="AI11" s="119" t="s">
        <v>51</v>
      </c>
      <c r="AJ11" s="3" t="s">
        <v>52</v>
      </c>
    </row>
    <row r="12" spans="1:36" s="3" customFormat="1" ht="12.75" customHeight="1">
      <c r="A12" s="120" t="s">
        <v>66</v>
      </c>
      <c r="B12" s="121" t="s">
        <v>67</v>
      </c>
      <c r="C12" s="122" t="s">
        <v>68</v>
      </c>
      <c r="D12" s="123" t="s">
        <v>69</v>
      </c>
      <c r="E12" s="123" t="s">
        <v>70</v>
      </c>
      <c r="F12" s="121" t="s">
        <v>44</v>
      </c>
      <c r="G12" s="124" t="s">
        <v>71</v>
      </c>
      <c r="H12" s="125" t="s">
        <v>57</v>
      </c>
      <c r="I12" s="126">
        <v>9318798101</v>
      </c>
      <c r="J12" s="127" t="s">
        <v>72</v>
      </c>
      <c r="K12" s="128" t="s">
        <v>59</v>
      </c>
      <c r="L12" s="77"/>
      <c r="M12" s="73">
        <v>552</v>
      </c>
      <c r="N12" s="64"/>
      <c r="O12" s="129" t="s">
        <v>49</v>
      </c>
      <c r="P12" s="128" t="s">
        <v>48</v>
      </c>
      <c r="Q12" s="65"/>
      <c r="R12" s="64"/>
      <c r="S12" s="130" t="s">
        <v>59</v>
      </c>
      <c r="T12" s="102">
        <v>36447.35</v>
      </c>
      <c r="U12" s="66"/>
      <c r="V12" s="66"/>
      <c r="W12" s="131"/>
      <c r="X12" s="122">
        <f t="shared" si="0"/>
        <v>1</v>
      </c>
      <c r="Y12" s="123">
        <f t="shared" si="1"/>
        <v>1</v>
      </c>
      <c r="Z12" s="123">
        <f t="shared" si="2"/>
        <v>0</v>
      </c>
      <c r="AA12" s="123">
        <f t="shared" si="3"/>
        <v>0</v>
      </c>
      <c r="AB12" s="132" t="str">
        <f t="shared" si="4"/>
        <v>SRSA</v>
      </c>
      <c r="AC12" s="122">
        <f t="shared" si="5"/>
        <v>1</v>
      </c>
      <c r="AD12" s="123">
        <f t="shared" si="6"/>
        <v>0</v>
      </c>
      <c r="AE12" s="123">
        <f t="shared" si="7"/>
        <v>0</v>
      </c>
      <c r="AF12" s="132" t="str">
        <f t="shared" si="8"/>
        <v>-</v>
      </c>
      <c r="AG12" s="122">
        <f t="shared" si="9"/>
        <v>0</v>
      </c>
      <c r="AH12" s="133" t="s">
        <v>50</v>
      </c>
      <c r="AI12" s="134" t="s">
        <v>51</v>
      </c>
      <c r="AJ12" s="3" t="s">
        <v>66</v>
      </c>
    </row>
    <row r="13" spans="1:36" s="3" customFormat="1" ht="12.75" customHeight="1">
      <c r="A13" s="120" t="s">
        <v>104</v>
      </c>
      <c r="B13" s="121" t="s">
        <v>105</v>
      </c>
      <c r="C13" s="122" t="s">
        <v>106</v>
      </c>
      <c r="D13" s="123" t="s">
        <v>107</v>
      </c>
      <c r="E13" s="123" t="s">
        <v>106</v>
      </c>
      <c r="F13" s="121" t="s">
        <v>44</v>
      </c>
      <c r="G13" s="124" t="s">
        <v>108</v>
      </c>
      <c r="H13" s="125" t="s">
        <v>57</v>
      </c>
      <c r="I13" s="126">
        <v>7316632739</v>
      </c>
      <c r="J13" s="127" t="s">
        <v>58</v>
      </c>
      <c r="K13" s="128" t="s">
        <v>48</v>
      </c>
      <c r="L13" s="77" t="s">
        <v>59</v>
      </c>
      <c r="M13" s="73">
        <v>359.8</v>
      </c>
      <c r="N13" s="64"/>
      <c r="O13" s="129">
        <v>31.25</v>
      </c>
      <c r="P13" s="128" t="s">
        <v>59</v>
      </c>
      <c r="Q13" s="65"/>
      <c r="R13" s="64"/>
      <c r="S13" s="130" t="s">
        <v>48</v>
      </c>
      <c r="T13" s="102">
        <v>9971.24</v>
      </c>
      <c r="U13" s="66"/>
      <c r="V13" s="66"/>
      <c r="W13" s="131"/>
      <c r="X13" s="122">
        <f t="shared" si="0"/>
        <v>1</v>
      </c>
      <c r="Y13" s="123">
        <f t="shared" si="1"/>
        <v>1</v>
      </c>
      <c r="Z13" s="123">
        <f t="shared" si="2"/>
        <v>0</v>
      </c>
      <c r="AA13" s="123">
        <f t="shared" si="3"/>
        <v>0</v>
      </c>
      <c r="AB13" s="132" t="str">
        <f t="shared" si="4"/>
        <v>SRSA</v>
      </c>
      <c r="AC13" s="122">
        <f t="shared" si="5"/>
        <v>0</v>
      </c>
      <c r="AD13" s="123">
        <f t="shared" si="6"/>
        <v>1</v>
      </c>
      <c r="AE13" s="123">
        <f t="shared" si="7"/>
        <v>0</v>
      </c>
      <c r="AF13" s="132" t="str">
        <f t="shared" si="8"/>
        <v>-</v>
      </c>
      <c r="AG13" s="122">
        <f t="shared" si="9"/>
        <v>0</v>
      </c>
      <c r="AH13" s="133" t="s">
        <v>50</v>
      </c>
      <c r="AI13" s="134" t="s">
        <v>51</v>
      </c>
      <c r="AJ13" s="3" t="s">
        <v>104</v>
      </c>
    </row>
    <row r="14" spans="1:36" s="3" customFormat="1" ht="12.75" customHeight="1">
      <c r="A14" s="120" t="s">
        <v>128</v>
      </c>
      <c r="B14" s="121" t="s">
        <v>129</v>
      </c>
      <c r="C14" s="122" t="s">
        <v>130</v>
      </c>
      <c r="D14" s="123" t="s">
        <v>131</v>
      </c>
      <c r="E14" s="123" t="s">
        <v>130</v>
      </c>
      <c r="F14" s="121" t="s">
        <v>44</v>
      </c>
      <c r="G14" s="124" t="s">
        <v>132</v>
      </c>
      <c r="H14" s="125" t="s">
        <v>57</v>
      </c>
      <c r="I14" s="126">
        <v>7317423180</v>
      </c>
      <c r="J14" s="127" t="s">
        <v>72</v>
      </c>
      <c r="K14" s="128" t="s">
        <v>59</v>
      </c>
      <c r="L14" s="77"/>
      <c r="M14" s="73">
        <v>488.05760000000004</v>
      </c>
      <c r="N14" s="64"/>
      <c r="O14" s="129">
        <v>21.1438</v>
      </c>
      <c r="P14" s="128" t="s">
        <v>59</v>
      </c>
      <c r="Q14" s="65"/>
      <c r="R14" s="64"/>
      <c r="S14" s="130" t="s">
        <v>59</v>
      </c>
      <c r="T14" s="102">
        <v>22244.59</v>
      </c>
      <c r="U14" s="66"/>
      <c r="V14" s="66"/>
      <c r="W14" s="131"/>
      <c r="X14" s="122">
        <f t="shared" si="0"/>
        <v>1</v>
      </c>
      <c r="Y14" s="123">
        <f t="shared" si="1"/>
        <v>1</v>
      </c>
      <c r="Z14" s="123">
        <f t="shared" si="2"/>
        <v>0</v>
      </c>
      <c r="AA14" s="123">
        <f t="shared" si="3"/>
        <v>0</v>
      </c>
      <c r="AB14" s="132" t="str">
        <f t="shared" si="4"/>
        <v>SRSA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2" t="str">
        <f t="shared" si="8"/>
        <v>-</v>
      </c>
      <c r="AG14" s="122" t="str">
        <f t="shared" si="9"/>
        <v>SRSA</v>
      </c>
      <c r="AH14" s="133" t="s">
        <v>50</v>
      </c>
      <c r="AI14" s="134" t="s">
        <v>51</v>
      </c>
      <c r="AJ14" s="3" t="s">
        <v>128</v>
      </c>
    </row>
    <row r="15" spans="1:36" s="3" customFormat="1" ht="12.75" customHeight="1">
      <c r="A15" s="120" t="s">
        <v>273</v>
      </c>
      <c r="B15" s="121" t="s">
        <v>274</v>
      </c>
      <c r="C15" s="122" t="s">
        <v>275</v>
      </c>
      <c r="D15" s="123" t="s">
        <v>276</v>
      </c>
      <c r="E15" s="123" t="s">
        <v>275</v>
      </c>
      <c r="F15" s="121" t="s">
        <v>44</v>
      </c>
      <c r="G15" s="124" t="s">
        <v>277</v>
      </c>
      <c r="H15" s="125" t="s">
        <v>57</v>
      </c>
      <c r="I15" s="126">
        <v>4232635483</v>
      </c>
      <c r="J15" s="127" t="s">
        <v>91</v>
      </c>
      <c r="K15" s="128" t="s">
        <v>48</v>
      </c>
      <c r="L15" s="77" t="s">
        <v>59</v>
      </c>
      <c r="M15" s="73">
        <v>335.35</v>
      </c>
      <c r="N15" s="64"/>
      <c r="O15" s="129">
        <v>26.6854</v>
      </c>
      <c r="P15" s="128" t="s">
        <v>59</v>
      </c>
      <c r="Q15" s="65"/>
      <c r="R15" s="64"/>
      <c r="S15" s="130" t="s">
        <v>59</v>
      </c>
      <c r="T15" s="102">
        <v>27117.48</v>
      </c>
      <c r="U15" s="66"/>
      <c r="V15" s="66"/>
      <c r="W15" s="131"/>
      <c r="X15" s="122">
        <f t="shared" si="0"/>
        <v>1</v>
      </c>
      <c r="Y15" s="123">
        <f t="shared" si="1"/>
        <v>1</v>
      </c>
      <c r="Z15" s="123">
        <f t="shared" si="2"/>
        <v>0</v>
      </c>
      <c r="AA15" s="123">
        <f t="shared" si="3"/>
        <v>0</v>
      </c>
      <c r="AB15" s="132" t="str">
        <f t="shared" si="4"/>
        <v>SRSA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2" t="str">
        <f t="shared" si="8"/>
        <v>-</v>
      </c>
      <c r="AG15" s="122" t="str">
        <f t="shared" si="9"/>
        <v>SRSA</v>
      </c>
      <c r="AH15" s="133" t="s">
        <v>50</v>
      </c>
      <c r="AI15" s="134" t="s">
        <v>51</v>
      </c>
      <c r="AJ15" s="3" t="s">
        <v>273</v>
      </c>
    </row>
    <row r="16" spans="1:36" s="3" customFormat="1" ht="12.75" customHeight="1">
      <c r="A16" s="120" t="s">
        <v>674</v>
      </c>
      <c r="B16" s="121" t="s">
        <v>675</v>
      </c>
      <c r="C16" s="122" t="s">
        <v>676</v>
      </c>
      <c r="D16" s="123" t="s">
        <v>677</v>
      </c>
      <c r="E16" s="123" t="s">
        <v>678</v>
      </c>
      <c r="F16" s="121" t="s">
        <v>44</v>
      </c>
      <c r="G16" s="124" t="s">
        <v>679</v>
      </c>
      <c r="H16" s="125" t="s">
        <v>57</v>
      </c>
      <c r="I16" s="126">
        <v>4238377282</v>
      </c>
      <c r="J16" s="127" t="s">
        <v>223</v>
      </c>
      <c r="K16" s="128" t="s">
        <v>59</v>
      </c>
      <c r="L16" s="77"/>
      <c r="M16" s="73">
        <v>250.9114</v>
      </c>
      <c r="N16" s="64"/>
      <c r="O16" s="129">
        <v>38.3234</v>
      </c>
      <c r="P16" s="128" t="s">
        <v>59</v>
      </c>
      <c r="Q16" s="65"/>
      <c r="R16" s="64"/>
      <c r="S16" s="130" t="s">
        <v>59</v>
      </c>
      <c r="T16" s="102">
        <v>16288.19</v>
      </c>
      <c r="U16" s="66"/>
      <c r="V16" s="66"/>
      <c r="W16" s="131"/>
      <c r="X16" s="122">
        <f t="shared" si="0"/>
        <v>1</v>
      </c>
      <c r="Y16" s="123">
        <f t="shared" si="1"/>
        <v>1</v>
      </c>
      <c r="Z16" s="123">
        <f t="shared" si="2"/>
        <v>0</v>
      </c>
      <c r="AA16" s="123">
        <f t="shared" si="3"/>
        <v>0</v>
      </c>
      <c r="AB16" s="132" t="str">
        <f t="shared" si="4"/>
        <v>SRSA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2" t="str">
        <f t="shared" si="8"/>
        <v>-</v>
      </c>
      <c r="AG16" s="122" t="str">
        <f t="shared" si="9"/>
        <v>SRSA</v>
      </c>
      <c r="AH16" s="133" t="s">
        <v>50</v>
      </c>
      <c r="AI16" s="134" t="s">
        <v>51</v>
      </c>
      <c r="AJ16" s="3" t="s">
        <v>674</v>
      </c>
    </row>
    <row r="17" spans="1:36" s="3" customFormat="1" ht="12.75" customHeight="1">
      <c r="A17" s="120" t="s">
        <v>734</v>
      </c>
      <c r="B17" s="121" t="s">
        <v>735</v>
      </c>
      <c r="C17" s="122" t="s">
        <v>736</v>
      </c>
      <c r="D17" s="123" t="s">
        <v>737</v>
      </c>
      <c r="E17" s="123" t="s">
        <v>738</v>
      </c>
      <c r="F17" s="121" t="s">
        <v>44</v>
      </c>
      <c r="G17" s="124" t="s">
        <v>739</v>
      </c>
      <c r="H17" s="125" t="s">
        <v>57</v>
      </c>
      <c r="I17" s="126">
        <v>7319863165</v>
      </c>
      <c r="J17" s="127" t="s">
        <v>72</v>
      </c>
      <c r="K17" s="128" t="s">
        <v>59</v>
      </c>
      <c r="L17" s="77"/>
      <c r="M17" s="73">
        <v>324.4</v>
      </c>
      <c r="N17" s="64"/>
      <c r="O17" s="129">
        <v>22.6506</v>
      </c>
      <c r="P17" s="128" t="s">
        <v>59</v>
      </c>
      <c r="Q17" s="65"/>
      <c r="R17" s="64"/>
      <c r="S17" s="130" t="s">
        <v>59</v>
      </c>
      <c r="T17" s="102">
        <v>12572.56</v>
      </c>
      <c r="U17" s="66"/>
      <c r="V17" s="66"/>
      <c r="W17" s="131"/>
      <c r="X17" s="122">
        <f t="shared" si="0"/>
        <v>1</v>
      </c>
      <c r="Y17" s="123">
        <f t="shared" si="1"/>
        <v>1</v>
      </c>
      <c r="Z17" s="123">
        <f t="shared" si="2"/>
        <v>0</v>
      </c>
      <c r="AA17" s="123">
        <f t="shared" si="3"/>
        <v>0</v>
      </c>
      <c r="AB17" s="132" t="str">
        <f t="shared" si="4"/>
        <v>SRSA</v>
      </c>
      <c r="AC17" s="122">
        <f t="shared" si="5"/>
        <v>1</v>
      </c>
      <c r="AD17" s="123">
        <f t="shared" si="6"/>
        <v>1</v>
      </c>
      <c r="AE17" s="123" t="str">
        <f t="shared" si="7"/>
        <v>Initial</v>
      </c>
      <c r="AF17" s="132" t="str">
        <f t="shared" si="8"/>
        <v>-</v>
      </c>
      <c r="AG17" s="122" t="str">
        <f t="shared" si="9"/>
        <v>SRSA</v>
      </c>
      <c r="AH17" s="133" t="s">
        <v>50</v>
      </c>
      <c r="AI17" s="134" t="s">
        <v>51</v>
      </c>
      <c r="AJ17" s="3" t="s">
        <v>734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2016&amp;C&amp;P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2.28125" style="0" bestFit="1" customWidth="1"/>
    <col min="4" max="4" width="22.8515625" style="0" bestFit="1" customWidth="1"/>
    <col min="5" max="5" width="14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10.003906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58" t="s">
        <v>877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33" s="33" customFormat="1" ht="18">
      <c r="A2" s="9" t="s">
        <v>869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5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9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878</v>
      </c>
      <c r="AA3" s="45" t="s">
        <v>27</v>
      </c>
      <c r="AB3" s="103" t="s">
        <v>28</v>
      </c>
      <c r="AC3" s="43" t="s">
        <v>29</v>
      </c>
      <c r="AD3" s="44" t="s">
        <v>30</v>
      </c>
      <c r="AE3" s="45" t="s">
        <v>31</v>
      </c>
      <c r="AF3" s="104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5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9">
        <v>15</v>
      </c>
      <c r="T4" s="100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5" t="s">
        <v>86</v>
      </c>
      <c r="B5" s="106" t="s">
        <v>87</v>
      </c>
      <c r="C5" s="107" t="s">
        <v>88</v>
      </c>
      <c r="D5" s="108" t="s">
        <v>89</v>
      </c>
      <c r="E5" s="108" t="s">
        <v>88</v>
      </c>
      <c r="F5" s="106" t="s">
        <v>44</v>
      </c>
      <c r="G5" s="109" t="s">
        <v>90</v>
      </c>
      <c r="H5" s="110" t="s">
        <v>57</v>
      </c>
      <c r="I5" s="111">
        <v>4237452863</v>
      </c>
      <c r="J5" s="112" t="s">
        <v>91</v>
      </c>
      <c r="K5" s="113" t="s">
        <v>48</v>
      </c>
      <c r="L5" s="76"/>
      <c r="M5" s="72">
        <v>1490.5548000000001</v>
      </c>
      <c r="N5" s="56"/>
      <c r="O5" s="114">
        <v>32.1561</v>
      </c>
      <c r="P5" s="113" t="s">
        <v>59</v>
      </c>
      <c r="Q5" s="57"/>
      <c r="R5" s="56"/>
      <c r="S5" s="115" t="s">
        <v>59</v>
      </c>
      <c r="T5" s="101">
        <v>93956.69</v>
      </c>
      <c r="U5" s="58"/>
      <c r="V5" s="58"/>
      <c r="W5" s="116"/>
      <c r="X5" s="107">
        <f aca="true" t="shared" si="0" ref="X5:X36">IF(OR(K5="YES",TRIM(L5)="YES"),1,0)</f>
        <v>0</v>
      </c>
      <c r="Y5" s="108">
        <f aca="true" t="shared" si="1" ref="Y5:Y36">IF(OR(AND(ISNUMBER(M5),AND(M5&gt;0,M5&lt;600)),AND(ISNUMBER(M5),AND(M5&gt;0,N5="YES"))),1,0)</f>
        <v>0</v>
      </c>
      <c r="Z5" s="108">
        <f aca="true" t="shared" si="2" ref="Z5:Z36">IF(AND(OR(K5="YES",TRIM(L5)="YES"),(X5=0)),"Trouble",0)</f>
        <v>0</v>
      </c>
      <c r="AA5" s="108">
        <f aca="true" t="shared" si="3" ref="AA5:AA36">IF(AND(OR(AND(ISNUMBER(M5),AND(M5&gt;0,M5&lt;600)),AND(ISNUMBER(M5),AND(M5&gt;0,N5="YES"))),(Y5=0)),"Trouble",0)</f>
        <v>0</v>
      </c>
      <c r="AB5" s="117" t="str">
        <f aca="true" t="shared" si="4" ref="AB5:AB36">IF(AND(X5=1,Y5=1),"SRSA","-")</f>
        <v>-</v>
      </c>
      <c r="AC5" s="107">
        <f aca="true" t="shared" si="5" ref="AC5:AC36">IF(S5="YES",1,0)</f>
        <v>1</v>
      </c>
      <c r="AD5" s="108">
        <f aca="true" t="shared" si="6" ref="AD5:AD36">IF(OR(AND(ISNUMBER(Q5),Q5&gt;=20),(AND(ISNUMBER(Q5)=FALSE,AND(ISNUMBER(O5),O5&gt;=20)))),1,0)</f>
        <v>1</v>
      </c>
      <c r="AE5" s="108" t="str">
        <f aca="true" t="shared" si="7" ref="AE5:AE36">IF(AND(AC5=1,AD5=1),"Initial",0)</f>
        <v>Initial</v>
      </c>
      <c r="AF5" s="117" t="str">
        <f aca="true" t="shared" si="8" ref="AF5:AF36">IF(AND(AND(AE5="Initial",AG5=0),AND(ISNUMBER(M5),M5&gt;0)),"RLIS","-")</f>
        <v>RLIS</v>
      </c>
      <c r="AG5" s="107">
        <f aca="true" t="shared" si="9" ref="AG5:AG36">IF(AND(AB5="SRSA",AE5="Initial"),"SRSA",0)</f>
        <v>0</v>
      </c>
      <c r="AH5" s="118" t="s">
        <v>50</v>
      </c>
      <c r="AI5" s="119" t="s">
        <v>51</v>
      </c>
    </row>
    <row r="6" spans="1:35" s="3" customFormat="1" ht="12.75" customHeight="1">
      <c r="A6" s="120" t="s">
        <v>97</v>
      </c>
      <c r="B6" s="121" t="s">
        <v>98</v>
      </c>
      <c r="C6" s="122" t="s">
        <v>99</v>
      </c>
      <c r="D6" s="123" t="s">
        <v>100</v>
      </c>
      <c r="E6" s="123" t="s">
        <v>101</v>
      </c>
      <c r="F6" s="121" t="s">
        <v>44</v>
      </c>
      <c r="G6" s="124" t="s">
        <v>102</v>
      </c>
      <c r="H6" s="125" t="s">
        <v>57</v>
      </c>
      <c r="I6" s="126">
        <v>9316843284</v>
      </c>
      <c r="J6" s="127" t="s">
        <v>103</v>
      </c>
      <c r="K6" s="128" t="s">
        <v>48</v>
      </c>
      <c r="L6" s="77"/>
      <c r="M6" s="73">
        <v>8050.767</v>
      </c>
      <c r="N6" s="64"/>
      <c r="O6" s="129">
        <v>26.8465</v>
      </c>
      <c r="P6" s="128" t="s">
        <v>59</v>
      </c>
      <c r="Q6" s="65"/>
      <c r="R6" s="64"/>
      <c r="S6" s="130" t="s">
        <v>59</v>
      </c>
      <c r="T6" s="102">
        <v>236008.6</v>
      </c>
      <c r="U6" s="66"/>
      <c r="V6" s="66"/>
      <c r="W6" s="131"/>
      <c r="X6" s="122">
        <f t="shared" si="0"/>
        <v>0</v>
      </c>
      <c r="Y6" s="123">
        <f t="shared" si="1"/>
        <v>0</v>
      </c>
      <c r="Z6" s="123">
        <f t="shared" si="2"/>
        <v>0</v>
      </c>
      <c r="AA6" s="123">
        <f t="shared" si="3"/>
        <v>0</v>
      </c>
      <c r="AB6" s="132" t="str">
        <f t="shared" si="4"/>
        <v>-</v>
      </c>
      <c r="AC6" s="122">
        <f t="shared" si="5"/>
        <v>1</v>
      </c>
      <c r="AD6" s="123">
        <f t="shared" si="6"/>
        <v>1</v>
      </c>
      <c r="AE6" s="123" t="str">
        <f t="shared" si="7"/>
        <v>Initial</v>
      </c>
      <c r="AF6" s="132" t="str">
        <f t="shared" si="8"/>
        <v>RLIS</v>
      </c>
      <c r="AG6" s="122">
        <f t="shared" si="9"/>
        <v>0</v>
      </c>
      <c r="AH6" s="133" t="s">
        <v>50</v>
      </c>
      <c r="AI6" s="134" t="s">
        <v>51</v>
      </c>
    </row>
    <row r="7" spans="1:35" s="3" customFormat="1" ht="12.75" customHeight="1">
      <c r="A7" s="120" t="s">
        <v>109</v>
      </c>
      <c r="B7" s="121" t="s">
        <v>110</v>
      </c>
      <c r="C7" s="122" t="s">
        <v>111</v>
      </c>
      <c r="D7" s="123" t="s">
        <v>112</v>
      </c>
      <c r="E7" s="123" t="s">
        <v>113</v>
      </c>
      <c r="F7" s="121" t="s">
        <v>44</v>
      </c>
      <c r="G7" s="124" t="s">
        <v>114</v>
      </c>
      <c r="H7" s="125" t="s">
        <v>57</v>
      </c>
      <c r="I7" s="126">
        <v>7315846111</v>
      </c>
      <c r="J7" s="127" t="s">
        <v>103</v>
      </c>
      <c r="K7" s="128" t="s">
        <v>48</v>
      </c>
      <c r="L7" s="77"/>
      <c r="M7" s="73">
        <v>2031.5263</v>
      </c>
      <c r="N7" s="64"/>
      <c r="O7" s="129">
        <v>30.6684</v>
      </c>
      <c r="P7" s="128" t="s">
        <v>59</v>
      </c>
      <c r="Q7" s="65"/>
      <c r="R7" s="64"/>
      <c r="S7" s="130" t="s">
        <v>59</v>
      </c>
      <c r="T7" s="102">
        <v>116197.2</v>
      </c>
      <c r="U7" s="66"/>
      <c r="V7" s="66"/>
      <c r="W7" s="131"/>
      <c r="X7" s="122">
        <f t="shared" si="0"/>
        <v>0</v>
      </c>
      <c r="Y7" s="123">
        <f t="shared" si="1"/>
        <v>0</v>
      </c>
      <c r="Z7" s="123">
        <f t="shared" si="2"/>
        <v>0</v>
      </c>
      <c r="AA7" s="123">
        <f t="shared" si="3"/>
        <v>0</v>
      </c>
      <c r="AB7" s="132" t="str">
        <f t="shared" si="4"/>
        <v>-</v>
      </c>
      <c r="AC7" s="122">
        <f t="shared" si="5"/>
        <v>1</v>
      </c>
      <c r="AD7" s="123">
        <f t="shared" si="6"/>
        <v>1</v>
      </c>
      <c r="AE7" s="123" t="str">
        <f t="shared" si="7"/>
        <v>Initial</v>
      </c>
      <c r="AF7" s="132" t="str">
        <f t="shared" si="8"/>
        <v>RLIS</v>
      </c>
      <c r="AG7" s="122">
        <f t="shared" si="9"/>
        <v>0</v>
      </c>
      <c r="AH7" s="133" t="s">
        <v>50</v>
      </c>
      <c r="AI7" s="134" t="s">
        <v>51</v>
      </c>
    </row>
    <row r="8" spans="1:35" s="3" customFormat="1" ht="12.75" customHeight="1">
      <c r="A8" s="120" t="s">
        <v>115</v>
      </c>
      <c r="B8" s="121" t="s">
        <v>116</v>
      </c>
      <c r="C8" s="122" t="s">
        <v>117</v>
      </c>
      <c r="D8" s="123" t="s">
        <v>118</v>
      </c>
      <c r="E8" s="123" t="s">
        <v>119</v>
      </c>
      <c r="F8" s="121" t="s">
        <v>44</v>
      </c>
      <c r="G8" s="124" t="s">
        <v>120</v>
      </c>
      <c r="H8" s="125" t="s">
        <v>121</v>
      </c>
      <c r="I8" s="126">
        <v>4234472914</v>
      </c>
      <c r="J8" s="127" t="s">
        <v>72</v>
      </c>
      <c r="K8" s="128" t="s">
        <v>59</v>
      </c>
      <c r="L8" s="77"/>
      <c r="M8" s="73">
        <v>1666.2035999999998</v>
      </c>
      <c r="N8" s="64"/>
      <c r="O8" s="129">
        <v>31.4973</v>
      </c>
      <c r="P8" s="128" t="s">
        <v>59</v>
      </c>
      <c r="Q8" s="65"/>
      <c r="R8" s="64"/>
      <c r="S8" s="130" t="s">
        <v>59</v>
      </c>
      <c r="T8" s="102">
        <v>86253.24</v>
      </c>
      <c r="U8" s="66"/>
      <c r="V8" s="66"/>
      <c r="W8" s="131"/>
      <c r="X8" s="122">
        <f t="shared" si="0"/>
        <v>1</v>
      </c>
      <c r="Y8" s="123">
        <f t="shared" si="1"/>
        <v>0</v>
      </c>
      <c r="Z8" s="123">
        <f t="shared" si="2"/>
        <v>0</v>
      </c>
      <c r="AA8" s="123">
        <f t="shared" si="3"/>
        <v>0</v>
      </c>
      <c r="AB8" s="132" t="str">
        <f t="shared" si="4"/>
        <v>-</v>
      </c>
      <c r="AC8" s="122">
        <f t="shared" si="5"/>
        <v>1</v>
      </c>
      <c r="AD8" s="123">
        <f t="shared" si="6"/>
        <v>1</v>
      </c>
      <c r="AE8" s="123" t="str">
        <f t="shared" si="7"/>
        <v>Initial</v>
      </c>
      <c r="AF8" s="132" t="str">
        <f t="shared" si="8"/>
        <v>RLIS</v>
      </c>
      <c r="AG8" s="122">
        <f t="shared" si="9"/>
        <v>0</v>
      </c>
      <c r="AH8" s="133" t="s">
        <v>50</v>
      </c>
      <c r="AI8" s="134" t="s">
        <v>51</v>
      </c>
    </row>
    <row r="9" spans="1:35" s="3" customFormat="1" ht="12.75" customHeight="1">
      <c r="A9" s="120" t="s">
        <v>183</v>
      </c>
      <c r="B9" s="121" t="s">
        <v>184</v>
      </c>
      <c r="C9" s="122" t="s">
        <v>185</v>
      </c>
      <c r="D9" s="123" t="s">
        <v>186</v>
      </c>
      <c r="E9" s="123" t="s">
        <v>187</v>
      </c>
      <c r="F9" s="121" t="s">
        <v>44</v>
      </c>
      <c r="G9" s="124" t="s">
        <v>188</v>
      </c>
      <c r="H9" s="125" t="s">
        <v>57</v>
      </c>
      <c r="I9" s="126">
        <v>4236263543</v>
      </c>
      <c r="J9" s="127" t="s">
        <v>103</v>
      </c>
      <c r="K9" s="128" t="s">
        <v>48</v>
      </c>
      <c r="L9" s="77"/>
      <c r="M9" s="73">
        <v>4016.3999999999996</v>
      </c>
      <c r="N9" s="64"/>
      <c r="O9" s="129">
        <v>29.9258</v>
      </c>
      <c r="P9" s="128" t="s">
        <v>59</v>
      </c>
      <c r="Q9" s="65"/>
      <c r="R9" s="64"/>
      <c r="S9" s="130" t="s">
        <v>59</v>
      </c>
      <c r="T9" s="102">
        <v>268910.77</v>
      </c>
      <c r="U9" s="66"/>
      <c r="V9" s="66"/>
      <c r="W9" s="131"/>
      <c r="X9" s="122">
        <f t="shared" si="0"/>
        <v>0</v>
      </c>
      <c r="Y9" s="123">
        <f t="shared" si="1"/>
        <v>0</v>
      </c>
      <c r="Z9" s="123">
        <f t="shared" si="2"/>
        <v>0</v>
      </c>
      <c r="AA9" s="123">
        <f t="shared" si="3"/>
        <v>0</v>
      </c>
      <c r="AB9" s="132" t="str">
        <f t="shared" si="4"/>
        <v>-</v>
      </c>
      <c r="AC9" s="122">
        <f t="shared" si="5"/>
        <v>1</v>
      </c>
      <c r="AD9" s="123">
        <f t="shared" si="6"/>
        <v>1</v>
      </c>
      <c r="AE9" s="123" t="str">
        <f t="shared" si="7"/>
        <v>Initial</v>
      </c>
      <c r="AF9" s="132" t="str">
        <f t="shared" si="8"/>
        <v>RLIS</v>
      </c>
      <c r="AG9" s="122">
        <f t="shared" si="9"/>
        <v>0</v>
      </c>
      <c r="AH9" s="133" t="s">
        <v>50</v>
      </c>
      <c r="AI9" s="134" t="s">
        <v>51</v>
      </c>
    </row>
    <row r="10" spans="1:35" s="3" customFormat="1" ht="12.75" customHeight="1">
      <c r="A10" s="120" t="s">
        <v>189</v>
      </c>
      <c r="B10" s="121" t="s">
        <v>190</v>
      </c>
      <c r="C10" s="122" t="s">
        <v>191</v>
      </c>
      <c r="D10" s="123" t="s">
        <v>192</v>
      </c>
      <c r="E10" s="123" t="s">
        <v>193</v>
      </c>
      <c r="F10" s="121" t="s">
        <v>44</v>
      </c>
      <c r="G10" s="124" t="s">
        <v>194</v>
      </c>
      <c r="H10" s="125" t="s">
        <v>57</v>
      </c>
      <c r="I10" s="126">
        <v>9312433310</v>
      </c>
      <c r="J10" s="127" t="s">
        <v>72</v>
      </c>
      <c r="K10" s="128" t="s">
        <v>59</v>
      </c>
      <c r="L10" s="77"/>
      <c r="M10" s="73">
        <v>1003.4283000000001</v>
      </c>
      <c r="N10" s="64"/>
      <c r="O10" s="129">
        <v>33.5324</v>
      </c>
      <c r="P10" s="128" t="s">
        <v>59</v>
      </c>
      <c r="Q10" s="65"/>
      <c r="R10" s="64"/>
      <c r="S10" s="130" t="s">
        <v>59</v>
      </c>
      <c r="T10" s="102">
        <v>63926.94</v>
      </c>
      <c r="U10" s="66"/>
      <c r="V10" s="66"/>
      <c r="W10" s="131"/>
      <c r="X10" s="122">
        <f t="shared" si="0"/>
        <v>1</v>
      </c>
      <c r="Y10" s="123">
        <f t="shared" si="1"/>
        <v>0</v>
      </c>
      <c r="Z10" s="123">
        <f t="shared" si="2"/>
        <v>0</v>
      </c>
      <c r="AA10" s="123">
        <f t="shared" si="3"/>
        <v>0</v>
      </c>
      <c r="AB10" s="132" t="str">
        <f t="shared" si="4"/>
        <v>-</v>
      </c>
      <c r="AC10" s="122">
        <f t="shared" si="5"/>
        <v>1</v>
      </c>
      <c r="AD10" s="123">
        <f t="shared" si="6"/>
        <v>1</v>
      </c>
      <c r="AE10" s="123" t="str">
        <f t="shared" si="7"/>
        <v>Initial</v>
      </c>
      <c r="AF10" s="132" t="str">
        <f t="shared" si="8"/>
        <v>RLIS</v>
      </c>
      <c r="AG10" s="122">
        <f t="shared" si="9"/>
        <v>0</v>
      </c>
      <c r="AH10" s="133" t="s">
        <v>50</v>
      </c>
      <c r="AI10" s="134" t="s">
        <v>51</v>
      </c>
    </row>
    <row r="11" spans="1:35" s="3" customFormat="1" ht="12.75" customHeight="1">
      <c r="A11" s="120" t="s">
        <v>202</v>
      </c>
      <c r="B11" s="121" t="s">
        <v>203</v>
      </c>
      <c r="C11" s="122" t="s">
        <v>204</v>
      </c>
      <c r="D11" s="123" t="s">
        <v>205</v>
      </c>
      <c r="E11" s="123" t="s">
        <v>206</v>
      </c>
      <c r="F11" s="121" t="s">
        <v>44</v>
      </c>
      <c r="G11" s="124" t="s">
        <v>207</v>
      </c>
      <c r="H11" s="125" t="s">
        <v>208</v>
      </c>
      <c r="I11" s="126">
        <v>4236237821</v>
      </c>
      <c r="J11" s="127" t="s">
        <v>103</v>
      </c>
      <c r="K11" s="128" t="s">
        <v>48</v>
      </c>
      <c r="L11" s="77"/>
      <c r="M11" s="73">
        <v>4215.8123</v>
      </c>
      <c r="N11" s="64"/>
      <c r="O11" s="129">
        <v>33.1724</v>
      </c>
      <c r="P11" s="128" t="s">
        <v>59</v>
      </c>
      <c r="Q11" s="65"/>
      <c r="R11" s="64"/>
      <c r="S11" s="130" t="s">
        <v>59</v>
      </c>
      <c r="T11" s="102">
        <v>243867.61</v>
      </c>
      <c r="U11" s="66"/>
      <c r="V11" s="66"/>
      <c r="W11" s="131"/>
      <c r="X11" s="122">
        <f t="shared" si="0"/>
        <v>0</v>
      </c>
      <c r="Y11" s="123">
        <f t="shared" si="1"/>
        <v>0</v>
      </c>
      <c r="Z11" s="123">
        <f t="shared" si="2"/>
        <v>0</v>
      </c>
      <c r="AA11" s="123">
        <f t="shared" si="3"/>
        <v>0</v>
      </c>
      <c r="AB11" s="132" t="str">
        <f t="shared" si="4"/>
        <v>-</v>
      </c>
      <c r="AC11" s="122">
        <f t="shared" si="5"/>
        <v>1</v>
      </c>
      <c r="AD11" s="123">
        <f t="shared" si="6"/>
        <v>1</v>
      </c>
      <c r="AE11" s="123" t="str">
        <f t="shared" si="7"/>
        <v>Initial</v>
      </c>
      <c r="AF11" s="132" t="str">
        <f t="shared" si="8"/>
        <v>RLIS</v>
      </c>
      <c r="AG11" s="122">
        <f t="shared" si="9"/>
        <v>0</v>
      </c>
      <c r="AH11" s="133" t="s">
        <v>50</v>
      </c>
      <c r="AI11" s="134" t="s">
        <v>51</v>
      </c>
    </row>
    <row r="12" spans="1:35" s="3" customFormat="1" ht="12.75" customHeight="1">
      <c r="A12" s="120" t="s">
        <v>219</v>
      </c>
      <c r="B12" s="121" t="s">
        <v>220</v>
      </c>
      <c r="C12" s="122" t="s">
        <v>221</v>
      </c>
      <c r="D12" s="123" t="s">
        <v>222</v>
      </c>
      <c r="E12" s="123" t="s">
        <v>54</v>
      </c>
      <c r="F12" s="121" t="s">
        <v>44</v>
      </c>
      <c r="G12" s="124" t="s">
        <v>56</v>
      </c>
      <c r="H12" s="125" t="s">
        <v>57</v>
      </c>
      <c r="I12" s="126">
        <v>7316962604</v>
      </c>
      <c r="J12" s="127" t="s">
        <v>223</v>
      </c>
      <c r="K12" s="128" t="s">
        <v>59</v>
      </c>
      <c r="L12" s="77"/>
      <c r="M12" s="73">
        <v>1909.7969</v>
      </c>
      <c r="N12" s="64"/>
      <c r="O12" s="129">
        <v>23.4518</v>
      </c>
      <c r="P12" s="128" t="s">
        <v>59</v>
      </c>
      <c r="Q12" s="65"/>
      <c r="R12" s="64"/>
      <c r="S12" s="130" t="s">
        <v>59</v>
      </c>
      <c r="T12" s="102">
        <v>70279.98999999999</v>
      </c>
      <c r="U12" s="66"/>
      <c r="V12" s="66"/>
      <c r="W12" s="131"/>
      <c r="X12" s="122">
        <f t="shared" si="0"/>
        <v>1</v>
      </c>
      <c r="Y12" s="123">
        <f t="shared" si="1"/>
        <v>0</v>
      </c>
      <c r="Z12" s="123">
        <f t="shared" si="2"/>
        <v>0</v>
      </c>
      <c r="AA12" s="123">
        <f t="shared" si="3"/>
        <v>0</v>
      </c>
      <c r="AB12" s="132" t="str">
        <f t="shared" si="4"/>
        <v>-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2" t="str">
        <f t="shared" si="8"/>
        <v>RLIS</v>
      </c>
      <c r="AG12" s="122">
        <f t="shared" si="9"/>
        <v>0</v>
      </c>
      <c r="AH12" s="133" t="s">
        <v>50</v>
      </c>
      <c r="AI12" s="134" t="s">
        <v>51</v>
      </c>
    </row>
    <row r="13" spans="1:35" s="3" customFormat="1" ht="12.75" customHeight="1">
      <c r="A13" s="120" t="s">
        <v>224</v>
      </c>
      <c r="B13" s="121" t="s">
        <v>225</v>
      </c>
      <c r="C13" s="122" t="s">
        <v>226</v>
      </c>
      <c r="D13" s="123" t="s">
        <v>227</v>
      </c>
      <c r="E13" s="123" t="s">
        <v>228</v>
      </c>
      <c r="F13" s="121" t="s">
        <v>44</v>
      </c>
      <c r="G13" s="124" t="s">
        <v>229</v>
      </c>
      <c r="H13" s="125" t="s">
        <v>230</v>
      </c>
      <c r="I13" s="126">
        <v>9314848091</v>
      </c>
      <c r="J13" s="127" t="s">
        <v>103</v>
      </c>
      <c r="K13" s="128" t="s">
        <v>48</v>
      </c>
      <c r="L13" s="77"/>
      <c r="M13" s="73">
        <v>6866.2873</v>
      </c>
      <c r="N13" s="64"/>
      <c r="O13" s="129">
        <v>26.5629</v>
      </c>
      <c r="P13" s="128" t="s">
        <v>59</v>
      </c>
      <c r="Q13" s="65"/>
      <c r="R13" s="64"/>
      <c r="S13" s="130" t="s">
        <v>59</v>
      </c>
      <c r="T13" s="102">
        <v>297470.12</v>
      </c>
      <c r="U13" s="66"/>
      <c r="V13" s="66"/>
      <c r="W13" s="131"/>
      <c r="X13" s="122">
        <f t="shared" si="0"/>
        <v>0</v>
      </c>
      <c r="Y13" s="123">
        <f t="shared" si="1"/>
        <v>0</v>
      </c>
      <c r="Z13" s="123">
        <f t="shared" si="2"/>
        <v>0</v>
      </c>
      <c r="AA13" s="123">
        <f t="shared" si="3"/>
        <v>0</v>
      </c>
      <c r="AB13" s="132" t="str">
        <f t="shared" si="4"/>
        <v>-</v>
      </c>
      <c r="AC13" s="122">
        <f t="shared" si="5"/>
        <v>1</v>
      </c>
      <c r="AD13" s="123">
        <f t="shared" si="6"/>
        <v>1</v>
      </c>
      <c r="AE13" s="123" t="str">
        <f t="shared" si="7"/>
        <v>Initial</v>
      </c>
      <c r="AF13" s="132" t="str">
        <f t="shared" si="8"/>
        <v>RLIS</v>
      </c>
      <c r="AG13" s="122">
        <f t="shared" si="9"/>
        <v>0</v>
      </c>
      <c r="AH13" s="133" t="s">
        <v>50</v>
      </c>
      <c r="AI13" s="134" t="s">
        <v>51</v>
      </c>
    </row>
    <row r="14" spans="1:35" s="3" customFormat="1" ht="12.75" customHeight="1">
      <c r="A14" s="120" t="s">
        <v>237</v>
      </c>
      <c r="B14" s="121" t="s">
        <v>238</v>
      </c>
      <c r="C14" s="122" t="s">
        <v>239</v>
      </c>
      <c r="D14" s="123" t="s">
        <v>240</v>
      </c>
      <c r="E14" s="123" t="s">
        <v>239</v>
      </c>
      <c r="F14" s="121" t="s">
        <v>44</v>
      </c>
      <c r="G14" s="124" t="s">
        <v>241</v>
      </c>
      <c r="H14" s="125" t="s">
        <v>57</v>
      </c>
      <c r="I14" s="126">
        <v>4237758412</v>
      </c>
      <c r="J14" s="127" t="s">
        <v>91</v>
      </c>
      <c r="K14" s="128" t="s">
        <v>48</v>
      </c>
      <c r="L14" s="77"/>
      <c r="M14" s="73">
        <v>784.55</v>
      </c>
      <c r="N14" s="64"/>
      <c r="O14" s="129">
        <v>32.4324</v>
      </c>
      <c r="P14" s="128" t="s">
        <v>59</v>
      </c>
      <c r="Q14" s="65"/>
      <c r="R14" s="64"/>
      <c r="S14" s="130" t="s">
        <v>59</v>
      </c>
      <c r="T14" s="102">
        <v>45573.01</v>
      </c>
      <c r="U14" s="66"/>
      <c r="V14" s="66"/>
      <c r="W14" s="131"/>
      <c r="X14" s="122">
        <f t="shared" si="0"/>
        <v>0</v>
      </c>
      <c r="Y14" s="123">
        <f t="shared" si="1"/>
        <v>0</v>
      </c>
      <c r="Z14" s="123">
        <f t="shared" si="2"/>
        <v>0</v>
      </c>
      <c r="AA14" s="123">
        <f t="shared" si="3"/>
        <v>0</v>
      </c>
      <c r="AB14" s="132" t="str">
        <f t="shared" si="4"/>
        <v>-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2" t="str">
        <f t="shared" si="8"/>
        <v>RLIS</v>
      </c>
      <c r="AG14" s="122">
        <f t="shared" si="9"/>
        <v>0</v>
      </c>
      <c r="AH14" s="133" t="s">
        <v>50</v>
      </c>
      <c r="AI14" s="134" t="s">
        <v>51</v>
      </c>
    </row>
    <row r="15" spans="1:35" s="3" customFormat="1" ht="12.75" customHeight="1">
      <c r="A15" s="120" t="s">
        <v>242</v>
      </c>
      <c r="B15" s="121" t="s">
        <v>243</v>
      </c>
      <c r="C15" s="122" t="s">
        <v>244</v>
      </c>
      <c r="D15" s="123" t="s">
        <v>118</v>
      </c>
      <c r="E15" s="123" t="s">
        <v>245</v>
      </c>
      <c r="F15" s="121" t="s">
        <v>44</v>
      </c>
      <c r="G15" s="124" t="s">
        <v>246</v>
      </c>
      <c r="H15" s="125" t="s">
        <v>57</v>
      </c>
      <c r="I15" s="126">
        <v>7318522391</v>
      </c>
      <c r="J15" s="127" t="s">
        <v>72</v>
      </c>
      <c r="K15" s="128" t="s">
        <v>59</v>
      </c>
      <c r="L15" s="77"/>
      <c r="M15" s="73">
        <v>1503.0143999999998</v>
      </c>
      <c r="N15" s="64"/>
      <c r="O15" s="129">
        <v>25.4257</v>
      </c>
      <c r="P15" s="128" t="s">
        <v>59</v>
      </c>
      <c r="Q15" s="65"/>
      <c r="R15" s="64"/>
      <c r="S15" s="130" t="s">
        <v>59</v>
      </c>
      <c r="T15" s="102">
        <v>71306.23999999999</v>
      </c>
      <c r="U15" s="66"/>
      <c r="V15" s="66"/>
      <c r="W15" s="131"/>
      <c r="X15" s="122">
        <f t="shared" si="0"/>
        <v>1</v>
      </c>
      <c r="Y15" s="123">
        <f t="shared" si="1"/>
        <v>0</v>
      </c>
      <c r="Z15" s="123">
        <f t="shared" si="2"/>
        <v>0</v>
      </c>
      <c r="AA15" s="123">
        <f t="shared" si="3"/>
        <v>0</v>
      </c>
      <c r="AB15" s="132" t="str">
        <f t="shared" si="4"/>
        <v>-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2" t="str">
        <f t="shared" si="8"/>
        <v>RLIS</v>
      </c>
      <c r="AG15" s="122">
        <f t="shared" si="9"/>
        <v>0</v>
      </c>
      <c r="AH15" s="133" t="s">
        <v>50</v>
      </c>
      <c r="AI15" s="134" t="s">
        <v>51</v>
      </c>
    </row>
    <row r="16" spans="1:35" s="3" customFormat="1" ht="12.75" customHeight="1">
      <c r="A16" s="120" t="s">
        <v>247</v>
      </c>
      <c r="B16" s="121" t="s">
        <v>248</v>
      </c>
      <c r="C16" s="122" t="s">
        <v>249</v>
      </c>
      <c r="D16" s="123" t="s">
        <v>250</v>
      </c>
      <c r="E16" s="123" t="s">
        <v>251</v>
      </c>
      <c r="F16" s="121" t="s">
        <v>44</v>
      </c>
      <c r="G16" s="124" t="s">
        <v>252</v>
      </c>
      <c r="H16" s="125" t="s">
        <v>253</v>
      </c>
      <c r="I16" s="126">
        <v>6155974084</v>
      </c>
      <c r="J16" s="127" t="s">
        <v>103</v>
      </c>
      <c r="K16" s="128" t="s">
        <v>48</v>
      </c>
      <c r="L16" s="77"/>
      <c r="M16" s="73">
        <v>2781.44745</v>
      </c>
      <c r="N16" s="64"/>
      <c r="O16" s="129">
        <v>27.845</v>
      </c>
      <c r="P16" s="128" t="s">
        <v>59</v>
      </c>
      <c r="Q16" s="65"/>
      <c r="R16" s="64"/>
      <c r="S16" s="130" t="s">
        <v>59</v>
      </c>
      <c r="T16" s="102">
        <v>121863.35</v>
      </c>
      <c r="U16" s="66"/>
      <c r="V16" s="66"/>
      <c r="W16" s="131"/>
      <c r="X16" s="122">
        <f t="shared" si="0"/>
        <v>0</v>
      </c>
      <c r="Y16" s="123">
        <f t="shared" si="1"/>
        <v>0</v>
      </c>
      <c r="Z16" s="123">
        <f t="shared" si="2"/>
        <v>0</v>
      </c>
      <c r="AA16" s="123">
        <f t="shared" si="3"/>
        <v>0</v>
      </c>
      <c r="AB16" s="132" t="str">
        <f t="shared" si="4"/>
        <v>-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2" t="str">
        <f t="shared" si="8"/>
        <v>RLIS</v>
      </c>
      <c r="AG16" s="122">
        <f t="shared" si="9"/>
        <v>0</v>
      </c>
      <c r="AH16" s="133" t="s">
        <v>50</v>
      </c>
      <c r="AI16" s="134" t="s">
        <v>51</v>
      </c>
    </row>
    <row r="17" spans="1:35" s="3" customFormat="1" ht="12.75" customHeight="1">
      <c r="A17" s="120" t="s">
        <v>260</v>
      </c>
      <c r="B17" s="121" t="s">
        <v>261</v>
      </c>
      <c r="C17" s="122" t="s">
        <v>262</v>
      </c>
      <c r="D17" s="123" t="s">
        <v>263</v>
      </c>
      <c r="E17" s="123" t="s">
        <v>264</v>
      </c>
      <c r="F17" s="121" t="s">
        <v>44</v>
      </c>
      <c r="G17" s="124" t="s">
        <v>265</v>
      </c>
      <c r="H17" s="125" t="s">
        <v>57</v>
      </c>
      <c r="I17" s="126">
        <v>7312856712</v>
      </c>
      <c r="J17" s="127" t="s">
        <v>103</v>
      </c>
      <c r="K17" s="128" t="s">
        <v>48</v>
      </c>
      <c r="L17" s="77"/>
      <c r="M17" s="73">
        <v>3697.6475</v>
      </c>
      <c r="N17" s="64"/>
      <c r="O17" s="129">
        <v>21.5965</v>
      </c>
      <c r="P17" s="128" t="s">
        <v>59</v>
      </c>
      <c r="Q17" s="65"/>
      <c r="R17" s="64"/>
      <c r="S17" s="130" t="s">
        <v>59</v>
      </c>
      <c r="T17" s="102">
        <v>105548.35</v>
      </c>
      <c r="U17" s="66"/>
      <c r="V17" s="66"/>
      <c r="W17" s="131"/>
      <c r="X17" s="122">
        <f t="shared" si="0"/>
        <v>0</v>
      </c>
      <c r="Y17" s="123">
        <f t="shared" si="1"/>
        <v>0</v>
      </c>
      <c r="Z17" s="123">
        <f t="shared" si="2"/>
        <v>0</v>
      </c>
      <c r="AA17" s="123">
        <f t="shared" si="3"/>
        <v>0</v>
      </c>
      <c r="AB17" s="132" t="str">
        <f t="shared" si="4"/>
        <v>-</v>
      </c>
      <c r="AC17" s="122">
        <f t="shared" si="5"/>
        <v>1</v>
      </c>
      <c r="AD17" s="123">
        <f t="shared" si="6"/>
        <v>1</v>
      </c>
      <c r="AE17" s="123" t="str">
        <f t="shared" si="7"/>
        <v>Initial</v>
      </c>
      <c r="AF17" s="132" t="str">
        <f t="shared" si="8"/>
        <v>RLIS</v>
      </c>
      <c r="AG17" s="122">
        <f t="shared" si="9"/>
        <v>0</v>
      </c>
      <c r="AH17" s="133" t="s">
        <v>50</v>
      </c>
      <c r="AI17" s="134" t="s">
        <v>51</v>
      </c>
    </row>
    <row r="18" spans="1:35" s="3" customFormat="1" ht="12.75" customHeight="1">
      <c r="A18" s="120" t="s">
        <v>266</v>
      </c>
      <c r="B18" s="121" t="s">
        <v>267</v>
      </c>
      <c r="C18" s="122" t="s">
        <v>264</v>
      </c>
      <c r="D18" s="123" t="s">
        <v>268</v>
      </c>
      <c r="E18" s="123" t="s">
        <v>264</v>
      </c>
      <c r="F18" s="121" t="s">
        <v>44</v>
      </c>
      <c r="G18" s="124" t="s">
        <v>265</v>
      </c>
      <c r="H18" s="125" t="s">
        <v>57</v>
      </c>
      <c r="I18" s="126">
        <v>7312863600</v>
      </c>
      <c r="J18" s="127" t="s">
        <v>91</v>
      </c>
      <c r="K18" s="128" t="s">
        <v>48</v>
      </c>
      <c r="L18" s="77"/>
      <c r="M18" s="73">
        <v>2481.3056999999994</v>
      </c>
      <c r="N18" s="64"/>
      <c r="O18" s="129">
        <v>31.7954</v>
      </c>
      <c r="P18" s="128" t="s">
        <v>59</v>
      </c>
      <c r="Q18" s="65"/>
      <c r="R18" s="64"/>
      <c r="S18" s="130" t="s">
        <v>59</v>
      </c>
      <c r="T18" s="102">
        <v>167434.66</v>
      </c>
      <c r="U18" s="66"/>
      <c r="V18" s="66"/>
      <c r="W18" s="131"/>
      <c r="X18" s="122">
        <f t="shared" si="0"/>
        <v>0</v>
      </c>
      <c r="Y18" s="123">
        <f t="shared" si="1"/>
        <v>0</v>
      </c>
      <c r="Z18" s="123">
        <f t="shared" si="2"/>
        <v>0</v>
      </c>
      <c r="AA18" s="123">
        <f t="shared" si="3"/>
        <v>0</v>
      </c>
      <c r="AB18" s="132" t="str">
        <f t="shared" si="4"/>
        <v>-</v>
      </c>
      <c r="AC18" s="122">
        <f t="shared" si="5"/>
        <v>1</v>
      </c>
      <c r="AD18" s="123">
        <f t="shared" si="6"/>
        <v>1</v>
      </c>
      <c r="AE18" s="123" t="str">
        <f t="shared" si="7"/>
        <v>Initial</v>
      </c>
      <c r="AF18" s="132" t="str">
        <f t="shared" si="8"/>
        <v>RLIS</v>
      </c>
      <c r="AG18" s="122">
        <f t="shared" si="9"/>
        <v>0</v>
      </c>
      <c r="AH18" s="133" t="s">
        <v>50</v>
      </c>
      <c r="AI18" s="134" t="s">
        <v>51</v>
      </c>
    </row>
    <row r="19" spans="1:35" s="3" customFormat="1" ht="12.75" customHeight="1">
      <c r="A19" s="120" t="s">
        <v>284</v>
      </c>
      <c r="B19" s="121" t="s">
        <v>285</v>
      </c>
      <c r="C19" s="122" t="s">
        <v>286</v>
      </c>
      <c r="D19" s="123" t="s">
        <v>287</v>
      </c>
      <c r="E19" s="123" t="s">
        <v>286</v>
      </c>
      <c r="F19" s="121" t="s">
        <v>44</v>
      </c>
      <c r="G19" s="124" t="s">
        <v>288</v>
      </c>
      <c r="H19" s="125" t="s">
        <v>57</v>
      </c>
      <c r="I19" s="126">
        <v>9314335542</v>
      </c>
      <c r="J19" s="127" t="s">
        <v>91</v>
      </c>
      <c r="K19" s="128" t="s">
        <v>48</v>
      </c>
      <c r="L19" s="77"/>
      <c r="M19" s="73">
        <v>1366.0500000000002</v>
      </c>
      <c r="N19" s="64"/>
      <c r="O19" s="129">
        <v>31.068</v>
      </c>
      <c r="P19" s="128" t="s">
        <v>59</v>
      </c>
      <c r="Q19" s="65"/>
      <c r="R19" s="64"/>
      <c r="S19" s="130" t="s">
        <v>59</v>
      </c>
      <c r="T19" s="102">
        <v>54896.82</v>
      </c>
      <c r="U19" s="66"/>
      <c r="V19" s="66"/>
      <c r="W19" s="131"/>
      <c r="X19" s="122">
        <f t="shared" si="0"/>
        <v>0</v>
      </c>
      <c r="Y19" s="123">
        <f t="shared" si="1"/>
        <v>0</v>
      </c>
      <c r="Z19" s="123">
        <f t="shared" si="2"/>
        <v>0</v>
      </c>
      <c r="AA19" s="123">
        <f t="shared" si="3"/>
        <v>0</v>
      </c>
      <c r="AB19" s="132" t="str">
        <f t="shared" si="4"/>
        <v>-</v>
      </c>
      <c r="AC19" s="122">
        <f t="shared" si="5"/>
        <v>1</v>
      </c>
      <c r="AD19" s="123">
        <f t="shared" si="6"/>
        <v>1</v>
      </c>
      <c r="AE19" s="123" t="str">
        <f t="shared" si="7"/>
        <v>Initial</v>
      </c>
      <c r="AF19" s="132" t="str">
        <f t="shared" si="8"/>
        <v>RLIS</v>
      </c>
      <c r="AG19" s="122">
        <f t="shared" si="9"/>
        <v>0</v>
      </c>
      <c r="AH19" s="133" t="s">
        <v>50</v>
      </c>
      <c r="AI19" s="134" t="s">
        <v>51</v>
      </c>
    </row>
    <row r="20" spans="1:35" s="3" customFormat="1" ht="12.75" customHeight="1">
      <c r="A20" s="120" t="s">
        <v>289</v>
      </c>
      <c r="B20" s="121" t="s">
        <v>290</v>
      </c>
      <c r="C20" s="122" t="s">
        <v>291</v>
      </c>
      <c r="D20" s="123" t="s">
        <v>292</v>
      </c>
      <c r="E20" s="123" t="s">
        <v>70</v>
      </c>
      <c r="F20" s="121" t="s">
        <v>44</v>
      </c>
      <c r="G20" s="124" t="s">
        <v>71</v>
      </c>
      <c r="H20" s="125" t="s">
        <v>57</v>
      </c>
      <c r="I20" s="126">
        <v>9318799218</v>
      </c>
      <c r="J20" s="127" t="s">
        <v>72</v>
      </c>
      <c r="K20" s="128" t="s">
        <v>59</v>
      </c>
      <c r="L20" s="77"/>
      <c r="M20" s="73">
        <v>1971</v>
      </c>
      <c r="N20" s="64"/>
      <c r="O20" s="129">
        <v>33.5099</v>
      </c>
      <c r="P20" s="128" t="s">
        <v>59</v>
      </c>
      <c r="Q20" s="65"/>
      <c r="R20" s="64"/>
      <c r="S20" s="130" t="s">
        <v>59</v>
      </c>
      <c r="T20" s="102">
        <v>134900.95</v>
      </c>
      <c r="U20" s="66"/>
      <c r="V20" s="66"/>
      <c r="W20" s="131"/>
      <c r="X20" s="122">
        <f t="shared" si="0"/>
        <v>1</v>
      </c>
      <c r="Y20" s="123">
        <f t="shared" si="1"/>
        <v>0</v>
      </c>
      <c r="Z20" s="123">
        <f t="shared" si="2"/>
        <v>0</v>
      </c>
      <c r="AA20" s="123">
        <f t="shared" si="3"/>
        <v>0</v>
      </c>
      <c r="AB20" s="132" t="str">
        <f t="shared" si="4"/>
        <v>-</v>
      </c>
      <c r="AC20" s="122">
        <f t="shared" si="5"/>
        <v>1</v>
      </c>
      <c r="AD20" s="123">
        <f t="shared" si="6"/>
        <v>1</v>
      </c>
      <c r="AE20" s="123" t="str">
        <f t="shared" si="7"/>
        <v>Initial</v>
      </c>
      <c r="AF20" s="132" t="str">
        <f t="shared" si="8"/>
        <v>RLIS</v>
      </c>
      <c r="AG20" s="122">
        <f t="shared" si="9"/>
        <v>0</v>
      </c>
      <c r="AH20" s="133" t="s">
        <v>50</v>
      </c>
      <c r="AI20" s="134" t="s">
        <v>51</v>
      </c>
    </row>
    <row r="21" spans="1:35" s="3" customFormat="1" ht="12.75" customHeight="1">
      <c r="A21" s="120" t="s">
        <v>293</v>
      </c>
      <c r="B21" s="121" t="s">
        <v>294</v>
      </c>
      <c r="C21" s="122" t="s">
        <v>295</v>
      </c>
      <c r="D21" s="123" t="s">
        <v>296</v>
      </c>
      <c r="E21" s="123" t="s">
        <v>297</v>
      </c>
      <c r="F21" s="121" t="s">
        <v>44</v>
      </c>
      <c r="G21" s="124" t="s">
        <v>298</v>
      </c>
      <c r="H21" s="125" t="s">
        <v>57</v>
      </c>
      <c r="I21" s="126">
        <v>9319670626</v>
      </c>
      <c r="J21" s="127" t="s">
        <v>103</v>
      </c>
      <c r="K21" s="128" t="s">
        <v>48</v>
      </c>
      <c r="L21" s="77"/>
      <c r="M21" s="73">
        <v>3320.5709</v>
      </c>
      <c r="N21" s="64"/>
      <c r="O21" s="129">
        <v>21.0811</v>
      </c>
      <c r="P21" s="128" t="s">
        <v>59</v>
      </c>
      <c r="Q21" s="65"/>
      <c r="R21" s="64"/>
      <c r="S21" s="130" t="s">
        <v>59</v>
      </c>
      <c r="T21" s="102">
        <v>234187.47</v>
      </c>
      <c r="U21" s="66"/>
      <c r="V21" s="66"/>
      <c r="W21" s="131"/>
      <c r="X21" s="122">
        <f t="shared" si="0"/>
        <v>0</v>
      </c>
      <c r="Y21" s="123">
        <f t="shared" si="1"/>
        <v>0</v>
      </c>
      <c r="Z21" s="123">
        <f t="shared" si="2"/>
        <v>0</v>
      </c>
      <c r="AA21" s="123">
        <f t="shared" si="3"/>
        <v>0</v>
      </c>
      <c r="AB21" s="132" t="str">
        <f t="shared" si="4"/>
        <v>-</v>
      </c>
      <c r="AC21" s="122">
        <f t="shared" si="5"/>
        <v>1</v>
      </c>
      <c r="AD21" s="123">
        <f t="shared" si="6"/>
        <v>1</v>
      </c>
      <c r="AE21" s="123" t="str">
        <f t="shared" si="7"/>
        <v>Initial</v>
      </c>
      <c r="AF21" s="132" t="str">
        <f t="shared" si="8"/>
        <v>RLIS</v>
      </c>
      <c r="AG21" s="122">
        <f t="shared" si="9"/>
        <v>0</v>
      </c>
      <c r="AH21" s="133" t="s">
        <v>50</v>
      </c>
      <c r="AI21" s="134" t="s">
        <v>51</v>
      </c>
    </row>
    <row r="22" spans="1:35" s="3" customFormat="1" ht="12.75" customHeight="1">
      <c r="A22" s="120" t="s">
        <v>315</v>
      </c>
      <c r="B22" s="121" t="s">
        <v>316</v>
      </c>
      <c r="C22" s="122" t="s">
        <v>317</v>
      </c>
      <c r="D22" s="123" t="s">
        <v>318</v>
      </c>
      <c r="E22" s="123" t="s">
        <v>319</v>
      </c>
      <c r="F22" s="121" t="s">
        <v>44</v>
      </c>
      <c r="G22" s="124" t="s">
        <v>320</v>
      </c>
      <c r="H22" s="125" t="s">
        <v>57</v>
      </c>
      <c r="I22" s="126">
        <v>9313634558</v>
      </c>
      <c r="J22" s="127" t="s">
        <v>103</v>
      </c>
      <c r="K22" s="128" t="s">
        <v>48</v>
      </c>
      <c r="L22" s="77"/>
      <c r="M22" s="73">
        <v>3724.513200000001</v>
      </c>
      <c r="N22" s="64"/>
      <c r="O22" s="129">
        <v>22.8527</v>
      </c>
      <c r="P22" s="128" t="s">
        <v>59</v>
      </c>
      <c r="Q22" s="65"/>
      <c r="R22" s="64"/>
      <c r="S22" s="130" t="s">
        <v>59</v>
      </c>
      <c r="T22" s="102">
        <v>179080.54</v>
      </c>
      <c r="U22" s="66"/>
      <c r="V22" s="66"/>
      <c r="W22" s="131"/>
      <c r="X22" s="122">
        <f t="shared" si="0"/>
        <v>0</v>
      </c>
      <c r="Y22" s="123">
        <f t="shared" si="1"/>
        <v>0</v>
      </c>
      <c r="Z22" s="123">
        <f t="shared" si="2"/>
        <v>0</v>
      </c>
      <c r="AA22" s="123">
        <f t="shared" si="3"/>
        <v>0</v>
      </c>
      <c r="AB22" s="132" t="str">
        <f t="shared" si="4"/>
        <v>-</v>
      </c>
      <c r="AC22" s="122">
        <f t="shared" si="5"/>
        <v>1</v>
      </c>
      <c r="AD22" s="123">
        <f t="shared" si="6"/>
        <v>1</v>
      </c>
      <c r="AE22" s="123" t="str">
        <f t="shared" si="7"/>
        <v>Initial</v>
      </c>
      <c r="AF22" s="132" t="str">
        <f t="shared" si="8"/>
        <v>RLIS</v>
      </c>
      <c r="AG22" s="122">
        <f t="shared" si="9"/>
        <v>0</v>
      </c>
      <c r="AH22" s="133" t="s">
        <v>50</v>
      </c>
      <c r="AI22" s="134" t="s">
        <v>51</v>
      </c>
    </row>
    <row r="23" spans="1:35" s="3" customFormat="1" ht="12.75" customHeight="1">
      <c r="A23" s="120" t="s">
        <v>321</v>
      </c>
      <c r="B23" s="121" t="s">
        <v>322</v>
      </c>
      <c r="C23" s="122" t="s">
        <v>323</v>
      </c>
      <c r="D23" s="123" t="s">
        <v>324</v>
      </c>
      <c r="E23" s="123" t="s">
        <v>325</v>
      </c>
      <c r="F23" s="121" t="s">
        <v>44</v>
      </c>
      <c r="G23" s="124" t="s">
        <v>326</v>
      </c>
      <c r="H23" s="125" t="s">
        <v>57</v>
      </c>
      <c r="I23" s="126">
        <v>8658283611</v>
      </c>
      <c r="J23" s="127" t="s">
        <v>223</v>
      </c>
      <c r="K23" s="128" t="s">
        <v>59</v>
      </c>
      <c r="L23" s="77"/>
      <c r="M23" s="73">
        <v>3177.7312</v>
      </c>
      <c r="N23" s="64"/>
      <c r="O23" s="129">
        <v>27.868</v>
      </c>
      <c r="P23" s="128" t="s">
        <v>59</v>
      </c>
      <c r="Q23" s="65"/>
      <c r="R23" s="64"/>
      <c r="S23" s="130" t="s">
        <v>59</v>
      </c>
      <c r="T23" s="102">
        <v>159589.97</v>
      </c>
      <c r="U23" s="66"/>
      <c r="V23" s="66"/>
      <c r="W23" s="131"/>
      <c r="X23" s="122">
        <f t="shared" si="0"/>
        <v>1</v>
      </c>
      <c r="Y23" s="123">
        <f t="shared" si="1"/>
        <v>0</v>
      </c>
      <c r="Z23" s="123">
        <f t="shared" si="2"/>
        <v>0</v>
      </c>
      <c r="AA23" s="123">
        <f t="shared" si="3"/>
        <v>0</v>
      </c>
      <c r="AB23" s="132" t="str">
        <f t="shared" si="4"/>
        <v>-</v>
      </c>
      <c r="AC23" s="122">
        <f t="shared" si="5"/>
        <v>1</v>
      </c>
      <c r="AD23" s="123">
        <f t="shared" si="6"/>
        <v>1</v>
      </c>
      <c r="AE23" s="123" t="str">
        <f t="shared" si="7"/>
        <v>Initial</v>
      </c>
      <c r="AF23" s="132" t="str">
        <f t="shared" si="8"/>
        <v>RLIS</v>
      </c>
      <c r="AG23" s="122">
        <f t="shared" si="9"/>
        <v>0</v>
      </c>
      <c r="AH23" s="133" t="s">
        <v>50</v>
      </c>
      <c r="AI23" s="134" t="s">
        <v>51</v>
      </c>
    </row>
    <row r="24" spans="1:35" s="3" customFormat="1" ht="12.75" customHeight="1">
      <c r="A24" s="120" t="s">
        <v>327</v>
      </c>
      <c r="B24" s="121" t="s">
        <v>328</v>
      </c>
      <c r="C24" s="122" t="s">
        <v>329</v>
      </c>
      <c r="D24" s="123" t="s">
        <v>330</v>
      </c>
      <c r="E24" s="123" t="s">
        <v>331</v>
      </c>
      <c r="F24" s="121" t="s">
        <v>44</v>
      </c>
      <c r="G24" s="124" t="s">
        <v>332</v>
      </c>
      <c r="H24" s="125" t="s">
        <v>57</v>
      </c>
      <c r="I24" s="126">
        <v>4236394194</v>
      </c>
      <c r="J24" s="127" t="s">
        <v>103</v>
      </c>
      <c r="K24" s="128" t="s">
        <v>48</v>
      </c>
      <c r="L24" s="77"/>
      <c r="M24" s="73">
        <v>6393.696799999999</v>
      </c>
      <c r="N24" s="64"/>
      <c r="O24" s="129">
        <v>21.5813</v>
      </c>
      <c r="P24" s="128" t="s">
        <v>59</v>
      </c>
      <c r="Q24" s="65"/>
      <c r="R24" s="64"/>
      <c r="S24" s="130" t="s">
        <v>59</v>
      </c>
      <c r="T24" s="102">
        <v>293472.47</v>
      </c>
      <c r="U24" s="66"/>
      <c r="V24" s="66"/>
      <c r="W24" s="131"/>
      <c r="X24" s="122">
        <f t="shared" si="0"/>
        <v>0</v>
      </c>
      <c r="Y24" s="123">
        <f t="shared" si="1"/>
        <v>0</v>
      </c>
      <c r="Z24" s="123">
        <f t="shared" si="2"/>
        <v>0</v>
      </c>
      <c r="AA24" s="123">
        <f t="shared" si="3"/>
        <v>0</v>
      </c>
      <c r="AB24" s="132" t="str">
        <f t="shared" si="4"/>
        <v>-</v>
      </c>
      <c r="AC24" s="122">
        <f t="shared" si="5"/>
        <v>1</v>
      </c>
      <c r="AD24" s="123">
        <f t="shared" si="6"/>
        <v>1</v>
      </c>
      <c r="AE24" s="123" t="str">
        <f t="shared" si="7"/>
        <v>Initial</v>
      </c>
      <c r="AF24" s="132" t="str">
        <f t="shared" si="8"/>
        <v>RLIS</v>
      </c>
      <c r="AG24" s="122">
        <f t="shared" si="9"/>
        <v>0</v>
      </c>
      <c r="AH24" s="133" t="s">
        <v>50</v>
      </c>
      <c r="AI24" s="134" t="s">
        <v>51</v>
      </c>
    </row>
    <row r="25" spans="1:35" s="3" customFormat="1" ht="12.75" customHeight="1">
      <c r="A25" s="120" t="s">
        <v>333</v>
      </c>
      <c r="B25" s="121" t="s">
        <v>334</v>
      </c>
      <c r="C25" s="122" t="s">
        <v>331</v>
      </c>
      <c r="D25" s="123" t="s">
        <v>335</v>
      </c>
      <c r="E25" s="123" t="s">
        <v>331</v>
      </c>
      <c r="F25" s="121" t="s">
        <v>44</v>
      </c>
      <c r="G25" s="124" t="s">
        <v>336</v>
      </c>
      <c r="H25" s="125" t="s">
        <v>337</v>
      </c>
      <c r="I25" s="126">
        <v>4237878000</v>
      </c>
      <c r="J25" s="127" t="s">
        <v>91</v>
      </c>
      <c r="K25" s="128" t="s">
        <v>48</v>
      </c>
      <c r="L25" s="77"/>
      <c r="M25" s="73">
        <v>2656.7500000000005</v>
      </c>
      <c r="N25" s="64"/>
      <c r="O25" s="129">
        <v>22.804</v>
      </c>
      <c r="P25" s="128" t="s">
        <v>59</v>
      </c>
      <c r="Q25" s="65"/>
      <c r="R25" s="64"/>
      <c r="S25" s="130" t="s">
        <v>59</v>
      </c>
      <c r="T25" s="102">
        <v>99178.06</v>
      </c>
      <c r="U25" s="66"/>
      <c r="V25" s="66"/>
      <c r="W25" s="131"/>
      <c r="X25" s="122">
        <f t="shared" si="0"/>
        <v>0</v>
      </c>
      <c r="Y25" s="123">
        <f t="shared" si="1"/>
        <v>0</v>
      </c>
      <c r="Z25" s="123">
        <f t="shared" si="2"/>
        <v>0</v>
      </c>
      <c r="AA25" s="123">
        <f t="shared" si="3"/>
        <v>0</v>
      </c>
      <c r="AB25" s="132" t="str">
        <f t="shared" si="4"/>
        <v>-</v>
      </c>
      <c r="AC25" s="122">
        <f t="shared" si="5"/>
        <v>1</v>
      </c>
      <c r="AD25" s="123">
        <f t="shared" si="6"/>
        <v>1</v>
      </c>
      <c r="AE25" s="123" t="str">
        <f t="shared" si="7"/>
        <v>Initial</v>
      </c>
      <c r="AF25" s="132" t="str">
        <f t="shared" si="8"/>
        <v>RLIS</v>
      </c>
      <c r="AG25" s="122">
        <f t="shared" si="9"/>
        <v>0</v>
      </c>
      <c r="AH25" s="133" t="s">
        <v>50</v>
      </c>
      <c r="AI25" s="134" t="s">
        <v>51</v>
      </c>
    </row>
    <row r="26" spans="1:35" s="3" customFormat="1" ht="12.75" customHeight="1">
      <c r="A26" s="120" t="s">
        <v>338</v>
      </c>
      <c r="B26" s="121" t="s">
        <v>339</v>
      </c>
      <c r="C26" s="122" t="s">
        <v>340</v>
      </c>
      <c r="D26" s="123" t="s">
        <v>341</v>
      </c>
      <c r="E26" s="123" t="s">
        <v>342</v>
      </c>
      <c r="F26" s="121" t="s">
        <v>44</v>
      </c>
      <c r="G26" s="124" t="s">
        <v>343</v>
      </c>
      <c r="H26" s="125" t="s">
        <v>344</v>
      </c>
      <c r="I26" s="126">
        <v>9316923467</v>
      </c>
      <c r="J26" s="127" t="s">
        <v>72</v>
      </c>
      <c r="K26" s="128" t="s">
        <v>59</v>
      </c>
      <c r="L26" s="77"/>
      <c r="M26" s="73">
        <v>1868.6524999999997</v>
      </c>
      <c r="N26" s="64"/>
      <c r="O26" s="129">
        <v>33.8475</v>
      </c>
      <c r="P26" s="128" t="s">
        <v>59</v>
      </c>
      <c r="Q26" s="65"/>
      <c r="R26" s="64"/>
      <c r="S26" s="130" t="s">
        <v>59</v>
      </c>
      <c r="T26" s="102">
        <v>149864.02</v>
      </c>
      <c r="U26" s="66"/>
      <c r="V26" s="66"/>
      <c r="W26" s="131"/>
      <c r="X26" s="122">
        <f t="shared" si="0"/>
        <v>1</v>
      </c>
      <c r="Y26" s="123">
        <f t="shared" si="1"/>
        <v>0</v>
      </c>
      <c r="Z26" s="123">
        <f t="shared" si="2"/>
        <v>0</v>
      </c>
      <c r="AA26" s="123">
        <f t="shared" si="3"/>
        <v>0</v>
      </c>
      <c r="AB26" s="132" t="str">
        <f t="shared" si="4"/>
        <v>-</v>
      </c>
      <c r="AC26" s="122">
        <f t="shared" si="5"/>
        <v>1</v>
      </c>
      <c r="AD26" s="123">
        <f t="shared" si="6"/>
        <v>1</v>
      </c>
      <c r="AE26" s="123" t="str">
        <f t="shared" si="7"/>
        <v>Initial</v>
      </c>
      <c r="AF26" s="132" t="str">
        <f t="shared" si="8"/>
        <v>RLIS</v>
      </c>
      <c r="AG26" s="122">
        <f t="shared" si="9"/>
        <v>0</v>
      </c>
      <c r="AH26" s="133" t="s">
        <v>50</v>
      </c>
      <c r="AI26" s="134" t="s">
        <v>51</v>
      </c>
    </row>
    <row r="27" spans="1:35" s="3" customFormat="1" ht="12.75" customHeight="1">
      <c r="A27" s="120" t="s">
        <v>358</v>
      </c>
      <c r="B27" s="121" t="s">
        <v>359</v>
      </c>
      <c r="C27" s="122" t="s">
        <v>360</v>
      </c>
      <c r="D27" s="123" t="s">
        <v>361</v>
      </c>
      <c r="E27" s="123" t="s">
        <v>362</v>
      </c>
      <c r="F27" s="121" t="s">
        <v>44</v>
      </c>
      <c r="G27" s="124" t="s">
        <v>363</v>
      </c>
      <c r="H27" s="125" t="s">
        <v>57</v>
      </c>
      <c r="I27" s="126">
        <v>4237332591</v>
      </c>
      <c r="J27" s="127" t="s">
        <v>72</v>
      </c>
      <c r="K27" s="128" t="s">
        <v>59</v>
      </c>
      <c r="L27" s="77"/>
      <c r="M27" s="73">
        <v>933.5</v>
      </c>
      <c r="N27" s="64"/>
      <c r="O27" s="129">
        <v>39.9038</v>
      </c>
      <c r="P27" s="128" t="s">
        <v>59</v>
      </c>
      <c r="Q27" s="65"/>
      <c r="R27" s="64"/>
      <c r="S27" s="130" t="s">
        <v>59</v>
      </c>
      <c r="T27" s="102">
        <v>86213.79</v>
      </c>
      <c r="U27" s="66"/>
      <c r="V27" s="66"/>
      <c r="W27" s="131"/>
      <c r="X27" s="122">
        <f t="shared" si="0"/>
        <v>1</v>
      </c>
      <c r="Y27" s="123">
        <f t="shared" si="1"/>
        <v>0</v>
      </c>
      <c r="Z27" s="123">
        <f t="shared" si="2"/>
        <v>0</v>
      </c>
      <c r="AA27" s="123">
        <f t="shared" si="3"/>
        <v>0</v>
      </c>
      <c r="AB27" s="132" t="str">
        <f t="shared" si="4"/>
        <v>-</v>
      </c>
      <c r="AC27" s="122">
        <f t="shared" si="5"/>
        <v>1</v>
      </c>
      <c r="AD27" s="123">
        <f t="shared" si="6"/>
        <v>1</v>
      </c>
      <c r="AE27" s="123" t="str">
        <f t="shared" si="7"/>
        <v>Initial</v>
      </c>
      <c r="AF27" s="132" t="str">
        <f t="shared" si="8"/>
        <v>RLIS</v>
      </c>
      <c r="AG27" s="122">
        <f t="shared" si="9"/>
        <v>0</v>
      </c>
      <c r="AH27" s="133" t="s">
        <v>50</v>
      </c>
      <c r="AI27" s="134" t="s">
        <v>51</v>
      </c>
    </row>
    <row r="28" spans="1:35" s="3" customFormat="1" ht="12.75" customHeight="1">
      <c r="A28" s="120" t="s">
        <v>364</v>
      </c>
      <c r="B28" s="121" t="s">
        <v>365</v>
      </c>
      <c r="C28" s="122" t="s">
        <v>366</v>
      </c>
      <c r="D28" s="123" t="s">
        <v>367</v>
      </c>
      <c r="E28" s="123" t="s">
        <v>368</v>
      </c>
      <c r="F28" s="121" t="s">
        <v>44</v>
      </c>
      <c r="G28" s="124" t="s">
        <v>369</v>
      </c>
      <c r="H28" s="125" t="s">
        <v>57</v>
      </c>
      <c r="I28" s="126">
        <v>7316582510</v>
      </c>
      <c r="J28" s="127" t="s">
        <v>103</v>
      </c>
      <c r="K28" s="128" t="s">
        <v>48</v>
      </c>
      <c r="L28" s="77"/>
      <c r="M28" s="73">
        <v>3461.4787</v>
      </c>
      <c r="N28" s="64"/>
      <c r="O28" s="129">
        <v>30.4337</v>
      </c>
      <c r="P28" s="128" t="s">
        <v>59</v>
      </c>
      <c r="Q28" s="65"/>
      <c r="R28" s="64"/>
      <c r="S28" s="130" t="s">
        <v>59</v>
      </c>
      <c r="T28" s="102">
        <v>223833.99</v>
      </c>
      <c r="U28" s="66"/>
      <c r="V28" s="66"/>
      <c r="W28" s="131"/>
      <c r="X28" s="122">
        <f t="shared" si="0"/>
        <v>0</v>
      </c>
      <c r="Y28" s="123">
        <f t="shared" si="1"/>
        <v>0</v>
      </c>
      <c r="Z28" s="123">
        <f t="shared" si="2"/>
        <v>0</v>
      </c>
      <c r="AA28" s="123">
        <f t="shared" si="3"/>
        <v>0</v>
      </c>
      <c r="AB28" s="132" t="str">
        <f t="shared" si="4"/>
        <v>-</v>
      </c>
      <c r="AC28" s="122">
        <f t="shared" si="5"/>
        <v>1</v>
      </c>
      <c r="AD28" s="123">
        <f t="shared" si="6"/>
        <v>1</v>
      </c>
      <c r="AE28" s="123" t="str">
        <f t="shared" si="7"/>
        <v>Initial</v>
      </c>
      <c r="AF28" s="132" t="str">
        <f t="shared" si="8"/>
        <v>RLIS</v>
      </c>
      <c r="AG28" s="122">
        <f t="shared" si="9"/>
        <v>0</v>
      </c>
      <c r="AH28" s="133" t="s">
        <v>50</v>
      </c>
      <c r="AI28" s="134" t="s">
        <v>51</v>
      </c>
    </row>
    <row r="29" spans="1:35" s="3" customFormat="1" ht="12.75" customHeight="1">
      <c r="A29" s="120" t="s">
        <v>370</v>
      </c>
      <c r="B29" s="121" t="s">
        <v>371</v>
      </c>
      <c r="C29" s="122" t="s">
        <v>372</v>
      </c>
      <c r="D29" s="123" t="s">
        <v>373</v>
      </c>
      <c r="E29" s="123" t="s">
        <v>374</v>
      </c>
      <c r="F29" s="121" t="s">
        <v>44</v>
      </c>
      <c r="G29" s="124" t="s">
        <v>375</v>
      </c>
      <c r="H29" s="125" t="s">
        <v>57</v>
      </c>
      <c r="I29" s="126">
        <v>7319253943</v>
      </c>
      <c r="J29" s="127" t="s">
        <v>103</v>
      </c>
      <c r="K29" s="128" t="s">
        <v>48</v>
      </c>
      <c r="L29" s="77"/>
      <c r="M29" s="73">
        <v>3360.3509000000004</v>
      </c>
      <c r="N29" s="64"/>
      <c r="O29" s="129">
        <v>28.0288</v>
      </c>
      <c r="P29" s="128" t="s">
        <v>59</v>
      </c>
      <c r="Q29" s="65"/>
      <c r="R29" s="64"/>
      <c r="S29" s="130" t="s">
        <v>59</v>
      </c>
      <c r="T29" s="102">
        <v>201785.27</v>
      </c>
      <c r="U29" s="66"/>
      <c r="V29" s="66"/>
      <c r="W29" s="131"/>
      <c r="X29" s="122">
        <f t="shared" si="0"/>
        <v>0</v>
      </c>
      <c r="Y29" s="123">
        <f t="shared" si="1"/>
        <v>0</v>
      </c>
      <c r="Z29" s="123">
        <f t="shared" si="2"/>
        <v>0</v>
      </c>
      <c r="AA29" s="123">
        <f t="shared" si="3"/>
        <v>0</v>
      </c>
      <c r="AB29" s="132" t="str">
        <f t="shared" si="4"/>
        <v>-</v>
      </c>
      <c r="AC29" s="122">
        <f t="shared" si="5"/>
        <v>1</v>
      </c>
      <c r="AD29" s="123">
        <f t="shared" si="6"/>
        <v>1</v>
      </c>
      <c r="AE29" s="123" t="str">
        <f t="shared" si="7"/>
        <v>Initial</v>
      </c>
      <c r="AF29" s="132" t="str">
        <f t="shared" si="8"/>
        <v>RLIS</v>
      </c>
      <c r="AG29" s="122">
        <f t="shared" si="9"/>
        <v>0</v>
      </c>
      <c r="AH29" s="133" t="s">
        <v>50</v>
      </c>
      <c r="AI29" s="134" t="s">
        <v>51</v>
      </c>
    </row>
    <row r="30" spans="1:35" s="3" customFormat="1" ht="12.75" customHeight="1">
      <c r="A30" s="120" t="s">
        <v>383</v>
      </c>
      <c r="B30" s="121" t="s">
        <v>384</v>
      </c>
      <c r="C30" s="122" t="s">
        <v>385</v>
      </c>
      <c r="D30" s="123" t="s">
        <v>386</v>
      </c>
      <c r="E30" s="123" t="s">
        <v>387</v>
      </c>
      <c r="F30" s="121" t="s">
        <v>44</v>
      </c>
      <c r="G30" s="124" t="s">
        <v>388</v>
      </c>
      <c r="H30" s="125" t="s">
        <v>57</v>
      </c>
      <c r="I30" s="126">
        <v>7317729613</v>
      </c>
      <c r="J30" s="127" t="s">
        <v>91</v>
      </c>
      <c r="K30" s="128" t="s">
        <v>48</v>
      </c>
      <c r="L30" s="77"/>
      <c r="M30" s="73">
        <v>2812.5971999999992</v>
      </c>
      <c r="N30" s="64"/>
      <c r="O30" s="129">
        <v>31.3057</v>
      </c>
      <c r="P30" s="128" t="s">
        <v>59</v>
      </c>
      <c r="Q30" s="65"/>
      <c r="R30" s="64"/>
      <c r="S30" s="130" t="s">
        <v>59</v>
      </c>
      <c r="T30" s="102">
        <v>196480.34</v>
      </c>
      <c r="U30" s="66"/>
      <c r="V30" s="66"/>
      <c r="W30" s="131"/>
      <c r="X30" s="122">
        <f t="shared" si="0"/>
        <v>0</v>
      </c>
      <c r="Y30" s="123">
        <f t="shared" si="1"/>
        <v>0</v>
      </c>
      <c r="Z30" s="123">
        <f t="shared" si="2"/>
        <v>0</v>
      </c>
      <c r="AA30" s="123">
        <f t="shared" si="3"/>
        <v>0</v>
      </c>
      <c r="AB30" s="132" t="str">
        <f t="shared" si="4"/>
        <v>-</v>
      </c>
      <c r="AC30" s="122">
        <f t="shared" si="5"/>
        <v>1</v>
      </c>
      <c r="AD30" s="123">
        <f t="shared" si="6"/>
        <v>1</v>
      </c>
      <c r="AE30" s="123" t="str">
        <f t="shared" si="7"/>
        <v>Initial</v>
      </c>
      <c r="AF30" s="132" t="str">
        <f t="shared" si="8"/>
        <v>RLIS</v>
      </c>
      <c r="AG30" s="122">
        <f t="shared" si="9"/>
        <v>0</v>
      </c>
      <c r="AH30" s="133" t="s">
        <v>50</v>
      </c>
      <c r="AI30" s="134" t="s">
        <v>51</v>
      </c>
    </row>
    <row r="31" spans="1:35" s="3" customFormat="1" ht="12.75" customHeight="1">
      <c r="A31" s="120" t="s">
        <v>389</v>
      </c>
      <c r="B31" s="121" t="s">
        <v>390</v>
      </c>
      <c r="C31" s="122" t="s">
        <v>391</v>
      </c>
      <c r="D31" s="123" t="s">
        <v>392</v>
      </c>
      <c r="E31" s="123" t="s">
        <v>393</v>
      </c>
      <c r="F31" s="121" t="s">
        <v>44</v>
      </c>
      <c r="G31" s="124" t="s">
        <v>394</v>
      </c>
      <c r="H31" s="125" t="s">
        <v>57</v>
      </c>
      <c r="I31" s="126">
        <v>7319683661</v>
      </c>
      <c r="J31" s="127" t="s">
        <v>103</v>
      </c>
      <c r="K31" s="128" t="s">
        <v>48</v>
      </c>
      <c r="L31" s="77"/>
      <c r="M31" s="73">
        <v>3674.1500000000005</v>
      </c>
      <c r="N31" s="64"/>
      <c r="O31" s="129">
        <v>23.5658</v>
      </c>
      <c r="P31" s="128" t="s">
        <v>59</v>
      </c>
      <c r="Q31" s="65"/>
      <c r="R31" s="64"/>
      <c r="S31" s="130" t="s">
        <v>59</v>
      </c>
      <c r="T31" s="102">
        <v>117046.63</v>
      </c>
      <c r="U31" s="66"/>
      <c r="V31" s="66"/>
      <c r="W31" s="131"/>
      <c r="X31" s="122">
        <f t="shared" si="0"/>
        <v>0</v>
      </c>
      <c r="Y31" s="123">
        <f t="shared" si="1"/>
        <v>0</v>
      </c>
      <c r="Z31" s="123">
        <f t="shared" si="2"/>
        <v>0</v>
      </c>
      <c r="AA31" s="123">
        <f t="shared" si="3"/>
        <v>0</v>
      </c>
      <c r="AB31" s="132" t="str">
        <f t="shared" si="4"/>
        <v>-</v>
      </c>
      <c r="AC31" s="122">
        <f t="shared" si="5"/>
        <v>1</v>
      </c>
      <c r="AD31" s="123">
        <f t="shared" si="6"/>
        <v>1</v>
      </c>
      <c r="AE31" s="123" t="str">
        <f t="shared" si="7"/>
        <v>Initial</v>
      </c>
      <c r="AF31" s="132" t="str">
        <f t="shared" si="8"/>
        <v>RLIS</v>
      </c>
      <c r="AG31" s="122">
        <f t="shared" si="9"/>
        <v>0</v>
      </c>
      <c r="AH31" s="133" t="s">
        <v>50</v>
      </c>
      <c r="AI31" s="134" t="s">
        <v>51</v>
      </c>
    </row>
    <row r="32" spans="1:35" s="3" customFormat="1" ht="12.75" customHeight="1">
      <c r="A32" s="120" t="s">
        <v>395</v>
      </c>
      <c r="B32" s="121" t="s">
        <v>396</v>
      </c>
      <c r="C32" s="122" t="s">
        <v>397</v>
      </c>
      <c r="D32" s="123" t="s">
        <v>398</v>
      </c>
      <c r="E32" s="123" t="s">
        <v>399</v>
      </c>
      <c r="F32" s="121" t="s">
        <v>44</v>
      </c>
      <c r="G32" s="124" t="s">
        <v>400</v>
      </c>
      <c r="H32" s="125" t="s">
        <v>57</v>
      </c>
      <c r="I32" s="126">
        <v>7316429733</v>
      </c>
      <c r="J32" s="127" t="s">
        <v>103</v>
      </c>
      <c r="K32" s="128" t="s">
        <v>48</v>
      </c>
      <c r="L32" s="77"/>
      <c r="M32" s="73">
        <v>2794.2882000000004</v>
      </c>
      <c r="N32" s="64"/>
      <c r="O32" s="129">
        <v>26.1935</v>
      </c>
      <c r="P32" s="128" t="s">
        <v>59</v>
      </c>
      <c r="Q32" s="65"/>
      <c r="R32" s="64"/>
      <c r="S32" s="130" t="s">
        <v>59</v>
      </c>
      <c r="T32" s="102">
        <v>133750.31</v>
      </c>
      <c r="U32" s="66"/>
      <c r="V32" s="66"/>
      <c r="W32" s="131"/>
      <c r="X32" s="122">
        <f t="shared" si="0"/>
        <v>0</v>
      </c>
      <c r="Y32" s="123">
        <f t="shared" si="1"/>
        <v>0</v>
      </c>
      <c r="Z32" s="123">
        <f t="shared" si="2"/>
        <v>0</v>
      </c>
      <c r="AA32" s="123">
        <f t="shared" si="3"/>
        <v>0</v>
      </c>
      <c r="AB32" s="132" t="str">
        <f t="shared" si="4"/>
        <v>-</v>
      </c>
      <c r="AC32" s="122">
        <f t="shared" si="5"/>
        <v>1</v>
      </c>
      <c r="AD32" s="123">
        <f t="shared" si="6"/>
        <v>1</v>
      </c>
      <c r="AE32" s="123" t="str">
        <f t="shared" si="7"/>
        <v>Initial</v>
      </c>
      <c r="AF32" s="132" t="str">
        <f t="shared" si="8"/>
        <v>RLIS</v>
      </c>
      <c r="AG32" s="122">
        <f t="shared" si="9"/>
        <v>0</v>
      </c>
      <c r="AH32" s="133" t="s">
        <v>50</v>
      </c>
      <c r="AI32" s="134" t="s">
        <v>51</v>
      </c>
    </row>
    <row r="33" spans="1:35" s="3" customFormat="1" ht="12.75" customHeight="1">
      <c r="A33" s="120" t="s">
        <v>401</v>
      </c>
      <c r="B33" s="121" t="s">
        <v>402</v>
      </c>
      <c r="C33" s="122" t="s">
        <v>403</v>
      </c>
      <c r="D33" s="123" t="s">
        <v>404</v>
      </c>
      <c r="E33" s="123" t="s">
        <v>405</v>
      </c>
      <c r="F33" s="121" t="s">
        <v>44</v>
      </c>
      <c r="G33" s="124" t="s">
        <v>406</v>
      </c>
      <c r="H33" s="125" t="s">
        <v>57</v>
      </c>
      <c r="I33" s="126">
        <v>9317293391</v>
      </c>
      <c r="J33" s="127" t="s">
        <v>223</v>
      </c>
      <c r="K33" s="128" t="s">
        <v>59</v>
      </c>
      <c r="L33" s="77"/>
      <c r="M33" s="73">
        <v>3160.2128000000002</v>
      </c>
      <c r="N33" s="64"/>
      <c r="O33" s="129">
        <v>27.1063</v>
      </c>
      <c r="P33" s="128" t="s">
        <v>59</v>
      </c>
      <c r="Q33" s="65"/>
      <c r="R33" s="64"/>
      <c r="S33" s="130" t="s">
        <v>59</v>
      </c>
      <c r="T33" s="102">
        <v>151844.85</v>
      </c>
      <c r="U33" s="66"/>
      <c r="V33" s="66"/>
      <c r="W33" s="131"/>
      <c r="X33" s="122">
        <f t="shared" si="0"/>
        <v>1</v>
      </c>
      <c r="Y33" s="123">
        <f t="shared" si="1"/>
        <v>0</v>
      </c>
      <c r="Z33" s="123">
        <f t="shared" si="2"/>
        <v>0</v>
      </c>
      <c r="AA33" s="123">
        <f t="shared" si="3"/>
        <v>0</v>
      </c>
      <c r="AB33" s="132" t="str">
        <f t="shared" si="4"/>
        <v>-</v>
      </c>
      <c r="AC33" s="122">
        <f t="shared" si="5"/>
        <v>1</v>
      </c>
      <c r="AD33" s="123">
        <f t="shared" si="6"/>
        <v>1</v>
      </c>
      <c r="AE33" s="123" t="str">
        <f t="shared" si="7"/>
        <v>Initial</v>
      </c>
      <c r="AF33" s="132" t="str">
        <f t="shared" si="8"/>
        <v>RLIS</v>
      </c>
      <c r="AG33" s="122">
        <f t="shared" si="9"/>
        <v>0</v>
      </c>
      <c r="AH33" s="133" t="s">
        <v>50</v>
      </c>
      <c r="AI33" s="134" t="s">
        <v>51</v>
      </c>
    </row>
    <row r="34" spans="1:35" s="3" customFormat="1" ht="12.75" customHeight="1">
      <c r="A34" s="120" t="s">
        <v>407</v>
      </c>
      <c r="B34" s="121" t="s">
        <v>408</v>
      </c>
      <c r="C34" s="122" t="s">
        <v>409</v>
      </c>
      <c r="D34" s="123" t="s">
        <v>410</v>
      </c>
      <c r="E34" s="123" t="s">
        <v>411</v>
      </c>
      <c r="F34" s="121" t="s">
        <v>44</v>
      </c>
      <c r="G34" s="124" t="s">
        <v>412</v>
      </c>
      <c r="H34" s="125" t="s">
        <v>57</v>
      </c>
      <c r="I34" s="126">
        <v>7314184180</v>
      </c>
      <c r="J34" s="127" t="s">
        <v>72</v>
      </c>
      <c r="K34" s="128" t="s">
        <v>59</v>
      </c>
      <c r="L34" s="77"/>
      <c r="M34" s="73">
        <v>613.7348</v>
      </c>
      <c r="N34" s="64"/>
      <c r="O34" s="129">
        <v>32.6299</v>
      </c>
      <c r="P34" s="128" t="s">
        <v>59</v>
      </c>
      <c r="Q34" s="65"/>
      <c r="R34" s="64"/>
      <c r="S34" s="130" t="s">
        <v>59</v>
      </c>
      <c r="T34" s="102">
        <v>20755.25</v>
      </c>
      <c r="U34" s="66"/>
      <c r="V34" s="66"/>
      <c r="W34" s="131"/>
      <c r="X34" s="122">
        <f t="shared" si="0"/>
        <v>1</v>
      </c>
      <c r="Y34" s="123">
        <f t="shared" si="1"/>
        <v>0</v>
      </c>
      <c r="Z34" s="123">
        <f t="shared" si="2"/>
        <v>0</v>
      </c>
      <c r="AA34" s="123">
        <f t="shared" si="3"/>
        <v>0</v>
      </c>
      <c r="AB34" s="132" t="str">
        <f t="shared" si="4"/>
        <v>-</v>
      </c>
      <c r="AC34" s="122">
        <f t="shared" si="5"/>
        <v>1</v>
      </c>
      <c r="AD34" s="123">
        <f t="shared" si="6"/>
        <v>1</v>
      </c>
      <c r="AE34" s="123" t="str">
        <f t="shared" si="7"/>
        <v>Initial</v>
      </c>
      <c r="AF34" s="132" t="str">
        <f t="shared" si="8"/>
        <v>RLIS</v>
      </c>
      <c r="AG34" s="122">
        <f t="shared" si="9"/>
        <v>0</v>
      </c>
      <c r="AH34" s="133" t="s">
        <v>50</v>
      </c>
      <c r="AI34" s="134" t="s">
        <v>51</v>
      </c>
    </row>
    <row r="35" spans="1:35" s="3" customFormat="1" ht="12.75" customHeight="1">
      <c r="A35" s="120" t="s">
        <v>413</v>
      </c>
      <c r="B35" s="121" t="s">
        <v>414</v>
      </c>
      <c r="C35" s="122" t="s">
        <v>415</v>
      </c>
      <c r="D35" s="123" t="s">
        <v>416</v>
      </c>
      <c r="E35" s="123" t="s">
        <v>417</v>
      </c>
      <c r="F35" s="121" t="s">
        <v>44</v>
      </c>
      <c r="G35" s="124" t="s">
        <v>418</v>
      </c>
      <c r="H35" s="125" t="s">
        <v>57</v>
      </c>
      <c r="I35" s="126">
        <v>9312894148</v>
      </c>
      <c r="J35" s="127" t="s">
        <v>72</v>
      </c>
      <c r="K35" s="128" t="s">
        <v>59</v>
      </c>
      <c r="L35" s="77"/>
      <c r="M35" s="73">
        <v>1197.2695000000003</v>
      </c>
      <c r="N35" s="64"/>
      <c r="O35" s="129">
        <v>24.6763</v>
      </c>
      <c r="P35" s="128" t="s">
        <v>59</v>
      </c>
      <c r="Q35" s="65"/>
      <c r="R35" s="64"/>
      <c r="S35" s="130" t="s">
        <v>59</v>
      </c>
      <c r="T35" s="102">
        <v>54646.6</v>
      </c>
      <c r="U35" s="66"/>
      <c r="V35" s="66"/>
      <c r="W35" s="131"/>
      <c r="X35" s="122">
        <f t="shared" si="0"/>
        <v>1</v>
      </c>
      <c r="Y35" s="123">
        <f t="shared" si="1"/>
        <v>0</v>
      </c>
      <c r="Z35" s="123">
        <f t="shared" si="2"/>
        <v>0</v>
      </c>
      <c r="AA35" s="123">
        <f t="shared" si="3"/>
        <v>0</v>
      </c>
      <c r="AB35" s="132" t="str">
        <f t="shared" si="4"/>
        <v>-</v>
      </c>
      <c r="AC35" s="122">
        <f t="shared" si="5"/>
        <v>1</v>
      </c>
      <c r="AD35" s="123">
        <f t="shared" si="6"/>
        <v>1</v>
      </c>
      <c r="AE35" s="123" t="str">
        <f t="shared" si="7"/>
        <v>Initial</v>
      </c>
      <c r="AF35" s="132" t="str">
        <f t="shared" si="8"/>
        <v>RLIS</v>
      </c>
      <c r="AG35" s="122">
        <f t="shared" si="9"/>
        <v>0</v>
      </c>
      <c r="AH35" s="133" t="s">
        <v>50</v>
      </c>
      <c r="AI35" s="134" t="s">
        <v>51</v>
      </c>
    </row>
    <row r="36" spans="1:35" s="3" customFormat="1" ht="12.75" customHeight="1">
      <c r="A36" s="120" t="s">
        <v>419</v>
      </c>
      <c r="B36" s="121" t="s">
        <v>420</v>
      </c>
      <c r="C36" s="122" t="s">
        <v>421</v>
      </c>
      <c r="D36" s="123" t="s">
        <v>422</v>
      </c>
      <c r="E36" s="123" t="s">
        <v>421</v>
      </c>
      <c r="F36" s="121" t="s">
        <v>44</v>
      </c>
      <c r="G36" s="124" t="s">
        <v>423</v>
      </c>
      <c r="H36" s="125" t="s">
        <v>57</v>
      </c>
      <c r="I36" s="126">
        <v>7317842652</v>
      </c>
      <c r="J36" s="127" t="s">
        <v>103</v>
      </c>
      <c r="K36" s="128" t="s">
        <v>48</v>
      </c>
      <c r="L36" s="77"/>
      <c r="M36" s="73">
        <v>987.4848000000002</v>
      </c>
      <c r="N36" s="64"/>
      <c r="O36" s="129">
        <v>38.0625</v>
      </c>
      <c r="P36" s="128" t="s">
        <v>59</v>
      </c>
      <c r="Q36" s="65"/>
      <c r="R36" s="64"/>
      <c r="S36" s="130" t="s">
        <v>59</v>
      </c>
      <c r="T36" s="102">
        <v>79111.44</v>
      </c>
      <c r="U36" s="66"/>
      <c r="V36" s="66"/>
      <c r="W36" s="131"/>
      <c r="X36" s="122">
        <f t="shared" si="0"/>
        <v>0</v>
      </c>
      <c r="Y36" s="123">
        <f t="shared" si="1"/>
        <v>0</v>
      </c>
      <c r="Z36" s="123">
        <f t="shared" si="2"/>
        <v>0</v>
      </c>
      <c r="AA36" s="123">
        <f t="shared" si="3"/>
        <v>0</v>
      </c>
      <c r="AB36" s="132" t="str">
        <f t="shared" si="4"/>
        <v>-</v>
      </c>
      <c r="AC36" s="122">
        <f t="shared" si="5"/>
        <v>1</v>
      </c>
      <c r="AD36" s="123">
        <f t="shared" si="6"/>
        <v>1</v>
      </c>
      <c r="AE36" s="123" t="str">
        <f t="shared" si="7"/>
        <v>Initial</v>
      </c>
      <c r="AF36" s="132" t="str">
        <f t="shared" si="8"/>
        <v>RLIS</v>
      </c>
      <c r="AG36" s="122">
        <f t="shared" si="9"/>
        <v>0</v>
      </c>
      <c r="AH36" s="133" t="s">
        <v>50</v>
      </c>
      <c r="AI36" s="134" t="s">
        <v>51</v>
      </c>
    </row>
    <row r="37" spans="1:35" s="3" customFormat="1" ht="12.75" customHeight="1">
      <c r="A37" s="120" t="s">
        <v>424</v>
      </c>
      <c r="B37" s="121" t="s">
        <v>425</v>
      </c>
      <c r="C37" s="122" t="s">
        <v>426</v>
      </c>
      <c r="D37" s="123" t="s">
        <v>427</v>
      </c>
      <c r="E37" s="123" t="s">
        <v>428</v>
      </c>
      <c r="F37" s="121" t="s">
        <v>44</v>
      </c>
      <c r="G37" s="124" t="s">
        <v>429</v>
      </c>
      <c r="H37" s="125" t="s">
        <v>57</v>
      </c>
      <c r="I37" s="126">
        <v>9312962568</v>
      </c>
      <c r="J37" s="127" t="s">
        <v>103</v>
      </c>
      <c r="K37" s="128" t="s">
        <v>48</v>
      </c>
      <c r="L37" s="77"/>
      <c r="M37" s="73">
        <v>2720.3977999999997</v>
      </c>
      <c r="N37" s="64"/>
      <c r="O37" s="129">
        <v>23.6519</v>
      </c>
      <c r="P37" s="128" t="s">
        <v>59</v>
      </c>
      <c r="Q37" s="65"/>
      <c r="R37" s="64"/>
      <c r="S37" s="130" t="s">
        <v>59</v>
      </c>
      <c r="T37" s="102">
        <v>116152.27</v>
      </c>
      <c r="U37" s="66"/>
      <c r="V37" s="66"/>
      <c r="W37" s="131"/>
      <c r="X37" s="122">
        <f aca="true" t="shared" si="10" ref="X37:X68">IF(OR(K37="YES",TRIM(L37)="YES"),1,0)</f>
        <v>0</v>
      </c>
      <c r="Y37" s="123">
        <f aca="true" t="shared" si="11" ref="Y37:Y68">IF(OR(AND(ISNUMBER(M37),AND(M37&gt;0,M37&lt;600)),AND(ISNUMBER(M37),AND(M37&gt;0,N37="YES"))),1,0)</f>
        <v>0</v>
      </c>
      <c r="Z37" s="123">
        <f aca="true" t="shared" si="12" ref="Z37:Z68">IF(AND(OR(K37="YES",TRIM(L37)="YES"),(X37=0)),"Trouble",0)</f>
        <v>0</v>
      </c>
      <c r="AA37" s="123">
        <f aca="true" t="shared" si="13" ref="AA37:AA68">IF(AND(OR(AND(ISNUMBER(M37),AND(M37&gt;0,M37&lt;600)),AND(ISNUMBER(M37),AND(M37&gt;0,N37="YES"))),(Y37=0)),"Trouble",0)</f>
        <v>0</v>
      </c>
      <c r="AB37" s="132" t="str">
        <f aca="true" t="shared" si="14" ref="AB37:AB68">IF(AND(X37=1,Y37=1),"SRSA","-")</f>
        <v>-</v>
      </c>
      <c r="AC37" s="122">
        <f aca="true" t="shared" si="15" ref="AC37:AC68">IF(S37="YES",1,0)</f>
        <v>1</v>
      </c>
      <c r="AD37" s="123">
        <f aca="true" t="shared" si="16" ref="AD37:AD68">IF(OR(AND(ISNUMBER(Q37),Q37&gt;=20),(AND(ISNUMBER(Q37)=FALSE,AND(ISNUMBER(O37),O37&gt;=20)))),1,0)</f>
        <v>1</v>
      </c>
      <c r="AE37" s="123" t="str">
        <f aca="true" t="shared" si="17" ref="AE37:AE68">IF(AND(AC37=1,AD37=1),"Initial",0)</f>
        <v>Initial</v>
      </c>
      <c r="AF37" s="132" t="str">
        <f aca="true" t="shared" si="18" ref="AF37:AF68">IF(AND(AND(AE37="Initial",AG37=0),AND(ISNUMBER(M37),M37&gt;0)),"RLIS","-")</f>
        <v>RLIS</v>
      </c>
      <c r="AG37" s="122">
        <f aca="true" t="shared" si="19" ref="AG37:AG68">IF(AND(AB37="SRSA",AE37="Initial"),"SRSA",0)</f>
        <v>0</v>
      </c>
      <c r="AH37" s="133" t="s">
        <v>50</v>
      </c>
      <c r="AI37" s="134" t="s">
        <v>51</v>
      </c>
    </row>
    <row r="38" spans="1:35" s="3" customFormat="1" ht="12.75" customHeight="1">
      <c r="A38" s="120" t="s">
        <v>430</v>
      </c>
      <c r="B38" s="121" t="s">
        <v>431</v>
      </c>
      <c r="C38" s="122" t="s">
        <v>163</v>
      </c>
      <c r="D38" s="123" t="s">
        <v>432</v>
      </c>
      <c r="E38" s="123" t="s">
        <v>163</v>
      </c>
      <c r="F38" s="121" t="s">
        <v>44</v>
      </c>
      <c r="G38" s="124" t="s">
        <v>164</v>
      </c>
      <c r="H38" s="125" t="s">
        <v>57</v>
      </c>
      <c r="I38" s="126">
        <v>7319862222</v>
      </c>
      <c r="J38" s="127" t="s">
        <v>91</v>
      </c>
      <c r="K38" s="128" t="s">
        <v>48</v>
      </c>
      <c r="L38" s="77"/>
      <c r="M38" s="73">
        <v>1144.5757999999998</v>
      </c>
      <c r="N38" s="64"/>
      <c r="O38" s="129">
        <v>29.6487</v>
      </c>
      <c r="P38" s="128" t="s">
        <v>59</v>
      </c>
      <c r="Q38" s="65"/>
      <c r="R38" s="64"/>
      <c r="S38" s="130" t="s">
        <v>59</v>
      </c>
      <c r="T38" s="102">
        <v>63150.43</v>
      </c>
      <c r="U38" s="66"/>
      <c r="V38" s="66"/>
      <c r="W38" s="131"/>
      <c r="X38" s="122">
        <f t="shared" si="10"/>
        <v>0</v>
      </c>
      <c r="Y38" s="123">
        <f t="shared" si="11"/>
        <v>0</v>
      </c>
      <c r="Z38" s="123">
        <f t="shared" si="12"/>
        <v>0</v>
      </c>
      <c r="AA38" s="123">
        <f t="shared" si="13"/>
        <v>0</v>
      </c>
      <c r="AB38" s="132" t="str">
        <f t="shared" si="14"/>
        <v>-</v>
      </c>
      <c r="AC38" s="122">
        <f t="shared" si="15"/>
        <v>1</v>
      </c>
      <c r="AD38" s="123">
        <f t="shared" si="16"/>
        <v>1</v>
      </c>
      <c r="AE38" s="123" t="str">
        <f t="shared" si="17"/>
        <v>Initial</v>
      </c>
      <c r="AF38" s="132" t="str">
        <f t="shared" si="18"/>
        <v>RLIS</v>
      </c>
      <c r="AG38" s="122">
        <f t="shared" si="19"/>
        <v>0</v>
      </c>
      <c r="AH38" s="133" t="s">
        <v>50</v>
      </c>
      <c r="AI38" s="134" t="s">
        <v>51</v>
      </c>
    </row>
    <row r="39" spans="1:35" s="3" customFormat="1" ht="12.75" customHeight="1">
      <c r="A39" s="120" t="s">
        <v>433</v>
      </c>
      <c r="B39" s="121" t="s">
        <v>434</v>
      </c>
      <c r="C39" s="122" t="s">
        <v>435</v>
      </c>
      <c r="D39" s="123" t="s">
        <v>436</v>
      </c>
      <c r="E39" s="123" t="s">
        <v>437</v>
      </c>
      <c r="F39" s="121" t="s">
        <v>44</v>
      </c>
      <c r="G39" s="124" t="s">
        <v>438</v>
      </c>
      <c r="H39" s="125" t="s">
        <v>439</v>
      </c>
      <c r="I39" s="126">
        <v>9312680268</v>
      </c>
      <c r="J39" s="127" t="s">
        <v>72</v>
      </c>
      <c r="K39" s="128" t="s">
        <v>59</v>
      </c>
      <c r="L39" s="77"/>
      <c r="M39" s="73">
        <v>1382.2112000000002</v>
      </c>
      <c r="N39" s="64"/>
      <c r="O39" s="129">
        <v>33.0085</v>
      </c>
      <c r="P39" s="128" t="s">
        <v>59</v>
      </c>
      <c r="Q39" s="65"/>
      <c r="R39" s="64"/>
      <c r="S39" s="130" t="s">
        <v>59</v>
      </c>
      <c r="T39" s="102">
        <v>69615.1</v>
      </c>
      <c r="U39" s="66"/>
      <c r="V39" s="66"/>
      <c r="W39" s="131"/>
      <c r="X39" s="122">
        <f t="shared" si="10"/>
        <v>1</v>
      </c>
      <c r="Y39" s="123">
        <f t="shared" si="11"/>
        <v>0</v>
      </c>
      <c r="Z39" s="123">
        <f t="shared" si="12"/>
        <v>0</v>
      </c>
      <c r="AA39" s="123">
        <f t="shared" si="13"/>
        <v>0</v>
      </c>
      <c r="AB39" s="132" t="str">
        <f t="shared" si="14"/>
        <v>-</v>
      </c>
      <c r="AC39" s="122">
        <f t="shared" si="15"/>
        <v>1</v>
      </c>
      <c r="AD39" s="123">
        <f t="shared" si="16"/>
        <v>1</v>
      </c>
      <c r="AE39" s="123" t="str">
        <f t="shared" si="17"/>
        <v>Initial</v>
      </c>
      <c r="AF39" s="132" t="str">
        <f t="shared" si="18"/>
        <v>RLIS</v>
      </c>
      <c r="AG39" s="122">
        <f t="shared" si="19"/>
        <v>0</v>
      </c>
      <c r="AH39" s="133" t="s">
        <v>50</v>
      </c>
      <c r="AI39" s="134" t="s">
        <v>51</v>
      </c>
    </row>
    <row r="40" spans="1:35" s="3" customFormat="1" ht="12.75" customHeight="1">
      <c r="A40" s="120" t="s">
        <v>451</v>
      </c>
      <c r="B40" s="121" t="s">
        <v>452</v>
      </c>
      <c r="C40" s="122" t="s">
        <v>453</v>
      </c>
      <c r="D40" s="123" t="s">
        <v>454</v>
      </c>
      <c r="E40" s="123" t="s">
        <v>455</v>
      </c>
      <c r="F40" s="121" t="s">
        <v>44</v>
      </c>
      <c r="G40" s="124" t="s">
        <v>456</v>
      </c>
      <c r="H40" s="125" t="s">
        <v>457</v>
      </c>
      <c r="I40" s="126">
        <v>4237272640</v>
      </c>
      <c r="J40" s="127" t="s">
        <v>103</v>
      </c>
      <c r="K40" s="128" t="s">
        <v>48</v>
      </c>
      <c r="L40" s="77"/>
      <c r="M40" s="73">
        <v>1938.2804</v>
      </c>
      <c r="N40" s="64"/>
      <c r="O40" s="129">
        <v>31.7104</v>
      </c>
      <c r="P40" s="128" t="s">
        <v>59</v>
      </c>
      <c r="Q40" s="65"/>
      <c r="R40" s="64"/>
      <c r="S40" s="130" t="s">
        <v>59</v>
      </c>
      <c r="T40" s="102">
        <v>135539.96000000002</v>
      </c>
      <c r="U40" s="66"/>
      <c r="V40" s="66"/>
      <c r="W40" s="131"/>
      <c r="X40" s="122">
        <f t="shared" si="10"/>
        <v>0</v>
      </c>
      <c r="Y40" s="123">
        <f t="shared" si="11"/>
        <v>0</v>
      </c>
      <c r="Z40" s="123">
        <f t="shared" si="12"/>
        <v>0</v>
      </c>
      <c r="AA40" s="123">
        <f t="shared" si="13"/>
        <v>0</v>
      </c>
      <c r="AB40" s="132" t="str">
        <f t="shared" si="14"/>
        <v>-</v>
      </c>
      <c r="AC40" s="122">
        <f t="shared" si="15"/>
        <v>1</v>
      </c>
      <c r="AD40" s="123">
        <f t="shared" si="16"/>
        <v>1</v>
      </c>
      <c r="AE40" s="123" t="str">
        <f t="shared" si="17"/>
        <v>Initial</v>
      </c>
      <c r="AF40" s="132" t="str">
        <f t="shared" si="18"/>
        <v>RLIS</v>
      </c>
      <c r="AG40" s="122">
        <f t="shared" si="19"/>
        <v>0</v>
      </c>
      <c r="AH40" s="133" t="s">
        <v>50</v>
      </c>
      <c r="AI40" s="134" t="s">
        <v>51</v>
      </c>
    </row>
    <row r="41" spans="1:35" s="3" customFormat="1" ht="12.75" customHeight="1">
      <c r="A41" s="120" t="s">
        <v>469</v>
      </c>
      <c r="B41" s="121" t="s">
        <v>470</v>
      </c>
      <c r="C41" s="122" t="s">
        <v>471</v>
      </c>
      <c r="D41" s="123" t="s">
        <v>472</v>
      </c>
      <c r="E41" s="123" t="s">
        <v>473</v>
      </c>
      <c r="F41" s="121" t="s">
        <v>44</v>
      </c>
      <c r="G41" s="124" t="s">
        <v>474</v>
      </c>
      <c r="H41" s="125" t="s">
        <v>57</v>
      </c>
      <c r="I41" s="126">
        <v>7312536601</v>
      </c>
      <c r="J41" s="127" t="s">
        <v>103</v>
      </c>
      <c r="K41" s="128" t="s">
        <v>48</v>
      </c>
      <c r="L41" s="77"/>
      <c r="M41" s="73">
        <v>722.1579</v>
      </c>
      <c r="N41" s="64"/>
      <c r="O41" s="129">
        <v>40.2353</v>
      </c>
      <c r="P41" s="128" t="s">
        <v>59</v>
      </c>
      <c r="Q41" s="65"/>
      <c r="R41" s="64"/>
      <c r="S41" s="130" t="s">
        <v>59</v>
      </c>
      <c r="T41" s="102">
        <v>61468.5</v>
      </c>
      <c r="U41" s="66"/>
      <c r="V41" s="66"/>
      <c r="W41" s="131"/>
      <c r="X41" s="122">
        <f t="shared" si="10"/>
        <v>0</v>
      </c>
      <c r="Y41" s="123">
        <f t="shared" si="11"/>
        <v>0</v>
      </c>
      <c r="Z41" s="123">
        <f t="shared" si="12"/>
        <v>0</v>
      </c>
      <c r="AA41" s="123">
        <f t="shared" si="13"/>
        <v>0</v>
      </c>
      <c r="AB41" s="132" t="str">
        <f t="shared" si="14"/>
        <v>-</v>
      </c>
      <c r="AC41" s="122">
        <f t="shared" si="15"/>
        <v>1</v>
      </c>
      <c r="AD41" s="123">
        <f t="shared" si="16"/>
        <v>1</v>
      </c>
      <c r="AE41" s="123" t="str">
        <f t="shared" si="17"/>
        <v>Initial</v>
      </c>
      <c r="AF41" s="132" t="str">
        <f t="shared" si="18"/>
        <v>RLIS</v>
      </c>
      <c r="AG41" s="122">
        <f t="shared" si="19"/>
        <v>0</v>
      </c>
      <c r="AH41" s="133" t="s">
        <v>50</v>
      </c>
      <c r="AI41" s="134" t="s">
        <v>51</v>
      </c>
    </row>
    <row r="42" spans="1:35" s="3" customFormat="1" ht="12.75" customHeight="1">
      <c r="A42" s="120" t="s">
        <v>478</v>
      </c>
      <c r="B42" s="121" t="s">
        <v>479</v>
      </c>
      <c r="C42" s="122" t="s">
        <v>480</v>
      </c>
      <c r="D42" s="123" t="s">
        <v>481</v>
      </c>
      <c r="E42" s="123" t="s">
        <v>482</v>
      </c>
      <c r="F42" s="121" t="s">
        <v>44</v>
      </c>
      <c r="G42" s="124" t="s">
        <v>483</v>
      </c>
      <c r="H42" s="125" t="s">
        <v>57</v>
      </c>
      <c r="I42" s="126">
        <v>7316352941</v>
      </c>
      <c r="J42" s="127" t="s">
        <v>103</v>
      </c>
      <c r="K42" s="128" t="s">
        <v>48</v>
      </c>
      <c r="L42" s="77"/>
      <c r="M42" s="73">
        <v>3966.3693</v>
      </c>
      <c r="N42" s="64"/>
      <c r="O42" s="129">
        <v>28.972</v>
      </c>
      <c r="P42" s="128" t="s">
        <v>59</v>
      </c>
      <c r="Q42" s="65"/>
      <c r="R42" s="64"/>
      <c r="S42" s="130" t="s">
        <v>59</v>
      </c>
      <c r="T42" s="102">
        <v>226901.06</v>
      </c>
      <c r="U42" s="66"/>
      <c r="V42" s="66"/>
      <c r="W42" s="131"/>
      <c r="X42" s="122">
        <f t="shared" si="10"/>
        <v>0</v>
      </c>
      <c r="Y42" s="123">
        <f t="shared" si="11"/>
        <v>0</v>
      </c>
      <c r="Z42" s="123">
        <f t="shared" si="12"/>
        <v>0</v>
      </c>
      <c r="AA42" s="123">
        <f t="shared" si="13"/>
        <v>0</v>
      </c>
      <c r="AB42" s="132" t="str">
        <f t="shared" si="14"/>
        <v>-</v>
      </c>
      <c r="AC42" s="122">
        <f t="shared" si="15"/>
        <v>1</v>
      </c>
      <c r="AD42" s="123">
        <f t="shared" si="16"/>
        <v>1</v>
      </c>
      <c r="AE42" s="123" t="str">
        <f t="shared" si="17"/>
        <v>Initial</v>
      </c>
      <c r="AF42" s="132" t="str">
        <f t="shared" si="18"/>
        <v>RLIS</v>
      </c>
      <c r="AG42" s="122">
        <f t="shared" si="19"/>
        <v>0</v>
      </c>
      <c r="AH42" s="133" t="s">
        <v>50</v>
      </c>
      <c r="AI42" s="134" t="s">
        <v>51</v>
      </c>
    </row>
    <row r="43" spans="1:35" s="3" customFormat="1" ht="12.75" customHeight="1">
      <c r="A43" s="120" t="s">
        <v>484</v>
      </c>
      <c r="B43" s="121" t="s">
        <v>485</v>
      </c>
      <c r="C43" s="122" t="s">
        <v>486</v>
      </c>
      <c r="D43" s="123" t="s">
        <v>487</v>
      </c>
      <c r="E43" s="123" t="s">
        <v>488</v>
      </c>
      <c r="F43" s="121" t="s">
        <v>44</v>
      </c>
      <c r="G43" s="124" t="s">
        <v>489</v>
      </c>
      <c r="H43" s="125" t="s">
        <v>490</v>
      </c>
      <c r="I43" s="126">
        <v>9317623581</v>
      </c>
      <c r="J43" s="127" t="s">
        <v>103</v>
      </c>
      <c r="K43" s="128" t="s">
        <v>48</v>
      </c>
      <c r="L43" s="77"/>
      <c r="M43" s="73">
        <v>6360.765799999998</v>
      </c>
      <c r="N43" s="64"/>
      <c r="O43" s="129">
        <v>27.0407</v>
      </c>
      <c r="P43" s="128" t="s">
        <v>59</v>
      </c>
      <c r="Q43" s="65"/>
      <c r="R43" s="64"/>
      <c r="S43" s="130" t="s">
        <v>59</v>
      </c>
      <c r="T43" s="102">
        <v>269415.7</v>
      </c>
      <c r="U43" s="66"/>
      <c r="V43" s="66"/>
      <c r="W43" s="131"/>
      <c r="X43" s="122">
        <f t="shared" si="10"/>
        <v>0</v>
      </c>
      <c r="Y43" s="123">
        <f t="shared" si="11"/>
        <v>0</v>
      </c>
      <c r="Z43" s="123">
        <f t="shared" si="12"/>
        <v>0</v>
      </c>
      <c r="AA43" s="123">
        <f t="shared" si="13"/>
        <v>0</v>
      </c>
      <c r="AB43" s="132" t="str">
        <f t="shared" si="14"/>
        <v>-</v>
      </c>
      <c r="AC43" s="122">
        <f t="shared" si="15"/>
        <v>1</v>
      </c>
      <c r="AD43" s="123">
        <f t="shared" si="16"/>
        <v>1</v>
      </c>
      <c r="AE43" s="123" t="str">
        <f t="shared" si="17"/>
        <v>Initial</v>
      </c>
      <c r="AF43" s="132" t="str">
        <f t="shared" si="18"/>
        <v>RLIS</v>
      </c>
      <c r="AG43" s="122">
        <f t="shared" si="19"/>
        <v>0</v>
      </c>
      <c r="AH43" s="133" t="s">
        <v>50</v>
      </c>
      <c r="AI43" s="134" t="s">
        <v>51</v>
      </c>
    </row>
    <row r="44" spans="1:35" s="3" customFormat="1" ht="12.75" customHeight="1">
      <c r="A44" s="120" t="s">
        <v>501</v>
      </c>
      <c r="B44" s="121" t="s">
        <v>502</v>
      </c>
      <c r="C44" s="122" t="s">
        <v>503</v>
      </c>
      <c r="D44" s="123" t="s">
        <v>504</v>
      </c>
      <c r="E44" s="123" t="s">
        <v>505</v>
      </c>
      <c r="F44" s="121" t="s">
        <v>44</v>
      </c>
      <c r="G44" s="124" t="s">
        <v>506</v>
      </c>
      <c r="H44" s="125" t="s">
        <v>57</v>
      </c>
      <c r="I44" s="126">
        <v>9317963264</v>
      </c>
      <c r="J44" s="127" t="s">
        <v>91</v>
      </c>
      <c r="K44" s="128" t="s">
        <v>48</v>
      </c>
      <c r="L44" s="77"/>
      <c r="M44" s="73">
        <v>1667.4081000000003</v>
      </c>
      <c r="N44" s="64"/>
      <c r="O44" s="129">
        <v>30.0566</v>
      </c>
      <c r="P44" s="128" t="s">
        <v>59</v>
      </c>
      <c r="Q44" s="65"/>
      <c r="R44" s="64"/>
      <c r="S44" s="130" t="s">
        <v>59</v>
      </c>
      <c r="T44" s="102">
        <v>92752.69</v>
      </c>
      <c r="U44" s="66"/>
      <c r="V44" s="66"/>
      <c r="W44" s="131"/>
      <c r="X44" s="122">
        <f t="shared" si="10"/>
        <v>0</v>
      </c>
      <c r="Y44" s="123">
        <f t="shared" si="11"/>
        <v>0</v>
      </c>
      <c r="Z44" s="123">
        <f t="shared" si="12"/>
        <v>0</v>
      </c>
      <c r="AA44" s="123">
        <f t="shared" si="13"/>
        <v>0</v>
      </c>
      <c r="AB44" s="132" t="str">
        <f t="shared" si="14"/>
        <v>-</v>
      </c>
      <c r="AC44" s="122">
        <f t="shared" si="15"/>
        <v>1</v>
      </c>
      <c r="AD44" s="123">
        <f t="shared" si="16"/>
        <v>1</v>
      </c>
      <c r="AE44" s="123" t="str">
        <f t="shared" si="17"/>
        <v>Initial</v>
      </c>
      <c r="AF44" s="132" t="str">
        <f t="shared" si="18"/>
        <v>RLIS</v>
      </c>
      <c r="AG44" s="122">
        <f t="shared" si="19"/>
        <v>0</v>
      </c>
      <c r="AH44" s="133" t="s">
        <v>50</v>
      </c>
      <c r="AI44" s="134" t="s">
        <v>51</v>
      </c>
    </row>
    <row r="45" spans="1:35" s="3" customFormat="1" ht="12.75" customHeight="1">
      <c r="A45" s="120" t="s">
        <v>507</v>
      </c>
      <c r="B45" s="121" t="s">
        <v>508</v>
      </c>
      <c r="C45" s="122" t="s">
        <v>393</v>
      </c>
      <c r="D45" s="123" t="s">
        <v>509</v>
      </c>
      <c r="E45" s="123" t="s">
        <v>393</v>
      </c>
      <c r="F45" s="121" t="s">
        <v>44</v>
      </c>
      <c r="G45" s="124" t="s">
        <v>394</v>
      </c>
      <c r="H45" s="125" t="s">
        <v>57</v>
      </c>
      <c r="I45" s="126">
        <v>7319675591</v>
      </c>
      <c r="J45" s="127" t="s">
        <v>91</v>
      </c>
      <c r="K45" s="128" t="s">
        <v>48</v>
      </c>
      <c r="L45" s="77"/>
      <c r="M45" s="73">
        <v>853.0000000000001</v>
      </c>
      <c r="N45" s="64"/>
      <c r="O45" s="129">
        <v>31.9905</v>
      </c>
      <c r="P45" s="128" t="s">
        <v>59</v>
      </c>
      <c r="Q45" s="65"/>
      <c r="R45" s="64"/>
      <c r="S45" s="130" t="s">
        <v>59</v>
      </c>
      <c r="T45" s="102">
        <v>47487.91</v>
      </c>
      <c r="U45" s="66"/>
      <c r="V45" s="66"/>
      <c r="W45" s="131"/>
      <c r="X45" s="122">
        <f t="shared" si="10"/>
        <v>0</v>
      </c>
      <c r="Y45" s="123">
        <f t="shared" si="11"/>
        <v>0</v>
      </c>
      <c r="Z45" s="123">
        <f t="shared" si="12"/>
        <v>0</v>
      </c>
      <c r="AA45" s="123">
        <f t="shared" si="13"/>
        <v>0</v>
      </c>
      <c r="AB45" s="132" t="str">
        <f t="shared" si="14"/>
        <v>-</v>
      </c>
      <c r="AC45" s="122">
        <f t="shared" si="15"/>
        <v>1</v>
      </c>
      <c r="AD45" s="123">
        <f t="shared" si="16"/>
        <v>1</v>
      </c>
      <c r="AE45" s="123" t="str">
        <f t="shared" si="17"/>
        <v>Initial</v>
      </c>
      <c r="AF45" s="132" t="str">
        <f t="shared" si="18"/>
        <v>RLIS</v>
      </c>
      <c r="AG45" s="122">
        <f t="shared" si="19"/>
        <v>0</v>
      </c>
      <c r="AH45" s="133" t="s">
        <v>50</v>
      </c>
      <c r="AI45" s="134" t="s">
        <v>51</v>
      </c>
    </row>
    <row r="46" spans="1:35" s="3" customFormat="1" ht="12.75" customHeight="1">
      <c r="A46" s="120" t="s">
        <v>532</v>
      </c>
      <c r="B46" s="121" t="s">
        <v>533</v>
      </c>
      <c r="C46" s="122" t="s">
        <v>213</v>
      </c>
      <c r="D46" s="123" t="s">
        <v>534</v>
      </c>
      <c r="E46" s="123" t="s">
        <v>213</v>
      </c>
      <c r="F46" s="121" t="s">
        <v>44</v>
      </c>
      <c r="G46" s="124" t="s">
        <v>214</v>
      </c>
      <c r="H46" s="125" t="s">
        <v>57</v>
      </c>
      <c r="I46" s="126">
        <v>9317282316</v>
      </c>
      <c r="J46" s="127" t="s">
        <v>91</v>
      </c>
      <c r="K46" s="128" t="s">
        <v>48</v>
      </c>
      <c r="L46" s="77"/>
      <c r="M46" s="73">
        <v>1274.9589</v>
      </c>
      <c r="N46" s="64"/>
      <c r="O46" s="129">
        <v>33.5281</v>
      </c>
      <c r="P46" s="128" t="s">
        <v>59</v>
      </c>
      <c r="Q46" s="65"/>
      <c r="R46" s="64"/>
      <c r="S46" s="130" t="s">
        <v>59</v>
      </c>
      <c r="T46" s="102">
        <v>49883.57</v>
      </c>
      <c r="U46" s="66"/>
      <c r="V46" s="66"/>
      <c r="W46" s="131"/>
      <c r="X46" s="122">
        <f t="shared" si="10"/>
        <v>0</v>
      </c>
      <c r="Y46" s="123">
        <f t="shared" si="11"/>
        <v>0</v>
      </c>
      <c r="Z46" s="123">
        <f t="shared" si="12"/>
        <v>0</v>
      </c>
      <c r="AA46" s="123">
        <f t="shared" si="13"/>
        <v>0</v>
      </c>
      <c r="AB46" s="132" t="str">
        <f t="shared" si="14"/>
        <v>-</v>
      </c>
      <c r="AC46" s="122">
        <f t="shared" si="15"/>
        <v>1</v>
      </c>
      <c r="AD46" s="123">
        <f t="shared" si="16"/>
        <v>1</v>
      </c>
      <c r="AE46" s="123" t="str">
        <f t="shared" si="17"/>
        <v>Initial</v>
      </c>
      <c r="AF46" s="132" t="str">
        <f t="shared" si="18"/>
        <v>RLIS</v>
      </c>
      <c r="AG46" s="122">
        <f t="shared" si="19"/>
        <v>0</v>
      </c>
      <c r="AH46" s="133" t="s">
        <v>50</v>
      </c>
      <c r="AI46" s="134" t="s">
        <v>51</v>
      </c>
    </row>
    <row r="47" spans="1:35" s="3" customFormat="1" ht="12.75" customHeight="1">
      <c r="A47" s="120" t="s">
        <v>556</v>
      </c>
      <c r="B47" s="121" t="s">
        <v>557</v>
      </c>
      <c r="C47" s="122" t="s">
        <v>558</v>
      </c>
      <c r="D47" s="123" t="s">
        <v>559</v>
      </c>
      <c r="E47" s="123" t="s">
        <v>558</v>
      </c>
      <c r="F47" s="121" t="s">
        <v>44</v>
      </c>
      <c r="G47" s="124" t="s">
        <v>560</v>
      </c>
      <c r="H47" s="125" t="s">
        <v>57</v>
      </c>
      <c r="I47" s="126">
        <v>7313522246</v>
      </c>
      <c r="J47" s="127" t="s">
        <v>103</v>
      </c>
      <c r="K47" s="128" t="s">
        <v>48</v>
      </c>
      <c r="L47" s="77"/>
      <c r="M47" s="73">
        <v>1291.0130000000001</v>
      </c>
      <c r="N47" s="64"/>
      <c r="O47" s="129">
        <v>26.758</v>
      </c>
      <c r="P47" s="128" t="s">
        <v>59</v>
      </c>
      <c r="Q47" s="65"/>
      <c r="R47" s="64"/>
      <c r="S47" s="130" t="s">
        <v>59</v>
      </c>
      <c r="T47" s="102">
        <v>38050.58</v>
      </c>
      <c r="U47" s="66"/>
      <c r="V47" s="66"/>
      <c r="W47" s="131"/>
      <c r="X47" s="122">
        <f t="shared" si="10"/>
        <v>0</v>
      </c>
      <c r="Y47" s="123">
        <f t="shared" si="11"/>
        <v>0</v>
      </c>
      <c r="Z47" s="123">
        <f t="shared" si="12"/>
        <v>0</v>
      </c>
      <c r="AA47" s="123">
        <f t="shared" si="13"/>
        <v>0</v>
      </c>
      <c r="AB47" s="132" t="str">
        <f t="shared" si="14"/>
        <v>-</v>
      </c>
      <c r="AC47" s="122">
        <f t="shared" si="15"/>
        <v>1</v>
      </c>
      <c r="AD47" s="123">
        <f t="shared" si="16"/>
        <v>1</v>
      </c>
      <c r="AE47" s="123" t="str">
        <f t="shared" si="17"/>
        <v>Initial</v>
      </c>
      <c r="AF47" s="132" t="str">
        <f t="shared" si="18"/>
        <v>RLIS</v>
      </c>
      <c r="AG47" s="122">
        <f t="shared" si="19"/>
        <v>0</v>
      </c>
      <c r="AH47" s="133" t="s">
        <v>50</v>
      </c>
      <c r="AI47" s="134" t="s">
        <v>51</v>
      </c>
    </row>
    <row r="48" spans="1:35" s="3" customFormat="1" ht="12.75" customHeight="1">
      <c r="A48" s="120" t="s">
        <v>561</v>
      </c>
      <c r="B48" s="121" t="s">
        <v>562</v>
      </c>
      <c r="C48" s="122" t="s">
        <v>563</v>
      </c>
      <c r="D48" s="123" t="s">
        <v>564</v>
      </c>
      <c r="E48" s="123" t="s">
        <v>88</v>
      </c>
      <c r="F48" s="121" t="s">
        <v>44</v>
      </c>
      <c r="G48" s="124" t="s">
        <v>90</v>
      </c>
      <c r="H48" s="125" t="s">
        <v>57</v>
      </c>
      <c r="I48" s="126">
        <v>4237451612</v>
      </c>
      <c r="J48" s="127" t="s">
        <v>103</v>
      </c>
      <c r="K48" s="128" t="s">
        <v>48</v>
      </c>
      <c r="L48" s="77"/>
      <c r="M48" s="73">
        <v>5228.9857</v>
      </c>
      <c r="N48" s="64"/>
      <c r="O48" s="129">
        <v>20.4955</v>
      </c>
      <c r="P48" s="128" t="s">
        <v>59</v>
      </c>
      <c r="Q48" s="65"/>
      <c r="R48" s="64"/>
      <c r="S48" s="130" t="s">
        <v>59</v>
      </c>
      <c r="T48" s="102">
        <v>188067.23</v>
      </c>
      <c r="U48" s="66"/>
      <c r="V48" s="66"/>
      <c r="W48" s="131"/>
      <c r="X48" s="122">
        <f t="shared" si="10"/>
        <v>0</v>
      </c>
      <c r="Y48" s="123">
        <f t="shared" si="11"/>
        <v>0</v>
      </c>
      <c r="Z48" s="123">
        <f t="shared" si="12"/>
        <v>0</v>
      </c>
      <c r="AA48" s="123">
        <f t="shared" si="13"/>
        <v>0</v>
      </c>
      <c r="AB48" s="132" t="str">
        <f t="shared" si="14"/>
        <v>-</v>
      </c>
      <c r="AC48" s="122">
        <f t="shared" si="15"/>
        <v>1</v>
      </c>
      <c r="AD48" s="123">
        <f t="shared" si="16"/>
        <v>1</v>
      </c>
      <c r="AE48" s="123" t="str">
        <f t="shared" si="17"/>
        <v>Initial</v>
      </c>
      <c r="AF48" s="132" t="str">
        <f t="shared" si="18"/>
        <v>RLIS</v>
      </c>
      <c r="AG48" s="122">
        <f t="shared" si="19"/>
        <v>0</v>
      </c>
      <c r="AH48" s="133" t="s">
        <v>50</v>
      </c>
      <c r="AI48" s="134" t="s">
        <v>51</v>
      </c>
    </row>
    <row r="49" spans="1:35" s="3" customFormat="1" ht="12.75" customHeight="1">
      <c r="A49" s="120" t="s">
        <v>565</v>
      </c>
      <c r="B49" s="121" t="s">
        <v>566</v>
      </c>
      <c r="C49" s="122" t="s">
        <v>567</v>
      </c>
      <c r="D49" s="123" t="s">
        <v>568</v>
      </c>
      <c r="E49" s="123" t="s">
        <v>569</v>
      </c>
      <c r="F49" s="121" t="s">
        <v>44</v>
      </c>
      <c r="G49" s="124" t="s">
        <v>570</v>
      </c>
      <c r="H49" s="125" t="s">
        <v>57</v>
      </c>
      <c r="I49" s="126">
        <v>7316453267</v>
      </c>
      <c r="J49" s="127" t="s">
        <v>103</v>
      </c>
      <c r="K49" s="128" t="s">
        <v>48</v>
      </c>
      <c r="L49" s="77"/>
      <c r="M49" s="73">
        <v>4104.556800000001</v>
      </c>
      <c r="N49" s="64"/>
      <c r="O49" s="129">
        <v>26.2789</v>
      </c>
      <c r="P49" s="128" t="s">
        <v>59</v>
      </c>
      <c r="Q49" s="65"/>
      <c r="R49" s="64"/>
      <c r="S49" s="130" t="s">
        <v>59</v>
      </c>
      <c r="T49" s="102">
        <v>182263.9</v>
      </c>
      <c r="U49" s="66"/>
      <c r="V49" s="66"/>
      <c r="W49" s="131"/>
      <c r="X49" s="122">
        <f t="shared" si="10"/>
        <v>0</v>
      </c>
      <c r="Y49" s="123">
        <f t="shared" si="11"/>
        <v>0</v>
      </c>
      <c r="Z49" s="123">
        <f t="shared" si="12"/>
        <v>0</v>
      </c>
      <c r="AA49" s="123">
        <f t="shared" si="13"/>
        <v>0</v>
      </c>
      <c r="AB49" s="132" t="str">
        <f t="shared" si="14"/>
        <v>-</v>
      </c>
      <c r="AC49" s="122">
        <f t="shared" si="15"/>
        <v>1</v>
      </c>
      <c r="AD49" s="123">
        <f t="shared" si="16"/>
        <v>1</v>
      </c>
      <c r="AE49" s="123" t="str">
        <f t="shared" si="17"/>
        <v>Initial</v>
      </c>
      <c r="AF49" s="132" t="str">
        <f t="shared" si="18"/>
        <v>RLIS</v>
      </c>
      <c r="AG49" s="122">
        <f t="shared" si="19"/>
        <v>0</v>
      </c>
      <c r="AH49" s="133" t="s">
        <v>50</v>
      </c>
      <c r="AI49" s="134" t="s">
        <v>51</v>
      </c>
    </row>
    <row r="50" spans="1:35" s="3" customFormat="1" ht="12.75" customHeight="1">
      <c r="A50" s="120" t="s">
        <v>571</v>
      </c>
      <c r="B50" s="121" t="s">
        <v>572</v>
      </c>
      <c r="C50" s="122" t="s">
        <v>573</v>
      </c>
      <c r="D50" s="123" t="s">
        <v>574</v>
      </c>
      <c r="E50" s="123" t="s">
        <v>575</v>
      </c>
      <c r="F50" s="121" t="s">
        <v>44</v>
      </c>
      <c r="G50" s="124" t="s">
        <v>576</v>
      </c>
      <c r="H50" s="125" t="s">
        <v>57</v>
      </c>
      <c r="I50" s="126">
        <v>4233345793</v>
      </c>
      <c r="J50" s="127" t="s">
        <v>72</v>
      </c>
      <c r="K50" s="128" t="s">
        <v>59</v>
      </c>
      <c r="L50" s="77"/>
      <c r="M50" s="73">
        <v>1633.7499999999998</v>
      </c>
      <c r="N50" s="64"/>
      <c r="O50" s="129">
        <v>25.0273</v>
      </c>
      <c r="P50" s="128" t="s">
        <v>59</v>
      </c>
      <c r="Q50" s="65"/>
      <c r="R50" s="64"/>
      <c r="S50" s="130" t="s">
        <v>59</v>
      </c>
      <c r="T50" s="102">
        <v>86871.33</v>
      </c>
      <c r="U50" s="66"/>
      <c r="V50" s="66"/>
      <c r="W50" s="131"/>
      <c r="X50" s="122">
        <f t="shared" si="10"/>
        <v>1</v>
      </c>
      <c r="Y50" s="123">
        <f t="shared" si="11"/>
        <v>0</v>
      </c>
      <c r="Z50" s="123">
        <f t="shared" si="12"/>
        <v>0</v>
      </c>
      <c r="AA50" s="123">
        <f t="shared" si="13"/>
        <v>0</v>
      </c>
      <c r="AB50" s="132" t="str">
        <f t="shared" si="14"/>
        <v>-</v>
      </c>
      <c r="AC50" s="122">
        <f t="shared" si="15"/>
        <v>1</v>
      </c>
      <c r="AD50" s="123">
        <f t="shared" si="16"/>
        <v>1</v>
      </c>
      <c r="AE50" s="123" t="str">
        <f t="shared" si="17"/>
        <v>Initial</v>
      </c>
      <c r="AF50" s="132" t="str">
        <f t="shared" si="18"/>
        <v>RLIS</v>
      </c>
      <c r="AG50" s="122">
        <f t="shared" si="19"/>
        <v>0</v>
      </c>
      <c r="AH50" s="133" t="s">
        <v>50</v>
      </c>
      <c r="AI50" s="134" t="s">
        <v>51</v>
      </c>
    </row>
    <row r="51" spans="1:35" s="3" customFormat="1" ht="12.75" customHeight="1">
      <c r="A51" s="120" t="s">
        <v>577</v>
      </c>
      <c r="B51" s="121" t="s">
        <v>578</v>
      </c>
      <c r="C51" s="122" t="s">
        <v>579</v>
      </c>
      <c r="D51" s="123" t="s">
        <v>580</v>
      </c>
      <c r="E51" s="123" t="s">
        <v>579</v>
      </c>
      <c r="F51" s="121" t="s">
        <v>44</v>
      </c>
      <c r="G51" s="124" t="s">
        <v>581</v>
      </c>
      <c r="H51" s="125" t="s">
        <v>57</v>
      </c>
      <c r="I51" s="126">
        <v>7316860844</v>
      </c>
      <c r="J51" s="127" t="s">
        <v>91</v>
      </c>
      <c r="K51" s="128" t="s">
        <v>48</v>
      </c>
      <c r="L51" s="77"/>
      <c r="M51" s="73">
        <v>1895.47</v>
      </c>
      <c r="N51" s="64"/>
      <c r="O51" s="129">
        <v>29.3853</v>
      </c>
      <c r="P51" s="128" t="s">
        <v>59</v>
      </c>
      <c r="Q51" s="65"/>
      <c r="R51" s="64"/>
      <c r="S51" s="130" t="s">
        <v>59</v>
      </c>
      <c r="T51" s="102">
        <v>79956.4</v>
      </c>
      <c r="U51" s="66"/>
      <c r="V51" s="66"/>
      <c r="W51" s="131"/>
      <c r="X51" s="122">
        <f t="shared" si="10"/>
        <v>0</v>
      </c>
      <c r="Y51" s="123">
        <f t="shared" si="11"/>
        <v>0</v>
      </c>
      <c r="Z51" s="123">
        <f t="shared" si="12"/>
        <v>0</v>
      </c>
      <c r="AA51" s="123">
        <f t="shared" si="13"/>
        <v>0</v>
      </c>
      <c r="AB51" s="132" t="str">
        <f t="shared" si="14"/>
        <v>-</v>
      </c>
      <c r="AC51" s="122">
        <f t="shared" si="15"/>
        <v>1</v>
      </c>
      <c r="AD51" s="123">
        <f t="shared" si="16"/>
        <v>1</v>
      </c>
      <c r="AE51" s="123" t="str">
        <f t="shared" si="17"/>
        <v>Initial</v>
      </c>
      <c r="AF51" s="132" t="str">
        <f t="shared" si="18"/>
        <v>RLIS</v>
      </c>
      <c r="AG51" s="122">
        <f t="shared" si="19"/>
        <v>0</v>
      </c>
      <c r="AH51" s="133" t="s">
        <v>50</v>
      </c>
      <c r="AI51" s="134" t="s">
        <v>51</v>
      </c>
    </row>
    <row r="52" spans="1:35" s="3" customFormat="1" ht="12.75" customHeight="1">
      <c r="A52" s="120" t="s">
        <v>586</v>
      </c>
      <c r="B52" s="121" t="s">
        <v>587</v>
      </c>
      <c r="C52" s="122" t="s">
        <v>588</v>
      </c>
      <c r="D52" s="123" t="s">
        <v>589</v>
      </c>
      <c r="E52" s="123" t="s">
        <v>590</v>
      </c>
      <c r="F52" s="121" t="s">
        <v>44</v>
      </c>
      <c r="G52" s="124" t="s">
        <v>591</v>
      </c>
      <c r="H52" s="125" t="s">
        <v>57</v>
      </c>
      <c r="I52" s="126">
        <v>4234422373</v>
      </c>
      <c r="J52" s="127" t="s">
        <v>103</v>
      </c>
      <c r="K52" s="128" t="s">
        <v>48</v>
      </c>
      <c r="L52" s="77"/>
      <c r="M52" s="73">
        <v>5076.918100000001</v>
      </c>
      <c r="N52" s="64"/>
      <c r="O52" s="129">
        <v>27.1271</v>
      </c>
      <c r="P52" s="128" t="s">
        <v>59</v>
      </c>
      <c r="Q52" s="65"/>
      <c r="R52" s="64"/>
      <c r="S52" s="130" t="s">
        <v>59</v>
      </c>
      <c r="T52" s="102">
        <v>243247.19</v>
      </c>
      <c r="U52" s="66"/>
      <c r="V52" s="66"/>
      <c r="W52" s="131"/>
      <c r="X52" s="122">
        <f t="shared" si="10"/>
        <v>0</v>
      </c>
      <c r="Y52" s="123">
        <f t="shared" si="11"/>
        <v>0</v>
      </c>
      <c r="Z52" s="123">
        <f t="shared" si="12"/>
        <v>0</v>
      </c>
      <c r="AA52" s="123">
        <f t="shared" si="13"/>
        <v>0</v>
      </c>
      <c r="AB52" s="132" t="str">
        <f t="shared" si="14"/>
        <v>-</v>
      </c>
      <c r="AC52" s="122">
        <f t="shared" si="15"/>
        <v>1</v>
      </c>
      <c r="AD52" s="123">
        <f t="shared" si="16"/>
        <v>1</v>
      </c>
      <c r="AE52" s="123" t="str">
        <f t="shared" si="17"/>
        <v>Initial</v>
      </c>
      <c r="AF52" s="132" t="str">
        <f t="shared" si="18"/>
        <v>RLIS</v>
      </c>
      <c r="AG52" s="122">
        <f t="shared" si="19"/>
        <v>0</v>
      </c>
      <c r="AH52" s="133" t="s">
        <v>50</v>
      </c>
      <c r="AI52" s="134" t="s">
        <v>51</v>
      </c>
    </row>
    <row r="53" spans="1:35" s="3" customFormat="1" ht="12.75" customHeight="1">
      <c r="A53" s="120" t="s">
        <v>604</v>
      </c>
      <c r="B53" s="121" t="s">
        <v>605</v>
      </c>
      <c r="C53" s="122" t="s">
        <v>606</v>
      </c>
      <c r="D53" s="123" t="s">
        <v>607</v>
      </c>
      <c r="E53" s="123" t="s">
        <v>608</v>
      </c>
      <c r="F53" s="121" t="s">
        <v>44</v>
      </c>
      <c r="G53" s="124" t="s">
        <v>609</v>
      </c>
      <c r="H53" s="125" t="s">
        <v>57</v>
      </c>
      <c r="I53" s="126">
        <v>4233466214</v>
      </c>
      <c r="J53" s="127" t="s">
        <v>223</v>
      </c>
      <c r="K53" s="128" t="s">
        <v>59</v>
      </c>
      <c r="L53" s="77"/>
      <c r="M53" s="73">
        <v>2877.2602</v>
      </c>
      <c r="N53" s="64"/>
      <c r="O53" s="129">
        <v>25.5066</v>
      </c>
      <c r="P53" s="128" t="s">
        <v>59</v>
      </c>
      <c r="Q53" s="65"/>
      <c r="R53" s="64"/>
      <c r="S53" s="130" t="s">
        <v>59</v>
      </c>
      <c r="T53" s="102">
        <v>161843.64</v>
      </c>
      <c r="U53" s="66"/>
      <c r="V53" s="66"/>
      <c r="W53" s="131"/>
      <c r="X53" s="122">
        <f t="shared" si="10"/>
        <v>1</v>
      </c>
      <c r="Y53" s="123">
        <f t="shared" si="11"/>
        <v>0</v>
      </c>
      <c r="Z53" s="123">
        <f t="shared" si="12"/>
        <v>0</v>
      </c>
      <c r="AA53" s="123">
        <f t="shared" si="13"/>
        <v>0</v>
      </c>
      <c r="AB53" s="132" t="str">
        <f t="shared" si="14"/>
        <v>-</v>
      </c>
      <c r="AC53" s="122">
        <f t="shared" si="15"/>
        <v>1</v>
      </c>
      <c r="AD53" s="123">
        <f t="shared" si="16"/>
        <v>1</v>
      </c>
      <c r="AE53" s="123" t="str">
        <f t="shared" si="17"/>
        <v>Initial</v>
      </c>
      <c r="AF53" s="132" t="str">
        <f t="shared" si="18"/>
        <v>RLIS</v>
      </c>
      <c r="AG53" s="122">
        <f t="shared" si="19"/>
        <v>0</v>
      </c>
      <c r="AH53" s="133" t="s">
        <v>50</v>
      </c>
      <c r="AI53" s="134" t="s">
        <v>51</v>
      </c>
    </row>
    <row r="54" spans="1:35" s="3" customFormat="1" ht="12.75" customHeight="1">
      <c r="A54" s="120" t="s">
        <v>615</v>
      </c>
      <c r="B54" s="121" t="s">
        <v>616</v>
      </c>
      <c r="C54" s="122" t="s">
        <v>206</v>
      </c>
      <c r="D54" s="123" t="s">
        <v>617</v>
      </c>
      <c r="E54" s="123" t="s">
        <v>206</v>
      </c>
      <c r="F54" s="121" t="s">
        <v>44</v>
      </c>
      <c r="G54" s="124" t="s">
        <v>207</v>
      </c>
      <c r="H54" s="125" t="s">
        <v>618</v>
      </c>
      <c r="I54" s="126">
        <v>4236250686</v>
      </c>
      <c r="J54" s="127" t="s">
        <v>91</v>
      </c>
      <c r="K54" s="128" t="s">
        <v>48</v>
      </c>
      <c r="L54" s="77"/>
      <c r="M54" s="73">
        <v>678.3928000000001</v>
      </c>
      <c r="N54" s="64"/>
      <c r="O54" s="129">
        <v>52.7415</v>
      </c>
      <c r="P54" s="128" t="s">
        <v>59</v>
      </c>
      <c r="Q54" s="65"/>
      <c r="R54" s="64"/>
      <c r="S54" s="130" t="s">
        <v>59</v>
      </c>
      <c r="T54" s="102">
        <v>47360.74</v>
      </c>
      <c r="U54" s="66"/>
      <c r="V54" s="66"/>
      <c r="W54" s="131"/>
      <c r="X54" s="122">
        <f t="shared" si="10"/>
        <v>0</v>
      </c>
      <c r="Y54" s="123">
        <f t="shared" si="11"/>
        <v>0</v>
      </c>
      <c r="Z54" s="123">
        <f t="shared" si="12"/>
        <v>0</v>
      </c>
      <c r="AA54" s="123">
        <f t="shared" si="13"/>
        <v>0</v>
      </c>
      <c r="AB54" s="132" t="str">
        <f t="shared" si="14"/>
        <v>-</v>
      </c>
      <c r="AC54" s="122">
        <f t="shared" si="15"/>
        <v>1</v>
      </c>
      <c r="AD54" s="123">
        <f t="shared" si="16"/>
        <v>1</v>
      </c>
      <c r="AE54" s="123" t="str">
        <f t="shared" si="17"/>
        <v>Initial</v>
      </c>
      <c r="AF54" s="132" t="str">
        <f t="shared" si="18"/>
        <v>RLIS</v>
      </c>
      <c r="AG54" s="122">
        <f t="shared" si="19"/>
        <v>0</v>
      </c>
      <c r="AH54" s="133" t="s">
        <v>50</v>
      </c>
      <c r="AI54" s="134" t="s">
        <v>51</v>
      </c>
    </row>
    <row r="55" spans="1:35" s="3" customFormat="1" ht="12.75" customHeight="1">
      <c r="A55" s="120" t="s">
        <v>624</v>
      </c>
      <c r="B55" s="121" t="s">
        <v>625</v>
      </c>
      <c r="C55" s="122" t="s">
        <v>626</v>
      </c>
      <c r="D55" s="123" t="s">
        <v>627</v>
      </c>
      <c r="E55" s="123" t="s">
        <v>628</v>
      </c>
      <c r="F55" s="121" t="s">
        <v>44</v>
      </c>
      <c r="G55" s="124" t="s">
        <v>629</v>
      </c>
      <c r="H55" s="125" t="s">
        <v>57</v>
      </c>
      <c r="I55" s="126">
        <v>7318859743</v>
      </c>
      <c r="J55" s="127" t="s">
        <v>72</v>
      </c>
      <c r="K55" s="128" t="s">
        <v>59</v>
      </c>
      <c r="L55" s="77"/>
      <c r="M55" s="73">
        <v>3248.5534</v>
      </c>
      <c r="N55" s="64"/>
      <c r="O55" s="129">
        <v>24.4536</v>
      </c>
      <c r="P55" s="128" t="s">
        <v>59</v>
      </c>
      <c r="Q55" s="65"/>
      <c r="R55" s="64"/>
      <c r="S55" s="130" t="s">
        <v>59</v>
      </c>
      <c r="T55" s="102">
        <v>136798.51</v>
      </c>
      <c r="U55" s="66"/>
      <c r="V55" s="66"/>
      <c r="W55" s="131"/>
      <c r="X55" s="122">
        <f t="shared" si="10"/>
        <v>1</v>
      </c>
      <c r="Y55" s="123">
        <f t="shared" si="11"/>
        <v>0</v>
      </c>
      <c r="Z55" s="123">
        <f t="shared" si="12"/>
        <v>0</v>
      </c>
      <c r="AA55" s="123">
        <f t="shared" si="13"/>
        <v>0</v>
      </c>
      <c r="AB55" s="132" t="str">
        <f t="shared" si="14"/>
        <v>-</v>
      </c>
      <c r="AC55" s="122">
        <f t="shared" si="15"/>
        <v>1</v>
      </c>
      <c r="AD55" s="123">
        <f t="shared" si="16"/>
        <v>1</v>
      </c>
      <c r="AE55" s="123" t="str">
        <f t="shared" si="17"/>
        <v>Initial</v>
      </c>
      <c r="AF55" s="132" t="str">
        <f t="shared" si="18"/>
        <v>RLIS</v>
      </c>
      <c r="AG55" s="122">
        <f t="shared" si="19"/>
        <v>0</v>
      </c>
      <c r="AH55" s="133" t="s">
        <v>50</v>
      </c>
      <c r="AI55" s="134" t="s">
        <v>51</v>
      </c>
    </row>
    <row r="56" spans="1:35" s="3" customFormat="1" ht="12.75" customHeight="1">
      <c r="A56" s="120" t="s">
        <v>630</v>
      </c>
      <c r="B56" s="121" t="s">
        <v>631</v>
      </c>
      <c r="C56" s="122" t="s">
        <v>632</v>
      </c>
      <c r="D56" s="123" t="s">
        <v>633</v>
      </c>
      <c r="E56" s="123" t="s">
        <v>632</v>
      </c>
      <c r="F56" s="121" t="s">
        <v>44</v>
      </c>
      <c r="G56" s="124" t="s">
        <v>634</v>
      </c>
      <c r="H56" s="125" t="s">
        <v>57</v>
      </c>
      <c r="I56" s="126">
        <v>4235698912</v>
      </c>
      <c r="J56" s="127" t="s">
        <v>91</v>
      </c>
      <c r="K56" s="128" t="s">
        <v>48</v>
      </c>
      <c r="L56" s="77"/>
      <c r="M56" s="73">
        <v>1173.4563000000003</v>
      </c>
      <c r="N56" s="64"/>
      <c r="O56" s="129">
        <v>30.7692</v>
      </c>
      <c r="P56" s="128" t="s">
        <v>59</v>
      </c>
      <c r="Q56" s="65"/>
      <c r="R56" s="64"/>
      <c r="S56" s="130" t="s">
        <v>59</v>
      </c>
      <c r="T56" s="102">
        <v>34845.29</v>
      </c>
      <c r="U56" s="66"/>
      <c r="V56" s="66"/>
      <c r="W56" s="131"/>
      <c r="X56" s="122">
        <f t="shared" si="10"/>
        <v>0</v>
      </c>
      <c r="Y56" s="123">
        <f t="shared" si="11"/>
        <v>0</v>
      </c>
      <c r="Z56" s="123">
        <f t="shared" si="12"/>
        <v>0</v>
      </c>
      <c r="AA56" s="123">
        <f t="shared" si="13"/>
        <v>0</v>
      </c>
      <c r="AB56" s="132" t="str">
        <f t="shared" si="14"/>
        <v>-</v>
      </c>
      <c r="AC56" s="122">
        <f t="shared" si="15"/>
        <v>1</v>
      </c>
      <c r="AD56" s="123">
        <f t="shared" si="16"/>
        <v>1</v>
      </c>
      <c r="AE56" s="123" t="str">
        <f t="shared" si="17"/>
        <v>Initial</v>
      </c>
      <c r="AF56" s="132" t="str">
        <f t="shared" si="18"/>
        <v>RLIS</v>
      </c>
      <c r="AG56" s="122">
        <f t="shared" si="19"/>
        <v>0</v>
      </c>
      <c r="AH56" s="133" t="s">
        <v>50</v>
      </c>
      <c r="AI56" s="134" t="s">
        <v>51</v>
      </c>
    </row>
    <row r="57" spans="1:35" s="3" customFormat="1" ht="12.75" customHeight="1">
      <c r="A57" s="120" t="s">
        <v>635</v>
      </c>
      <c r="B57" s="121" t="s">
        <v>636</v>
      </c>
      <c r="C57" s="122" t="s">
        <v>637</v>
      </c>
      <c r="D57" s="123" t="s">
        <v>638</v>
      </c>
      <c r="E57" s="123" t="s">
        <v>639</v>
      </c>
      <c r="F57" s="121" t="s">
        <v>44</v>
      </c>
      <c r="G57" s="124" t="s">
        <v>640</v>
      </c>
      <c r="H57" s="125" t="s">
        <v>57</v>
      </c>
      <c r="I57" s="126">
        <v>9318231287</v>
      </c>
      <c r="J57" s="127" t="s">
        <v>103</v>
      </c>
      <c r="K57" s="128" t="s">
        <v>48</v>
      </c>
      <c r="L57" s="77"/>
      <c r="M57" s="73">
        <v>2957.8854</v>
      </c>
      <c r="N57" s="64"/>
      <c r="O57" s="129">
        <v>23.7941</v>
      </c>
      <c r="P57" s="128" t="s">
        <v>59</v>
      </c>
      <c r="Q57" s="65"/>
      <c r="R57" s="64"/>
      <c r="S57" s="130" t="s">
        <v>59</v>
      </c>
      <c r="T57" s="102">
        <v>142965.19</v>
      </c>
      <c r="U57" s="66"/>
      <c r="V57" s="66"/>
      <c r="W57" s="131"/>
      <c r="X57" s="122">
        <f t="shared" si="10"/>
        <v>0</v>
      </c>
      <c r="Y57" s="123">
        <f t="shared" si="11"/>
        <v>0</v>
      </c>
      <c r="Z57" s="123">
        <f t="shared" si="12"/>
        <v>0</v>
      </c>
      <c r="AA57" s="123">
        <f t="shared" si="13"/>
        <v>0</v>
      </c>
      <c r="AB57" s="132" t="str">
        <f t="shared" si="14"/>
        <v>-</v>
      </c>
      <c r="AC57" s="122">
        <f t="shared" si="15"/>
        <v>1</v>
      </c>
      <c r="AD57" s="123">
        <f t="shared" si="16"/>
        <v>1</v>
      </c>
      <c r="AE57" s="123" t="str">
        <f t="shared" si="17"/>
        <v>Initial</v>
      </c>
      <c r="AF57" s="132" t="str">
        <f t="shared" si="18"/>
        <v>RLIS</v>
      </c>
      <c r="AG57" s="122">
        <f t="shared" si="19"/>
        <v>0</v>
      </c>
      <c r="AH57" s="133" t="s">
        <v>50</v>
      </c>
      <c r="AI57" s="134" t="s">
        <v>51</v>
      </c>
    </row>
    <row r="58" spans="1:35" s="3" customFormat="1" ht="12.75" customHeight="1">
      <c r="A58" s="120" t="s">
        <v>641</v>
      </c>
      <c r="B58" s="121" t="s">
        <v>642</v>
      </c>
      <c r="C58" s="122" t="s">
        <v>399</v>
      </c>
      <c r="D58" s="123" t="s">
        <v>643</v>
      </c>
      <c r="E58" s="123" t="s">
        <v>399</v>
      </c>
      <c r="F58" s="121" t="s">
        <v>44</v>
      </c>
      <c r="G58" s="124" t="s">
        <v>400</v>
      </c>
      <c r="H58" s="125" t="s">
        <v>57</v>
      </c>
      <c r="I58" s="126">
        <v>7316429322</v>
      </c>
      <c r="J58" s="127" t="s">
        <v>91</v>
      </c>
      <c r="K58" s="128" t="s">
        <v>48</v>
      </c>
      <c r="L58" s="77"/>
      <c r="M58" s="73">
        <v>1623.8999999999999</v>
      </c>
      <c r="N58" s="64"/>
      <c r="O58" s="129">
        <v>38.2979</v>
      </c>
      <c r="P58" s="128" t="s">
        <v>59</v>
      </c>
      <c r="Q58" s="65"/>
      <c r="R58" s="64"/>
      <c r="S58" s="130" t="s">
        <v>59</v>
      </c>
      <c r="T58" s="102">
        <v>71672.21</v>
      </c>
      <c r="U58" s="66"/>
      <c r="V58" s="66"/>
      <c r="W58" s="131"/>
      <c r="X58" s="122">
        <f t="shared" si="10"/>
        <v>0</v>
      </c>
      <c r="Y58" s="123">
        <f t="shared" si="11"/>
        <v>0</v>
      </c>
      <c r="Z58" s="123">
        <f t="shared" si="12"/>
        <v>0</v>
      </c>
      <c r="AA58" s="123">
        <f t="shared" si="13"/>
        <v>0</v>
      </c>
      <c r="AB58" s="132" t="str">
        <f t="shared" si="14"/>
        <v>-</v>
      </c>
      <c r="AC58" s="122">
        <f t="shared" si="15"/>
        <v>1</v>
      </c>
      <c r="AD58" s="123">
        <f t="shared" si="16"/>
        <v>1</v>
      </c>
      <c r="AE58" s="123" t="str">
        <f t="shared" si="17"/>
        <v>Initial</v>
      </c>
      <c r="AF58" s="132" t="str">
        <f t="shared" si="18"/>
        <v>RLIS</v>
      </c>
      <c r="AG58" s="122">
        <f t="shared" si="19"/>
        <v>0</v>
      </c>
      <c r="AH58" s="133" t="s">
        <v>50</v>
      </c>
      <c r="AI58" s="134" t="s">
        <v>51</v>
      </c>
    </row>
    <row r="59" spans="1:35" s="3" customFormat="1" ht="12.75" customHeight="1">
      <c r="A59" s="120" t="s">
        <v>644</v>
      </c>
      <c r="B59" s="121" t="s">
        <v>645</v>
      </c>
      <c r="C59" s="122" t="s">
        <v>646</v>
      </c>
      <c r="D59" s="123" t="s">
        <v>647</v>
      </c>
      <c r="E59" s="123" t="s">
        <v>648</v>
      </c>
      <c r="F59" s="121" t="s">
        <v>44</v>
      </c>
      <c r="G59" s="124" t="s">
        <v>649</v>
      </c>
      <c r="H59" s="125" t="s">
        <v>57</v>
      </c>
      <c r="I59" s="126">
        <v>9315892102</v>
      </c>
      <c r="J59" s="127" t="s">
        <v>72</v>
      </c>
      <c r="K59" s="128" t="s">
        <v>59</v>
      </c>
      <c r="L59" s="77"/>
      <c r="M59" s="73">
        <v>1015.5213</v>
      </c>
      <c r="N59" s="64"/>
      <c r="O59" s="129">
        <v>28.7987</v>
      </c>
      <c r="P59" s="128" t="s">
        <v>59</v>
      </c>
      <c r="Q59" s="65"/>
      <c r="R59" s="64"/>
      <c r="S59" s="130" t="s">
        <v>59</v>
      </c>
      <c r="T59" s="102">
        <v>60940.72</v>
      </c>
      <c r="U59" s="66"/>
      <c r="V59" s="66"/>
      <c r="W59" s="131"/>
      <c r="X59" s="122">
        <f t="shared" si="10"/>
        <v>1</v>
      </c>
      <c r="Y59" s="123">
        <f t="shared" si="11"/>
        <v>0</v>
      </c>
      <c r="Z59" s="123">
        <f t="shared" si="12"/>
        <v>0</v>
      </c>
      <c r="AA59" s="123">
        <f t="shared" si="13"/>
        <v>0</v>
      </c>
      <c r="AB59" s="132" t="str">
        <f t="shared" si="14"/>
        <v>-</v>
      </c>
      <c r="AC59" s="122">
        <f t="shared" si="15"/>
        <v>1</v>
      </c>
      <c r="AD59" s="123">
        <f t="shared" si="16"/>
        <v>1</v>
      </c>
      <c r="AE59" s="123" t="str">
        <f t="shared" si="17"/>
        <v>Initial</v>
      </c>
      <c r="AF59" s="132" t="str">
        <f t="shared" si="18"/>
        <v>RLIS</v>
      </c>
      <c r="AG59" s="122">
        <f t="shared" si="19"/>
        <v>0</v>
      </c>
      <c r="AH59" s="133" t="s">
        <v>50</v>
      </c>
      <c r="AI59" s="134" t="s">
        <v>51</v>
      </c>
    </row>
    <row r="60" spans="1:35" s="3" customFormat="1" ht="12.75" customHeight="1">
      <c r="A60" s="120" t="s">
        <v>650</v>
      </c>
      <c r="B60" s="121" t="s">
        <v>651</v>
      </c>
      <c r="C60" s="122" t="s">
        <v>652</v>
      </c>
      <c r="D60" s="123" t="s">
        <v>653</v>
      </c>
      <c r="E60" s="123" t="s">
        <v>654</v>
      </c>
      <c r="F60" s="121" t="s">
        <v>44</v>
      </c>
      <c r="G60" s="124" t="s">
        <v>655</v>
      </c>
      <c r="H60" s="125" t="s">
        <v>57</v>
      </c>
      <c r="I60" s="126">
        <v>9318643123</v>
      </c>
      <c r="J60" s="127" t="s">
        <v>72</v>
      </c>
      <c r="K60" s="128" t="s">
        <v>59</v>
      </c>
      <c r="L60" s="77"/>
      <c r="M60" s="73">
        <v>691.2235</v>
      </c>
      <c r="N60" s="64"/>
      <c r="O60" s="129">
        <v>24.8011</v>
      </c>
      <c r="P60" s="128" t="s">
        <v>59</v>
      </c>
      <c r="Q60" s="65"/>
      <c r="R60" s="64"/>
      <c r="S60" s="130" t="s">
        <v>59</v>
      </c>
      <c r="T60" s="102">
        <v>42256.27</v>
      </c>
      <c r="U60" s="66"/>
      <c r="V60" s="66"/>
      <c r="W60" s="131"/>
      <c r="X60" s="122">
        <f t="shared" si="10"/>
        <v>1</v>
      </c>
      <c r="Y60" s="123">
        <f t="shared" si="11"/>
        <v>0</v>
      </c>
      <c r="Z60" s="123">
        <f t="shared" si="12"/>
        <v>0</v>
      </c>
      <c r="AA60" s="123">
        <f t="shared" si="13"/>
        <v>0</v>
      </c>
      <c r="AB60" s="132" t="str">
        <f t="shared" si="14"/>
        <v>-</v>
      </c>
      <c r="AC60" s="122">
        <f t="shared" si="15"/>
        <v>1</v>
      </c>
      <c r="AD60" s="123">
        <f t="shared" si="16"/>
        <v>1</v>
      </c>
      <c r="AE60" s="123" t="str">
        <f t="shared" si="17"/>
        <v>Initial</v>
      </c>
      <c r="AF60" s="132" t="str">
        <f t="shared" si="18"/>
        <v>RLIS</v>
      </c>
      <c r="AG60" s="122">
        <f t="shared" si="19"/>
        <v>0</v>
      </c>
      <c r="AH60" s="133" t="s">
        <v>50</v>
      </c>
      <c r="AI60" s="134" t="s">
        <v>51</v>
      </c>
    </row>
    <row r="61" spans="1:35" s="3" customFormat="1" ht="12.75" customHeight="1">
      <c r="A61" s="120" t="s">
        <v>656</v>
      </c>
      <c r="B61" s="121" t="s">
        <v>657</v>
      </c>
      <c r="C61" s="122" t="s">
        <v>658</v>
      </c>
      <c r="D61" s="123" t="s">
        <v>659</v>
      </c>
      <c r="E61" s="123" t="s">
        <v>660</v>
      </c>
      <c r="F61" s="121" t="s">
        <v>44</v>
      </c>
      <c r="G61" s="124" t="s">
        <v>661</v>
      </c>
      <c r="H61" s="125" t="s">
        <v>57</v>
      </c>
      <c r="I61" s="126">
        <v>4232990471</v>
      </c>
      <c r="J61" s="127" t="s">
        <v>223</v>
      </c>
      <c r="K61" s="128" t="s">
        <v>59</v>
      </c>
      <c r="L61" s="77"/>
      <c r="M61" s="73">
        <v>2252.4352000000003</v>
      </c>
      <c r="N61" s="64"/>
      <c r="O61" s="129">
        <v>25.0845</v>
      </c>
      <c r="P61" s="128" t="s">
        <v>59</v>
      </c>
      <c r="Q61" s="65"/>
      <c r="R61" s="64"/>
      <c r="S61" s="130" t="s">
        <v>59</v>
      </c>
      <c r="T61" s="102">
        <v>104907.7</v>
      </c>
      <c r="U61" s="66"/>
      <c r="V61" s="66"/>
      <c r="W61" s="131"/>
      <c r="X61" s="122">
        <f t="shared" si="10"/>
        <v>1</v>
      </c>
      <c r="Y61" s="123">
        <f t="shared" si="11"/>
        <v>0</v>
      </c>
      <c r="Z61" s="123">
        <f t="shared" si="12"/>
        <v>0</v>
      </c>
      <c r="AA61" s="123">
        <f t="shared" si="13"/>
        <v>0</v>
      </c>
      <c r="AB61" s="132" t="str">
        <f t="shared" si="14"/>
        <v>-</v>
      </c>
      <c r="AC61" s="122">
        <f t="shared" si="15"/>
        <v>1</v>
      </c>
      <c r="AD61" s="123">
        <f t="shared" si="16"/>
        <v>1</v>
      </c>
      <c r="AE61" s="123" t="str">
        <f t="shared" si="17"/>
        <v>Initial</v>
      </c>
      <c r="AF61" s="132" t="str">
        <f t="shared" si="18"/>
        <v>RLIS</v>
      </c>
      <c r="AG61" s="122">
        <f t="shared" si="19"/>
        <v>0</v>
      </c>
      <c r="AH61" s="133" t="s">
        <v>50</v>
      </c>
      <c r="AI61" s="134" t="s">
        <v>51</v>
      </c>
    </row>
    <row r="62" spans="1:35" s="3" customFormat="1" ht="12.75" customHeight="1">
      <c r="A62" s="120" t="s">
        <v>670</v>
      </c>
      <c r="B62" s="121" t="s">
        <v>671</v>
      </c>
      <c r="C62" s="122" t="s">
        <v>672</v>
      </c>
      <c r="D62" s="123" t="s">
        <v>673</v>
      </c>
      <c r="E62" s="123" t="s">
        <v>239</v>
      </c>
      <c r="F62" s="121" t="s">
        <v>44</v>
      </c>
      <c r="G62" s="124" t="s">
        <v>241</v>
      </c>
      <c r="H62" s="125" t="s">
        <v>57</v>
      </c>
      <c r="I62" s="126">
        <v>4237757813</v>
      </c>
      <c r="J62" s="127" t="s">
        <v>72</v>
      </c>
      <c r="K62" s="128" t="s">
        <v>59</v>
      </c>
      <c r="L62" s="77"/>
      <c r="M62" s="73">
        <v>3997.355</v>
      </c>
      <c r="N62" s="64"/>
      <c r="O62" s="129">
        <v>26.8421</v>
      </c>
      <c r="P62" s="128" t="s">
        <v>59</v>
      </c>
      <c r="Q62" s="65"/>
      <c r="R62" s="64"/>
      <c r="S62" s="130" t="s">
        <v>59</v>
      </c>
      <c r="T62" s="102">
        <v>169226.57</v>
      </c>
      <c r="U62" s="66"/>
      <c r="V62" s="66"/>
      <c r="W62" s="131"/>
      <c r="X62" s="122">
        <f t="shared" si="10"/>
        <v>1</v>
      </c>
      <c r="Y62" s="123">
        <f t="shared" si="11"/>
        <v>0</v>
      </c>
      <c r="Z62" s="123">
        <f t="shared" si="12"/>
        <v>0</v>
      </c>
      <c r="AA62" s="123">
        <f t="shared" si="13"/>
        <v>0</v>
      </c>
      <c r="AB62" s="132" t="str">
        <f t="shared" si="14"/>
        <v>-</v>
      </c>
      <c r="AC62" s="122">
        <f t="shared" si="15"/>
        <v>1</v>
      </c>
      <c r="AD62" s="123">
        <f t="shared" si="16"/>
        <v>1</v>
      </c>
      <c r="AE62" s="123" t="str">
        <f t="shared" si="17"/>
        <v>Initial</v>
      </c>
      <c r="AF62" s="132" t="str">
        <f t="shared" si="18"/>
        <v>RLIS</v>
      </c>
      <c r="AG62" s="122">
        <f t="shared" si="19"/>
        <v>0</v>
      </c>
      <c r="AH62" s="133" t="s">
        <v>50</v>
      </c>
      <c r="AI62" s="134" t="s">
        <v>51</v>
      </c>
    </row>
    <row r="63" spans="1:35" s="3" customFormat="1" ht="12.75" customHeight="1">
      <c r="A63" s="120" t="s">
        <v>702</v>
      </c>
      <c r="B63" s="121" t="s">
        <v>703</v>
      </c>
      <c r="C63" s="122" t="s">
        <v>704</v>
      </c>
      <c r="D63" s="123" t="s">
        <v>705</v>
      </c>
      <c r="E63" s="123" t="s">
        <v>706</v>
      </c>
      <c r="F63" s="121" t="s">
        <v>44</v>
      </c>
      <c r="G63" s="124" t="s">
        <v>707</v>
      </c>
      <c r="H63" s="125" t="s">
        <v>57</v>
      </c>
      <c r="I63" s="126">
        <v>4236632159</v>
      </c>
      <c r="J63" s="127" t="s">
        <v>103</v>
      </c>
      <c r="K63" s="128" t="s">
        <v>48</v>
      </c>
      <c r="L63" s="77"/>
      <c r="M63" s="73">
        <v>2719.4999999999995</v>
      </c>
      <c r="N63" s="64"/>
      <c r="O63" s="129">
        <v>29.2396</v>
      </c>
      <c r="P63" s="128" t="s">
        <v>59</v>
      </c>
      <c r="Q63" s="65"/>
      <c r="R63" s="64"/>
      <c r="S63" s="130" t="s">
        <v>59</v>
      </c>
      <c r="T63" s="102">
        <v>195402.63</v>
      </c>
      <c r="U63" s="66"/>
      <c r="V63" s="66"/>
      <c r="W63" s="131"/>
      <c r="X63" s="122">
        <f t="shared" si="10"/>
        <v>0</v>
      </c>
      <c r="Y63" s="123">
        <f t="shared" si="11"/>
        <v>0</v>
      </c>
      <c r="Z63" s="123">
        <f t="shared" si="12"/>
        <v>0</v>
      </c>
      <c r="AA63" s="123">
        <f t="shared" si="13"/>
        <v>0</v>
      </c>
      <c r="AB63" s="132" t="str">
        <f t="shared" si="14"/>
        <v>-</v>
      </c>
      <c r="AC63" s="122">
        <f t="shared" si="15"/>
        <v>1</v>
      </c>
      <c r="AD63" s="123">
        <f t="shared" si="16"/>
        <v>1</v>
      </c>
      <c r="AE63" s="123" t="str">
        <f t="shared" si="17"/>
        <v>Initial</v>
      </c>
      <c r="AF63" s="132" t="str">
        <f t="shared" si="18"/>
        <v>RLIS</v>
      </c>
      <c r="AG63" s="122">
        <f t="shared" si="19"/>
        <v>0</v>
      </c>
      <c r="AH63" s="133" t="s">
        <v>50</v>
      </c>
      <c r="AI63" s="134" t="s">
        <v>51</v>
      </c>
    </row>
    <row r="64" spans="1:35" s="3" customFormat="1" ht="12.75" customHeight="1">
      <c r="A64" s="120" t="s">
        <v>714</v>
      </c>
      <c r="B64" s="121" t="s">
        <v>715</v>
      </c>
      <c r="C64" s="122" t="s">
        <v>716</v>
      </c>
      <c r="D64" s="123" t="s">
        <v>717</v>
      </c>
      <c r="E64" s="123" t="s">
        <v>718</v>
      </c>
      <c r="F64" s="121" t="s">
        <v>44</v>
      </c>
      <c r="G64" s="124" t="s">
        <v>719</v>
      </c>
      <c r="H64" s="125" t="s">
        <v>57</v>
      </c>
      <c r="I64" s="126">
        <v>8654534671</v>
      </c>
      <c r="J64" s="127" t="s">
        <v>103</v>
      </c>
      <c r="K64" s="128" t="s">
        <v>48</v>
      </c>
      <c r="L64" s="77"/>
      <c r="M64" s="73">
        <v>13403.402399999999</v>
      </c>
      <c r="N64" s="64"/>
      <c r="O64" s="129">
        <v>24.769</v>
      </c>
      <c r="P64" s="128" t="s">
        <v>59</v>
      </c>
      <c r="Q64" s="65"/>
      <c r="R64" s="64"/>
      <c r="S64" s="130" t="s">
        <v>59</v>
      </c>
      <c r="T64" s="102">
        <v>457791.36</v>
      </c>
      <c r="U64" s="66"/>
      <c r="V64" s="66"/>
      <c r="W64" s="131"/>
      <c r="X64" s="122">
        <f t="shared" si="10"/>
        <v>0</v>
      </c>
      <c r="Y64" s="123">
        <f t="shared" si="11"/>
        <v>0</v>
      </c>
      <c r="Z64" s="123">
        <f t="shared" si="12"/>
        <v>0</v>
      </c>
      <c r="AA64" s="123">
        <f t="shared" si="13"/>
        <v>0</v>
      </c>
      <c r="AB64" s="132" t="str">
        <f t="shared" si="14"/>
        <v>-</v>
      </c>
      <c r="AC64" s="122">
        <f t="shared" si="15"/>
        <v>1</v>
      </c>
      <c r="AD64" s="123">
        <f t="shared" si="16"/>
        <v>1</v>
      </c>
      <c r="AE64" s="123" t="str">
        <f t="shared" si="17"/>
        <v>Initial</v>
      </c>
      <c r="AF64" s="132" t="str">
        <f t="shared" si="18"/>
        <v>RLIS</v>
      </c>
      <c r="AG64" s="122">
        <f t="shared" si="19"/>
        <v>0</v>
      </c>
      <c r="AH64" s="133" t="s">
        <v>50</v>
      </c>
      <c r="AI64" s="134" t="s">
        <v>51</v>
      </c>
    </row>
    <row r="65" spans="1:35" s="3" customFormat="1" ht="12.75" customHeight="1">
      <c r="A65" s="120" t="s">
        <v>740</v>
      </c>
      <c r="B65" s="121" t="s">
        <v>741</v>
      </c>
      <c r="C65" s="122" t="s">
        <v>742</v>
      </c>
      <c r="D65" s="123" t="s">
        <v>743</v>
      </c>
      <c r="E65" s="123" t="s">
        <v>744</v>
      </c>
      <c r="F65" s="121" t="s">
        <v>44</v>
      </c>
      <c r="G65" s="124" t="s">
        <v>745</v>
      </c>
      <c r="H65" s="125" t="s">
        <v>57</v>
      </c>
      <c r="I65" s="126">
        <v>9312325176</v>
      </c>
      <c r="J65" s="127" t="s">
        <v>72</v>
      </c>
      <c r="K65" s="128" t="s">
        <v>59</v>
      </c>
      <c r="L65" s="77"/>
      <c r="M65" s="73">
        <v>1061.4119</v>
      </c>
      <c r="N65" s="64"/>
      <c r="O65" s="129">
        <v>23.934</v>
      </c>
      <c r="P65" s="128" t="s">
        <v>59</v>
      </c>
      <c r="Q65" s="65"/>
      <c r="R65" s="64"/>
      <c r="S65" s="130" t="s">
        <v>59</v>
      </c>
      <c r="T65" s="102">
        <v>72422.12</v>
      </c>
      <c r="U65" s="66"/>
      <c r="V65" s="66"/>
      <c r="W65" s="131"/>
      <c r="X65" s="122">
        <f t="shared" si="10"/>
        <v>1</v>
      </c>
      <c r="Y65" s="123">
        <f t="shared" si="11"/>
        <v>0</v>
      </c>
      <c r="Z65" s="123">
        <f t="shared" si="12"/>
        <v>0</v>
      </c>
      <c r="AA65" s="123">
        <f t="shared" si="13"/>
        <v>0</v>
      </c>
      <c r="AB65" s="132" t="str">
        <f t="shared" si="14"/>
        <v>-</v>
      </c>
      <c r="AC65" s="122">
        <f t="shared" si="15"/>
        <v>1</v>
      </c>
      <c r="AD65" s="123">
        <f t="shared" si="16"/>
        <v>1</v>
      </c>
      <c r="AE65" s="123" t="str">
        <f t="shared" si="17"/>
        <v>Initial</v>
      </c>
      <c r="AF65" s="132" t="str">
        <f t="shared" si="18"/>
        <v>RLIS</v>
      </c>
      <c r="AG65" s="122">
        <f t="shared" si="19"/>
        <v>0</v>
      </c>
      <c r="AH65" s="133" t="s">
        <v>50</v>
      </c>
      <c r="AI65" s="134" t="s">
        <v>51</v>
      </c>
    </row>
    <row r="66" spans="1:35" s="3" customFormat="1" ht="12.75" customHeight="1">
      <c r="A66" s="120" t="s">
        <v>760</v>
      </c>
      <c r="B66" s="121" t="s">
        <v>761</v>
      </c>
      <c r="C66" s="122" t="s">
        <v>762</v>
      </c>
      <c r="D66" s="123" t="s">
        <v>763</v>
      </c>
      <c r="E66" s="123" t="s">
        <v>762</v>
      </c>
      <c r="F66" s="121" t="s">
        <v>44</v>
      </c>
      <c r="G66" s="124" t="s">
        <v>764</v>
      </c>
      <c r="H66" s="125" t="s">
        <v>57</v>
      </c>
      <c r="I66" s="126">
        <v>4233377051</v>
      </c>
      <c r="J66" s="127" t="s">
        <v>91</v>
      </c>
      <c r="K66" s="128" t="s">
        <v>48</v>
      </c>
      <c r="L66" s="77"/>
      <c r="M66" s="73">
        <v>1464.3500000000001</v>
      </c>
      <c r="N66" s="64"/>
      <c r="O66" s="129">
        <v>28.6932</v>
      </c>
      <c r="P66" s="128" t="s">
        <v>59</v>
      </c>
      <c r="Q66" s="65"/>
      <c r="R66" s="64"/>
      <c r="S66" s="130" t="s">
        <v>59</v>
      </c>
      <c r="T66" s="102">
        <v>45170.79</v>
      </c>
      <c r="U66" s="66"/>
      <c r="V66" s="66"/>
      <c r="W66" s="131"/>
      <c r="X66" s="122">
        <f t="shared" si="10"/>
        <v>0</v>
      </c>
      <c r="Y66" s="123">
        <f t="shared" si="11"/>
        <v>0</v>
      </c>
      <c r="Z66" s="123">
        <f t="shared" si="12"/>
        <v>0</v>
      </c>
      <c r="AA66" s="123">
        <f t="shared" si="13"/>
        <v>0</v>
      </c>
      <c r="AB66" s="132" t="str">
        <f t="shared" si="14"/>
        <v>-</v>
      </c>
      <c r="AC66" s="122">
        <f t="shared" si="15"/>
        <v>1</v>
      </c>
      <c r="AD66" s="123">
        <f t="shared" si="16"/>
        <v>1</v>
      </c>
      <c r="AE66" s="123" t="str">
        <f t="shared" si="17"/>
        <v>Initial</v>
      </c>
      <c r="AF66" s="132" t="str">
        <f t="shared" si="18"/>
        <v>RLIS</v>
      </c>
      <c r="AG66" s="122">
        <f t="shared" si="19"/>
        <v>0</v>
      </c>
      <c r="AH66" s="133" t="s">
        <v>50</v>
      </c>
      <c r="AI66" s="134" t="s">
        <v>51</v>
      </c>
    </row>
    <row r="67" spans="1:35" s="3" customFormat="1" ht="12.75" customHeight="1">
      <c r="A67" s="120" t="s">
        <v>779</v>
      </c>
      <c r="B67" s="121" t="s">
        <v>780</v>
      </c>
      <c r="C67" s="122" t="s">
        <v>781</v>
      </c>
      <c r="D67" s="123" t="s">
        <v>782</v>
      </c>
      <c r="E67" s="123" t="s">
        <v>781</v>
      </c>
      <c r="F67" s="121" t="s">
        <v>44</v>
      </c>
      <c r="G67" s="124" t="s">
        <v>783</v>
      </c>
      <c r="H67" s="125" t="s">
        <v>57</v>
      </c>
      <c r="I67" s="126">
        <v>7318551191</v>
      </c>
      <c r="J67" s="127" t="s">
        <v>91</v>
      </c>
      <c r="K67" s="128" t="s">
        <v>48</v>
      </c>
      <c r="L67" s="77"/>
      <c r="M67" s="73">
        <v>1247.1996000000001</v>
      </c>
      <c r="N67" s="64"/>
      <c r="O67" s="129">
        <v>25.3086</v>
      </c>
      <c r="P67" s="128" t="s">
        <v>59</v>
      </c>
      <c r="Q67" s="65"/>
      <c r="R67" s="64"/>
      <c r="S67" s="130" t="s">
        <v>59</v>
      </c>
      <c r="T67" s="102">
        <v>66533.08</v>
      </c>
      <c r="U67" s="66"/>
      <c r="V67" s="66"/>
      <c r="W67" s="131"/>
      <c r="X67" s="122">
        <f t="shared" si="10"/>
        <v>0</v>
      </c>
      <c r="Y67" s="123">
        <f t="shared" si="11"/>
        <v>0</v>
      </c>
      <c r="Z67" s="123">
        <f t="shared" si="12"/>
        <v>0</v>
      </c>
      <c r="AA67" s="123">
        <f t="shared" si="13"/>
        <v>0</v>
      </c>
      <c r="AB67" s="132" t="str">
        <f t="shared" si="14"/>
        <v>-</v>
      </c>
      <c r="AC67" s="122">
        <f t="shared" si="15"/>
        <v>1</v>
      </c>
      <c r="AD67" s="123">
        <f t="shared" si="16"/>
        <v>1</v>
      </c>
      <c r="AE67" s="123" t="str">
        <f t="shared" si="17"/>
        <v>Initial</v>
      </c>
      <c r="AF67" s="132" t="str">
        <f t="shared" si="18"/>
        <v>RLIS</v>
      </c>
      <c r="AG67" s="122">
        <f t="shared" si="19"/>
        <v>0</v>
      </c>
      <c r="AH67" s="133" t="s">
        <v>50</v>
      </c>
      <c r="AI67" s="134" t="s">
        <v>51</v>
      </c>
    </row>
    <row r="68" spans="1:35" s="3" customFormat="1" ht="12.75" customHeight="1">
      <c r="A68" s="120" t="s">
        <v>784</v>
      </c>
      <c r="B68" s="121" t="s">
        <v>785</v>
      </c>
      <c r="C68" s="122" t="s">
        <v>786</v>
      </c>
      <c r="D68" s="123" t="s">
        <v>787</v>
      </c>
      <c r="E68" s="123" t="s">
        <v>788</v>
      </c>
      <c r="F68" s="121" t="s">
        <v>44</v>
      </c>
      <c r="G68" s="124" t="s">
        <v>789</v>
      </c>
      <c r="H68" s="125" t="s">
        <v>790</v>
      </c>
      <c r="I68" s="126">
        <v>6153742193</v>
      </c>
      <c r="J68" s="127" t="s">
        <v>223</v>
      </c>
      <c r="K68" s="128" t="s">
        <v>59</v>
      </c>
      <c r="L68" s="77"/>
      <c r="M68" s="73">
        <v>1166.25</v>
      </c>
      <c r="N68" s="64"/>
      <c r="O68" s="129">
        <v>22.9769</v>
      </c>
      <c r="P68" s="128" t="s">
        <v>59</v>
      </c>
      <c r="Q68" s="65"/>
      <c r="R68" s="64"/>
      <c r="S68" s="130" t="s">
        <v>59</v>
      </c>
      <c r="T68" s="102">
        <v>51793.09</v>
      </c>
      <c r="U68" s="66"/>
      <c r="V68" s="66"/>
      <c r="W68" s="131"/>
      <c r="X68" s="122">
        <f t="shared" si="10"/>
        <v>1</v>
      </c>
      <c r="Y68" s="123">
        <f t="shared" si="11"/>
        <v>0</v>
      </c>
      <c r="Z68" s="123">
        <f t="shared" si="12"/>
        <v>0</v>
      </c>
      <c r="AA68" s="123">
        <f t="shared" si="13"/>
        <v>0</v>
      </c>
      <c r="AB68" s="132" t="str">
        <f t="shared" si="14"/>
        <v>-</v>
      </c>
      <c r="AC68" s="122">
        <f t="shared" si="15"/>
        <v>1</v>
      </c>
      <c r="AD68" s="123">
        <f t="shared" si="16"/>
        <v>1</v>
      </c>
      <c r="AE68" s="123" t="str">
        <f t="shared" si="17"/>
        <v>Initial</v>
      </c>
      <c r="AF68" s="132" t="str">
        <f t="shared" si="18"/>
        <v>RLIS</v>
      </c>
      <c r="AG68" s="122">
        <f t="shared" si="19"/>
        <v>0</v>
      </c>
      <c r="AH68" s="133" t="s">
        <v>50</v>
      </c>
      <c r="AI68" s="134" t="s">
        <v>51</v>
      </c>
    </row>
    <row r="69" spans="1:35" s="3" customFormat="1" ht="12.75" customHeight="1">
      <c r="A69" s="120" t="s">
        <v>791</v>
      </c>
      <c r="B69" s="121" t="s">
        <v>792</v>
      </c>
      <c r="C69" s="122" t="s">
        <v>793</v>
      </c>
      <c r="D69" s="123" t="s">
        <v>794</v>
      </c>
      <c r="E69" s="123" t="s">
        <v>793</v>
      </c>
      <c r="F69" s="121" t="s">
        <v>44</v>
      </c>
      <c r="G69" s="124" t="s">
        <v>795</v>
      </c>
      <c r="H69" s="125" t="s">
        <v>57</v>
      </c>
      <c r="I69" s="126">
        <v>9314542600</v>
      </c>
      <c r="J69" s="127" t="s">
        <v>91</v>
      </c>
      <c r="K69" s="128" t="s">
        <v>48</v>
      </c>
      <c r="L69" s="77"/>
      <c r="M69" s="73">
        <v>3289.9144</v>
      </c>
      <c r="N69" s="64"/>
      <c r="O69" s="129">
        <v>23.6392</v>
      </c>
      <c r="P69" s="128" t="s">
        <v>59</v>
      </c>
      <c r="Q69" s="65"/>
      <c r="R69" s="64"/>
      <c r="S69" s="130" t="s">
        <v>59</v>
      </c>
      <c r="T69" s="102">
        <v>122525.47</v>
      </c>
      <c r="U69" s="66"/>
      <c r="V69" s="66"/>
      <c r="W69" s="131"/>
      <c r="X69" s="122">
        <f aca="true" t="shared" si="20" ref="X69:X77">IF(OR(K69="YES",TRIM(L69)="YES"),1,0)</f>
        <v>0</v>
      </c>
      <c r="Y69" s="123">
        <f aca="true" t="shared" si="21" ref="Y69:Y77">IF(OR(AND(ISNUMBER(M69),AND(M69&gt;0,M69&lt;600)),AND(ISNUMBER(M69),AND(M69&gt;0,N69="YES"))),1,0)</f>
        <v>0</v>
      </c>
      <c r="Z69" s="123">
        <f aca="true" t="shared" si="22" ref="Z69:Z77">IF(AND(OR(K69="YES",TRIM(L69)="YES"),(X69=0)),"Trouble",0)</f>
        <v>0</v>
      </c>
      <c r="AA69" s="123">
        <f aca="true" t="shared" si="23" ref="AA69:AA77">IF(AND(OR(AND(ISNUMBER(M69),AND(M69&gt;0,M69&lt;600)),AND(ISNUMBER(M69),AND(M69&gt;0,N69="YES"))),(Y69=0)),"Trouble",0)</f>
        <v>0</v>
      </c>
      <c r="AB69" s="132" t="str">
        <f aca="true" t="shared" si="24" ref="AB69:AB77">IF(AND(X69=1,Y69=1),"SRSA","-")</f>
        <v>-</v>
      </c>
      <c r="AC69" s="122">
        <f aca="true" t="shared" si="25" ref="AC69:AC77">IF(S69="YES",1,0)</f>
        <v>1</v>
      </c>
      <c r="AD69" s="123">
        <f aca="true" t="shared" si="26" ref="AD69:AD77">IF(OR(AND(ISNUMBER(Q69),Q69&gt;=20),(AND(ISNUMBER(Q69)=FALSE,AND(ISNUMBER(O69),O69&gt;=20)))),1,0)</f>
        <v>1</v>
      </c>
      <c r="AE69" s="123" t="str">
        <f aca="true" t="shared" si="27" ref="AE69:AE77">IF(AND(AC69=1,AD69=1),"Initial",0)</f>
        <v>Initial</v>
      </c>
      <c r="AF69" s="132" t="str">
        <f aca="true" t="shared" si="28" ref="AF69:AF77">IF(AND(AND(AE69="Initial",AG69=0),AND(ISNUMBER(M69),M69&gt;0)),"RLIS","-")</f>
        <v>RLIS</v>
      </c>
      <c r="AG69" s="122">
        <f aca="true" t="shared" si="29" ref="AG69:AG77">IF(AND(AB69="SRSA",AE69="Initial"),"SRSA",0)</f>
        <v>0</v>
      </c>
      <c r="AH69" s="133" t="s">
        <v>50</v>
      </c>
      <c r="AI69" s="134" t="s">
        <v>51</v>
      </c>
    </row>
    <row r="70" spans="1:35" s="3" customFormat="1" ht="12.75" customHeight="1">
      <c r="A70" s="120" t="s">
        <v>802</v>
      </c>
      <c r="B70" s="121" t="s">
        <v>803</v>
      </c>
      <c r="C70" s="122" t="s">
        <v>628</v>
      </c>
      <c r="D70" s="123" t="s">
        <v>804</v>
      </c>
      <c r="E70" s="123" t="s">
        <v>628</v>
      </c>
      <c r="F70" s="121" t="s">
        <v>44</v>
      </c>
      <c r="G70" s="124" t="s">
        <v>629</v>
      </c>
      <c r="H70" s="125" t="s">
        <v>57</v>
      </c>
      <c r="I70" s="126">
        <v>7318853922</v>
      </c>
      <c r="J70" s="127" t="s">
        <v>91</v>
      </c>
      <c r="K70" s="128" t="s">
        <v>48</v>
      </c>
      <c r="L70" s="77"/>
      <c r="M70" s="73">
        <v>1499.8</v>
      </c>
      <c r="N70" s="64"/>
      <c r="O70" s="129">
        <v>36.6864</v>
      </c>
      <c r="P70" s="128" t="s">
        <v>59</v>
      </c>
      <c r="Q70" s="65"/>
      <c r="R70" s="64"/>
      <c r="S70" s="130" t="s">
        <v>59</v>
      </c>
      <c r="T70" s="102">
        <v>73754.83</v>
      </c>
      <c r="U70" s="66"/>
      <c r="V70" s="66"/>
      <c r="W70" s="131"/>
      <c r="X70" s="122">
        <f t="shared" si="20"/>
        <v>0</v>
      </c>
      <c r="Y70" s="123">
        <f t="shared" si="21"/>
        <v>0</v>
      </c>
      <c r="Z70" s="123">
        <f t="shared" si="22"/>
        <v>0</v>
      </c>
      <c r="AA70" s="123">
        <f t="shared" si="23"/>
        <v>0</v>
      </c>
      <c r="AB70" s="132" t="str">
        <f t="shared" si="24"/>
        <v>-</v>
      </c>
      <c r="AC70" s="122">
        <f t="shared" si="25"/>
        <v>1</v>
      </c>
      <c r="AD70" s="123">
        <f t="shared" si="26"/>
        <v>1</v>
      </c>
      <c r="AE70" s="123" t="str">
        <f t="shared" si="27"/>
        <v>Initial</v>
      </c>
      <c r="AF70" s="132" t="str">
        <f t="shared" si="28"/>
        <v>RLIS</v>
      </c>
      <c r="AG70" s="122">
        <f t="shared" si="29"/>
        <v>0</v>
      </c>
      <c r="AH70" s="133" t="s">
        <v>50</v>
      </c>
      <c r="AI70" s="134" t="s">
        <v>51</v>
      </c>
    </row>
    <row r="71" spans="1:35" s="3" customFormat="1" ht="12.75" customHeight="1">
      <c r="A71" s="120" t="s">
        <v>805</v>
      </c>
      <c r="B71" s="121" t="s">
        <v>806</v>
      </c>
      <c r="C71" s="122" t="s">
        <v>807</v>
      </c>
      <c r="D71" s="123" t="s">
        <v>808</v>
      </c>
      <c r="E71" s="123" t="s">
        <v>809</v>
      </c>
      <c r="F71" s="121" t="s">
        <v>44</v>
      </c>
      <c r="G71" s="124" t="s">
        <v>810</v>
      </c>
      <c r="H71" s="125" t="s">
        <v>57</v>
      </c>
      <c r="I71" s="126">
        <v>8659925466</v>
      </c>
      <c r="J71" s="127" t="s">
        <v>223</v>
      </c>
      <c r="K71" s="128" t="s">
        <v>59</v>
      </c>
      <c r="L71" s="77"/>
      <c r="M71" s="73">
        <v>3372.8064000000004</v>
      </c>
      <c r="N71" s="64"/>
      <c r="O71" s="129">
        <v>29.9814</v>
      </c>
      <c r="P71" s="128" t="s">
        <v>59</v>
      </c>
      <c r="Q71" s="65"/>
      <c r="R71" s="64"/>
      <c r="S71" s="130" t="s">
        <v>59</v>
      </c>
      <c r="T71" s="102">
        <v>138526.88</v>
      </c>
      <c r="U71" s="66"/>
      <c r="V71" s="66"/>
      <c r="W71" s="131"/>
      <c r="X71" s="122">
        <f t="shared" si="20"/>
        <v>1</v>
      </c>
      <c r="Y71" s="123">
        <f t="shared" si="21"/>
        <v>0</v>
      </c>
      <c r="Z71" s="123">
        <f t="shared" si="22"/>
        <v>0</v>
      </c>
      <c r="AA71" s="123">
        <f t="shared" si="23"/>
        <v>0</v>
      </c>
      <c r="AB71" s="132" t="str">
        <f t="shared" si="24"/>
        <v>-</v>
      </c>
      <c r="AC71" s="122">
        <f t="shared" si="25"/>
        <v>1</v>
      </c>
      <c r="AD71" s="123">
        <f t="shared" si="26"/>
        <v>1</v>
      </c>
      <c r="AE71" s="123" t="str">
        <f t="shared" si="27"/>
        <v>Initial</v>
      </c>
      <c r="AF71" s="132" t="str">
        <f t="shared" si="28"/>
        <v>RLIS</v>
      </c>
      <c r="AG71" s="122">
        <f t="shared" si="29"/>
        <v>0</v>
      </c>
      <c r="AH71" s="133" t="s">
        <v>50</v>
      </c>
      <c r="AI71" s="134" t="s">
        <v>51</v>
      </c>
    </row>
    <row r="72" spans="1:35" s="3" customFormat="1" ht="12.75" customHeight="1">
      <c r="A72" s="120" t="s">
        <v>811</v>
      </c>
      <c r="B72" s="121" t="s">
        <v>812</v>
      </c>
      <c r="C72" s="122" t="s">
        <v>813</v>
      </c>
      <c r="D72" s="123" t="s">
        <v>814</v>
      </c>
      <c r="E72" s="123" t="s">
        <v>815</v>
      </c>
      <c r="F72" s="121" t="s">
        <v>44</v>
      </c>
      <c r="G72" s="124" t="s">
        <v>816</v>
      </c>
      <c r="H72" s="125" t="s">
        <v>817</v>
      </c>
      <c r="I72" s="126">
        <v>9319462242</v>
      </c>
      <c r="J72" s="127" t="s">
        <v>72</v>
      </c>
      <c r="K72" s="128" t="s">
        <v>59</v>
      </c>
      <c r="L72" s="77"/>
      <c r="M72" s="73">
        <v>693.7011</v>
      </c>
      <c r="N72" s="64"/>
      <c r="O72" s="129">
        <v>28.11</v>
      </c>
      <c r="P72" s="128" t="s">
        <v>59</v>
      </c>
      <c r="Q72" s="65"/>
      <c r="R72" s="64"/>
      <c r="S72" s="130" t="s">
        <v>59</v>
      </c>
      <c r="T72" s="102">
        <v>40337.42</v>
      </c>
      <c r="U72" s="66"/>
      <c r="V72" s="66"/>
      <c r="W72" s="131"/>
      <c r="X72" s="122">
        <f t="shared" si="20"/>
        <v>1</v>
      </c>
      <c r="Y72" s="123">
        <f t="shared" si="21"/>
        <v>0</v>
      </c>
      <c r="Z72" s="123">
        <f t="shared" si="22"/>
        <v>0</v>
      </c>
      <c r="AA72" s="123">
        <f t="shared" si="23"/>
        <v>0</v>
      </c>
      <c r="AB72" s="132" t="str">
        <f t="shared" si="24"/>
        <v>-</v>
      </c>
      <c r="AC72" s="122">
        <f t="shared" si="25"/>
        <v>1</v>
      </c>
      <c r="AD72" s="123">
        <f t="shared" si="26"/>
        <v>1</v>
      </c>
      <c r="AE72" s="123" t="str">
        <f t="shared" si="27"/>
        <v>Initial</v>
      </c>
      <c r="AF72" s="132" t="str">
        <f t="shared" si="28"/>
        <v>RLIS</v>
      </c>
      <c r="AG72" s="122">
        <f t="shared" si="29"/>
        <v>0</v>
      </c>
      <c r="AH72" s="133" t="s">
        <v>50</v>
      </c>
      <c r="AI72" s="134" t="s">
        <v>51</v>
      </c>
    </row>
    <row r="73" spans="1:35" s="3" customFormat="1" ht="12.75" customHeight="1">
      <c r="A73" s="120" t="s">
        <v>818</v>
      </c>
      <c r="B73" s="121" t="s">
        <v>819</v>
      </c>
      <c r="C73" s="122" t="s">
        <v>820</v>
      </c>
      <c r="D73" s="123" t="s">
        <v>821</v>
      </c>
      <c r="E73" s="123" t="s">
        <v>822</v>
      </c>
      <c r="F73" s="121" t="s">
        <v>44</v>
      </c>
      <c r="G73" s="124" t="s">
        <v>823</v>
      </c>
      <c r="H73" s="125" t="s">
        <v>824</v>
      </c>
      <c r="I73" s="126">
        <v>9316684022</v>
      </c>
      <c r="J73" s="127" t="s">
        <v>103</v>
      </c>
      <c r="K73" s="128" t="s">
        <v>48</v>
      </c>
      <c r="L73" s="77"/>
      <c r="M73" s="73">
        <v>6016.5627</v>
      </c>
      <c r="N73" s="64"/>
      <c r="O73" s="129">
        <v>24.6779</v>
      </c>
      <c r="P73" s="128" t="s">
        <v>59</v>
      </c>
      <c r="Q73" s="65"/>
      <c r="R73" s="64"/>
      <c r="S73" s="130" t="s">
        <v>59</v>
      </c>
      <c r="T73" s="102">
        <v>258110.01</v>
      </c>
      <c r="U73" s="66"/>
      <c r="V73" s="66"/>
      <c r="W73" s="131"/>
      <c r="X73" s="122">
        <f t="shared" si="20"/>
        <v>0</v>
      </c>
      <c r="Y73" s="123">
        <f t="shared" si="21"/>
        <v>0</v>
      </c>
      <c r="Z73" s="123">
        <f t="shared" si="22"/>
        <v>0</v>
      </c>
      <c r="AA73" s="123">
        <f t="shared" si="23"/>
        <v>0</v>
      </c>
      <c r="AB73" s="132" t="str">
        <f t="shared" si="24"/>
        <v>-</v>
      </c>
      <c r="AC73" s="122">
        <f t="shared" si="25"/>
        <v>1</v>
      </c>
      <c r="AD73" s="123">
        <f t="shared" si="26"/>
        <v>1</v>
      </c>
      <c r="AE73" s="123" t="str">
        <f t="shared" si="27"/>
        <v>Initial</v>
      </c>
      <c r="AF73" s="132" t="str">
        <f t="shared" si="28"/>
        <v>RLIS</v>
      </c>
      <c r="AG73" s="122">
        <f t="shared" si="29"/>
        <v>0</v>
      </c>
      <c r="AH73" s="133" t="s">
        <v>50</v>
      </c>
      <c r="AI73" s="134" t="s">
        <v>51</v>
      </c>
    </row>
    <row r="74" spans="1:35" s="3" customFormat="1" ht="12.75" customHeight="1">
      <c r="A74" s="120" t="s">
        <v>831</v>
      </c>
      <c r="B74" s="121" t="s">
        <v>832</v>
      </c>
      <c r="C74" s="122" t="s">
        <v>833</v>
      </c>
      <c r="D74" s="123" t="s">
        <v>834</v>
      </c>
      <c r="E74" s="123" t="s">
        <v>835</v>
      </c>
      <c r="F74" s="121" t="s">
        <v>44</v>
      </c>
      <c r="G74" s="124" t="s">
        <v>836</v>
      </c>
      <c r="H74" s="125" t="s">
        <v>57</v>
      </c>
      <c r="I74" s="126">
        <v>9317223548</v>
      </c>
      <c r="J74" s="127" t="s">
        <v>103</v>
      </c>
      <c r="K74" s="128" t="s">
        <v>48</v>
      </c>
      <c r="L74" s="77"/>
      <c r="M74" s="73">
        <v>2094.0830000000005</v>
      </c>
      <c r="N74" s="64"/>
      <c r="O74" s="129">
        <v>27.7053</v>
      </c>
      <c r="P74" s="128" t="s">
        <v>59</v>
      </c>
      <c r="Q74" s="65"/>
      <c r="R74" s="64"/>
      <c r="S74" s="130" t="s">
        <v>59</v>
      </c>
      <c r="T74" s="102">
        <v>124524.3</v>
      </c>
      <c r="U74" s="66"/>
      <c r="V74" s="66"/>
      <c r="W74" s="131"/>
      <c r="X74" s="122">
        <f t="shared" si="20"/>
        <v>0</v>
      </c>
      <c r="Y74" s="123">
        <f t="shared" si="21"/>
        <v>0</v>
      </c>
      <c r="Z74" s="123">
        <f t="shared" si="22"/>
        <v>0</v>
      </c>
      <c r="AA74" s="123">
        <f t="shared" si="23"/>
        <v>0</v>
      </c>
      <c r="AB74" s="132" t="str">
        <f t="shared" si="24"/>
        <v>-</v>
      </c>
      <c r="AC74" s="122">
        <f t="shared" si="25"/>
        <v>1</v>
      </c>
      <c r="AD74" s="123">
        <f t="shared" si="26"/>
        <v>1</v>
      </c>
      <c r="AE74" s="123" t="str">
        <f t="shared" si="27"/>
        <v>Initial</v>
      </c>
      <c r="AF74" s="132" t="str">
        <f t="shared" si="28"/>
        <v>RLIS</v>
      </c>
      <c r="AG74" s="122">
        <f t="shared" si="29"/>
        <v>0</v>
      </c>
      <c r="AH74" s="133" t="s">
        <v>50</v>
      </c>
      <c r="AI74" s="134" t="s">
        <v>51</v>
      </c>
    </row>
    <row r="75" spans="1:35" s="3" customFormat="1" ht="12.75" customHeight="1">
      <c r="A75" s="120" t="s">
        <v>837</v>
      </c>
      <c r="B75" s="121" t="s">
        <v>838</v>
      </c>
      <c r="C75" s="122" t="s">
        <v>839</v>
      </c>
      <c r="D75" s="123" t="s">
        <v>840</v>
      </c>
      <c r="E75" s="123" t="s">
        <v>841</v>
      </c>
      <c r="F75" s="121" t="s">
        <v>44</v>
      </c>
      <c r="G75" s="124" t="s">
        <v>842</v>
      </c>
      <c r="H75" s="125" t="s">
        <v>57</v>
      </c>
      <c r="I75" s="126">
        <v>7313642247</v>
      </c>
      <c r="J75" s="127" t="s">
        <v>103</v>
      </c>
      <c r="K75" s="128" t="s">
        <v>48</v>
      </c>
      <c r="L75" s="77"/>
      <c r="M75" s="73">
        <v>4037.0164</v>
      </c>
      <c r="N75" s="64"/>
      <c r="O75" s="129">
        <v>24.4961</v>
      </c>
      <c r="P75" s="128" t="s">
        <v>59</v>
      </c>
      <c r="Q75" s="65"/>
      <c r="R75" s="64"/>
      <c r="S75" s="130" t="s">
        <v>59</v>
      </c>
      <c r="T75" s="102">
        <v>182029.47</v>
      </c>
      <c r="U75" s="66"/>
      <c r="V75" s="66"/>
      <c r="W75" s="131"/>
      <c r="X75" s="122">
        <f t="shared" si="20"/>
        <v>0</v>
      </c>
      <c r="Y75" s="123">
        <f t="shared" si="21"/>
        <v>0</v>
      </c>
      <c r="Z75" s="123">
        <f t="shared" si="22"/>
        <v>0</v>
      </c>
      <c r="AA75" s="123">
        <f t="shared" si="23"/>
        <v>0</v>
      </c>
      <c r="AB75" s="132" t="str">
        <f t="shared" si="24"/>
        <v>-</v>
      </c>
      <c r="AC75" s="122">
        <f t="shared" si="25"/>
        <v>1</v>
      </c>
      <c r="AD75" s="123">
        <f t="shared" si="26"/>
        <v>1</v>
      </c>
      <c r="AE75" s="123" t="str">
        <f t="shared" si="27"/>
        <v>Initial</v>
      </c>
      <c r="AF75" s="132" t="str">
        <f t="shared" si="28"/>
        <v>RLIS</v>
      </c>
      <c r="AG75" s="122">
        <f t="shared" si="29"/>
        <v>0</v>
      </c>
      <c r="AH75" s="133" t="s">
        <v>50</v>
      </c>
      <c r="AI75" s="134" t="s">
        <v>51</v>
      </c>
    </row>
    <row r="76" spans="1:35" s="3" customFormat="1" ht="12.75" customHeight="1">
      <c r="A76" s="120" t="s">
        <v>843</v>
      </c>
      <c r="B76" s="121" t="s">
        <v>844</v>
      </c>
      <c r="C76" s="122" t="s">
        <v>845</v>
      </c>
      <c r="D76" s="123" t="s">
        <v>846</v>
      </c>
      <c r="E76" s="123" t="s">
        <v>847</v>
      </c>
      <c r="F76" s="121" t="s">
        <v>44</v>
      </c>
      <c r="G76" s="124" t="s">
        <v>848</v>
      </c>
      <c r="H76" s="125" t="s">
        <v>57</v>
      </c>
      <c r="I76" s="126">
        <v>7316624200</v>
      </c>
      <c r="J76" s="127" t="s">
        <v>72</v>
      </c>
      <c r="K76" s="128" t="s">
        <v>59</v>
      </c>
      <c r="L76" s="77"/>
      <c r="M76" s="73">
        <v>864.4137</v>
      </c>
      <c r="N76" s="64"/>
      <c r="O76" s="129">
        <v>24.8897</v>
      </c>
      <c r="P76" s="128" t="s">
        <v>59</v>
      </c>
      <c r="Q76" s="65"/>
      <c r="R76" s="64"/>
      <c r="S76" s="130" t="s">
        <v>59</v>
      </c>
      <c r="T76" s="102">
        <v>44704.62</v>
      </c>
      <c r="U76" s="66"/>
      <c r="V76" s="66"/>
      <c r="W76" s="131"/>
      <c r="X76" s="122">
        <f t="shared" si="20"/>
        <v>1</v>
      </c>
      <c r="Y76" s="123">
        <f t="shared" si="21"/>
        <v>0</v>
      </c>
      <c r="Z76" s="123">
        <f t="shared" si="22"/>
        <v>0</v>
      </c>
      <c r="AA76" s="123">
        <f t="shared" si="23"/>
        <v>0</v>
      </c>
      <c r="AB76" s="132" t="str">
        <f t="shared" si="24"/>
        <v>-</v>
      </c>
      <c r="AC76" s="122">
        <f t="shared" si="25"/>
        <v>1</v>
      </c>
      <c r="AD76" s="123">
        <f t="shared" si="26"/>
        <v>1</v>
      </c>
      <c r="AE76" s="123" t="str">
        <f t="shared" si="27"/>
        <v>Initial</v>
      </c>
      <c r="AF76" s="132" t="str">
        <f t="shared" si="28"/>
        <v>RLIS</v>
      </c>
      <c r="AG76" s="122">
        <f t="shared" si="29"/>
        <v>0</v>
      </c>
      <c r="AH76" s="133" t="s">
        <v>50</v>
      </c>
      <c r="AI76" s="134" t="s">
        <v>51</v>
      </c>
    </row>
    <row r="77" spans="1:35" s="3" customFormat="1" ht="12.75" customHeight="1">
      <c r="A77" s="135" t="s">
        <v>853</v>
      </c>
      <c r="B77" s="136" t="s">
        <v>854</v>
      </c>
      <c r="C77" s="137" t="s">
        <v>855</v>
      </c>
      <c r="D77" s="138" t="s">
        <v>856</v>
      </c>
      <c r="E77" s="138" t="s">
        <v>857</v>
      </c>
      <c r="F77" s="136" t="s">
        <v>44</v>
      </c>
      <c r="G77" s="139" t="s">
        <v>858</v>
      </c>
      <c r="H77" s="140" t="s">
        <v>859</v>
      </c>
      <c r="I77" s="141">
        <v>9318362229</v>
      </c>
      <c r="J77" s="142" t="s">
        <v>103</v>
      </c>
      <c r="K77" s="143" t="s">
        <v>48</v>
      </c>
      <c r="L77" s="144"/>
      <c r="M77" s="145">
        <v>3723.65</v>
      </c>
      <c r="N77" s="146"/>
      <c r="O77" s="147">
        <v>28.8594</v>
      </c>
      <c r="P77" s="143" t="s">
        <v>59</v>
      </c>
      <c r="Q77" s="148"/>
      <c r="R77" s="146"/>
      <c r="S77" s="149" t="s">
        <v>59</v>
      </c>
      <c r="T77" s="150">
        <v>168029.92</v>
      </c>
      <c r="U77" s="151"/>
      <c r="V77" s="151"/>
      <c r="W77" s="152"/>
      <c r="X77" s="137">
        <f t="shared" si="20"/>
        <v>0</v>
      </c>
      <c r="Y77" s="138">
        <f t="shared" si="21"/>
        <v>0</v>
      </c>
      <c r="Z77" s="138">
        <f t="shared" si="22"/>
        <v>0</v>
      </c>
      <c r="AA77" s="138">
        <f t="shared" si="23"/>
        <v>0</v>
      </c>
      <c r="AB77" s="153" t="str">
        <f t="shared" si="24"/>
        <v>-</v>
      </c>
      <c r="AC77" s="137">
        <f t="shared" si="25"/>
        <v>1</v>
      </c>
      <c r="AD77" s="138">
        <f t="shared" si="26"/>
        <v>1</v>
      </c>
      <c r="AE77" s="138" t="str">
        <f t="shared" si="27"/>
        <v>Initial</v>
      </c>
      <c r="AF77" s="153" t="str">
        <f t="shared" si="28"/>
        <v>RLIS</v>
      </c>
      <c r="AG77" s="137">
        <f t="shared" si="29"/>
        <v>0</v>
      </c>
      <c r="AH77" s="154" t="s">
        <v>50</v>
      </c>
      <c r="AI77" s="134" t="s">
        <v>51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33" customWidth="1"/>
    <col min="2" max="2" width="10.00390625" style="33" bestFit="1" customWidth="1"/>
    <col min="3" max="3" width="26.421875" style="33" bestFit="1" customWidth="1"/>
    <col min="4" max="4" width="25.8515625" style="33" bestFit="1" customWidth="1"/>
    <col min="5" max="5" width="14.851562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2" width="6.57421875" style="33" bestFit="1" customWidth="1"/>
    <col min="13" max="13" width="10.851562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5742187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6.28125" style="33" hidden="1" customWidth="1"/>
    <col min="35" max="35" width="4.851562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869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1" t="s">
        <v>10</v>
      </c>
      <c r="K3" s="36" t="s">
        <v>11</v>
      </c>
      <c r="L3" s="74" t="s">
        <v>12</v>
      </c>
      <c r="M3" s="37" t="s">
        <v>13</v>
      </c>
      <c r="N3" s="38" t="s">
        <v>14</v>
      </c>
      <c r="O3" s="95" t="s">
        <v>15</v>
      </c>
      <c r="P3" s="39" t="s">
        <v>16</v>
      </c>
      <c r="Q3" s="40" t="s">
        <v>17</v>
      </c>
      <c r="R3" s="41" t="s">
        <v>18</v>
      </c>
      <c r="S3" s="78" t="s">
        <v>19</v>
      </c>
      <c r="T3" s="99" t="s">
        <v>20</v>
      </c>
      <c r="U3" s="42" t="s">
        <v>21</v>
      </c>
      <c r="V3" s="42" t="s">
        <v>22</v>
      </c>
      <c r="W3" s="82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103" t="s">
        <v>28</v>
      </c>
      <c r="AC3" s="43" t="s">
        <v>29</v>
      </c>
      <c r="AD3" s="44" t="s">
        <v>30</v>
      </c>
      <c r="AE3" s="45" t="s">
        <v>31</v>
      </c>
      <c r="AF3" s="104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0"/>
      <c r="G4" s="18">
        <v>6</v>
      </c>
      <c r="H4" s="19"/>
      <c r="I4" s="20">
        <v>7</v>
      </c>
      <c r="J4" s="92">
        <v>8</v>
      </c>
      <c r="K4" s="17">
        <v>9</v>
      </c>
      <c r="L4" s="75">
        <v>10</v>
      </c>
      <c r="M4" s="21">
        <v>11</v>
      </c>
      <c r="N4" s="22">
        <v>12</v>
      </c>
      <c r="O4" s="96">
        <v>13</v>
      </c>
      <c r="P4" s="23">
        <v>14</v>
      </c>
      <c r="Q4" s="24" t="s">
        <v>36</v>
      </c>
      <c r="R4" s="25" t="s">
        <v>37</v>
      </c>
      <c r="S4" s="79">
        <v>15</v>
      </c>
      <c r="T4" s="100">
        <v>16</v>
      </c>
      <c r="U4" s="26">
        <v>17</v>
      </c>
      <c r="V4" s="26">
        <v>18</v>
      </c>
      <c r="W4" s="83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86" t="s">
        <v>39</v>
      </c>
      <c r="B5" s="88" t="s">
        <v>40</v>
      </c>
      <c r="C5" s="30" t="s">
        <v>41</v>
      </c>
      <c r="D5" s="31" t="s">
        <v>42</v>
      </c>
      <c r="E5" s="31" t="s">
        <v>43</v>
      </c>
      <c r="F5" s="88" t="s">
        <v>44</v>
      </c>
      <c r="G5" s="70" t="s">
        <v>45</v>
      </c>
      <c r="H5" s="53" t="s">
        <v>46</v>
      </c>
      <c r="I5" s="54">
        <v>6152534176</v>
      </c>
      <c r="J5" s="93" t="s">
        <v>47</v>
      </c>
      <c r="K5" s="55" t="s">
        <v>48</v>
      </c>
      <c r="L5" s="76"/>
      <c r="M5" s="72">
        <v>8927</v>
      </c>
      <c r="N5" s="56"/>
      <c r="O5" s="97" t="s">
        <v>49</v>
      </c>
      <c r="P5" s="55" t="s">
        <v>48</v>
      </c>
      <c r="Q5" s="57"/>
      <c r="R5" s="56"/>
      <c r="S5" s="80" t="s">
        <v>48</v>
      </c>
      <c r="T5" s="101">
        <v>355114.103481018</v>
      </c>
      <c r="U5" s="59"/>
      <c r="V5" s="59"/>
      <c r="W5" s="84"/>
      <c r="X5" s="30">
        <f aca="true" t="shared" si="0" ref="X5:X36">IF(OR(K5="YES",TRIM(L5)="YES"),1,0)</f>
        <v>0</v>
      </c>
      <c r="Y5" s="31">
        <f aca="true" t="shared" si="1" ref="Y5:Y36">IF(OR(AND(ISNUMBER(M5),AND(M5&gt;0,M5&lt;600)),AND(ISNUMBER(M5),AND(M5&gt;0,N5="YES"))),1,0)</f>
        <v>0</v>
      </c>
      <c r="Z5" s="31">
        <f aca="true" t="shared" si="2" ref="Z5:Z36">IF(AND(OR(K5="YES",TRIM(L5)="YES"),(X5=0)),"Trouble",0)</f>
        <v>0</v>
      </c>
      <c r="AA5" s="31">
        <f aca="true" t="shared" si="3" ref="AA5:AA36">IF(AND(OR(AND(ISNUMBER(M5),AND(M5&gt;0,M5&lt;600)),AND(ISNUMBER(M5),AND(M5&gt;0,N5="YES"))),(Y5=0)),"Trouble",0)</f>
        <v>0</v>
      </c>
      <c r="AB5" s="32" t="str">
        <f aca="true" t="shared" si="4" ref="AB5:AB36">IF(AND(X5=1,Y5=1),"SRSA","-")</f>
        <v>-</v>
      </c>
      <c r="AC5" s="30">
        <f aca="true" t="shared" si="5" ref="AC5:AC36">IF(S5="YES",1,0)</f>
        <v>0</v>
      </c>
      <c r="AD5" s="31">
        <f aca="true" t="shared" si="6" ref="AD5:AD36">IF(OR(AND(ISNUMBER(Q5),Q5&gt;=20),(AND(ISNUMBER(Q5)=FALSE,AND(ISNUMBER(O5),O5&gt;=20)))),1,0)</f>
        <v>0</v>
      </c>
      <c r="AE5" s="31">
        <f aca="true" t="shared" si="7" ref="AE5:AE36">IF(AND(AC5=1,AD5=1),"Initial",0)</f>
        <v>0</v>
      </c>
      <c r="AF5" s="32" t="str">
        <f aca="true" t="shared" si="8" ref="AF5:AF36">IF(AND(AND(AE5="Initial",AG5=0),AND(ISNUMBER(M5),M5&gt;0)),"RLIS","-")</f>
        <v>-</v>
      </c>
      <c r="AG5" s="30">
        <f aca="true" t="shared" si="9" ref="AG5:AG36">IF(AND(AB5="SRSA",AE5="Initial"),"SRSA",0)</f>
        <v>0</v>
      </c>
      <c r="AH5" s="60" t="s">
        <v>50</v>
      </c>
      <c r="AI5" s="61" t="s">
        <v>51</v>
      </c>
    </row>
    <row r="6" spans="1:35" ht="12.75" customHeight="1">
      <c r="A6" s="87" t="s">
        <v>52</v>
      </c>
      <c r="B6" s="89" t="s">
        <v>53</v>
      </c>
      <c r="C6" s="48" t="s">
        <v>54</v>
      </c>
      <c r="D6" s="49" t="s">
        <v>55</v>
      </c>
      <c r="E6" s="49" t="s">
        <v>54</v>
      </c>
      <c r="F6" s="89" t="s">
        <v>44</v>
      </c>
      <c r="G6" s="71" t="s">
        <v>56</v>
      </c>
      <c r="H6" s="62" t="s">
        <v>57</v>
      </c>
      <c r="I6" s="63">
        <v>7316965515</v>
      </c>
      <c r="J6" s="94" t="s">
        <v>58</v>
      </c>
      <c r="K6" s="52" t="s">
        <v>48</v>
      </c>
      <c r="L6" s="77" t="s">
        <v>59</v>
      </c>
      <c r="M6" s="73">
        <v>557.9</v>
      </c>
      <c r="N6" s="64"/>
      <c r="O6" s="98">
        <v>29.54</v>
      </c>
      <c r="P6" s="52" t="s">
        <v>59</v>
      </c>
      <c r="Q6" s="65"/>
      <c r="R6" s="64"/>
      <c r="S6" s="81" t="s">
        <v>48</v>
      </c>
      <c r="T6" s="102">
        <v>18716.16</v>
      </c>
      <c r="U6" s="67"/>
      <c r="V6" s="67"/>
      <c r="W6" s="85"/>
      <c r="X6" s="48">
        <f t="shared" si="0"/>
        <v>1</v>
      </c>
      <c r="Y6" s="49">
        <f t="shared" si="1"/>
        <v>1</v>
      </c>
      <c r="Z6" s="49">
        <f t="shared" si="2"/>
        <v>0</v>
      </c>
      <c r="AA6" s="49">
        <f t="shared" si="3"/>
        <v>0</v>
      </c>
      <c r="AB6" s="50" t="str">
        <f t="shared" si="4"/>
        <v>SRSA</v>
      </c>
      <c r="AC6" s="48">
        <f t="shared" si="5"/>
        <v>0</v>
      </c>
      <c r="AD6" s="49">
        <f t="shared" si="6"/>
        <v>1</v>
      </c>
      <c r="AE6" s="49">
        <f t="shared" si="7"/>
        <v>0</v>
      </c>
      <c r="AF6" s="50" t="str">
        <f t="shared" si="8"/>
        <v>-</v>
      </c>
      <c r="AG6" s="48">
        <f t="shared" si="9"/>
        <v>0</v>
      </c>
      <c r="AH6" s="68" t="s">
        <v>50</v>
      </c>
      <c r="AI6" s="69" t="s">
        <v>51</v>
      </c>
    </row>
    <row r="7" spans="1:35" ht="12.75" customHeight="1">
      <c r="A7" s="87" t="s">
        <v>60</v>
      </c>
      <c r="B7" s="89" t="s">
        <v>61</v>
      </c>
      <c r="C7" s="48" t="s">
        <v>62</v>
      </c>
      <c r="D7" s="49" t="s">
        <v>63</v>
      </c>
      <c r="E7" s="49" t="s">
        <v>62</v>
      </c>
      <c r="F7" s="89" t="s">
        <v>44</v>
      </c>
      <c r="G7" s="71" t="s">
        <v>64</v>
      </c>
      <c r="H7" s="62" t="s">
        <v>65</v>
      </c>
      <c r="I7" s="63">
        <v>8659840531</v>
      </c>
      <c r="J7" s="94" t="s">
        <v>58</v>
      </c>
      <c r="K7" s="52" t="s">
        <v>48</v>
      </c>
      <c r="L7" s="77"/>
      <c r="M7" s="73">
        <v>1833.2875</v>
      </c>
      <c r="N7" s="64"/>
      <c r="O7" s="98">
        <v>27.7822</v>
      </c>
      <c r="P7" s="52" t="s">
        <v>59</v>
      </c>
      <c r="Q7" s="65"/>
      <c r="R7" s="64"/>
      <c r="S7" s="81" t="s">
        <v>48</v>
      </c>
      <c r="T7" s="102">
        <v>59007.38</v>
      </c>
      <c r="U7" s="67"/>
      <c r="V7" s="67"/>
      <c r="W7" s="85"/>
      <c r="X7" s="48">
        <f t="shared" si="0"/>
        <v>0</v>
      </c>
      <c r="Y7" s="49">
        <f t="shared" si="1"/>
        <v>0</v>
      </c>
      <c r="Z7" s="49">
        <f t="shared" si="2"/>
        <v>0</v>
      </c>
      <c r="AA7" s="49">
        <f t="shared" si="3"/>
        <v>0</v>
      </c>
      <c r="AB7" s="50" t="str">
        <f t="shared" si="4"/>
        <v>-</v>
      </c>
      <c r="AC7" s="48">
        <f t="shared" si="5"/>
        <v>0</v>
      </c>
      <c r="AD7" s="49">
        <f t="shared" si="6"/>
        <v>1</v>
      </c>
      <c r="AE7" s="49">
        <f t="shared" si="7"/>
        <v>0</v>
      </c>
      <c r="AF7" s="50" t="str">
        <f t="shared" si="8"/>
        <v>-</v>
      </c>
      <c r="AG7" s="48">
        <f t="shared" si="9"/>
        <v>0</v>
      </c>
      <c r="AH7" s="68" t="s">
        <v>50</v>
      </c>
      <c r="AI7" s="69" t="s">
        <v>51</v>
      </c>
    </row>
    <row r="8" spans="1:35" ht="12.75" customHeight="1">
      <c r="A8" s="87" t="s">
        <v>66</v>
      </c>
      <c r="B8" s="89" t="s">
        <v>67</v>
      </c>
      <c r="C8" s="48" t="s">
        <v>68</v>
      </c>
      <c r="D8" s="49" t="s">
        <v>69</v>
      </c>
      <c r="E8" s="49" t="s">
        <v>70</v>
      </c>
      <c r="F8" s="89" t="s">
        <v>44</v>
      </c>
      <c r="G8" s="71" t="s">
        <v>71</v>
      </c>
      <c r="H8" s="62" t="s">
        <v>57</v>
      </c>
      <c r="I8" s="63">
        <v>9318798101</v>
      </c>
      <c r="J8" s="94" t="s">
        <v>72</v>
      </c>
      <c r="K8" s="52" t="s">
        <v>59</v>
      </c>
      <c r="L8" s="77"/>
      <c r="M8" s="73">
        <v>552</v>
      </c>
      <c r="N8" s="64"/>
      <c r="O8" s="98" t="s">
        <v>49</v>
      </c>
      <c r="P8" s="52" t="s">
        <v>48</v>
      </c>
      <c r="Q8" s="65"/>
      <c r="R8" s="64"/>
      <c r="S8" s="81" t="s">
        <v>59</v>
      </c>
      <c r="T8" s="102">
        <v>36447.35</v>
      </c>
      <c r="U8" s="67"/>
      <c r="V8" s="67"/>
      <c r="W8" s="85"/>
      <c r="X8" s="48">
        <f t="shared" si="0"/>
        <v>1</v>
      </c>
      <c r="Y8" s="49">
        <f t="shared" si="1"/>
        <v>1</v>
      </c>
      <c r="Z8" s="49">
        <f t="shared" si="2"/>
        <v>0</v>
      </c>
      <c r="AA8" s="49">
        <f t="shared" si="3"/>
        <v>0</v>
      </c>
      <c r="AB8" s="50" t="str">
        <f t="shared" si="4"/>
        <v>SRSA</v>
      </c>
      <c r="AC8" s="48">
        <f t="shared" si="5"/>
        <v>1</v>
      </c>
      <c r="AD8" s="49">
        <f t="shared" si="6"/>
        <v>0</v>
      </c>
      <c r="AE8" s="49">
        <f t="shared" si="7"/>
        <v>0</v>
      </c>
      <c r="AF8" s="50" t="str">
        <f t="shared" si="8"/>
        <v>-</v>
      </c>
      <c r="AG8" s="48">
        <f t="shared" si="9"/>
        <v>0</v>
      </c>
      <c r="AH8" s="68" t="s">
        <v>50</v>
      </c>
      <c r="AI8" s="69" t="s">
        <v>51</v>
      </c>
    </row>
    <row r="9" spans="1:35" ht="12.75" customHeight="1">
      <c r="A9" s="87" t="s">
        <v>73</v>
      </c>
      <c r="B9" s="89" t="s">
        <v>74</v>
      </c>
      <c r="C9" s="48" t="s">
        <v>75</v>
      </c>
      <c r="D9" s="49" t="s">
        <v>76</v>
      </c>
      <c r="E9" s="49" t="s">
        <v>77</v>
      </c>
      <c r="F9" s="89" t="s">
        <v>44</v>
      </c>
      <c r="G9" s="71" t="s">
        <v>78</v>
      </c>
      <c r="H9" s="62" t="s">
        <v>57</v>
      </c>
      <c r="I9" s="63">
        <v>8654638631</v>
      </c>
      <c r="J9" s="94" t="s">
        <v>79</v>
      </c>
      <c r="K9" s="52" t="s">
        <v>48</v>
      </c>
      <c r="L9" s="77"/>
      <c r="M9" s="73">
        <v>6059.796700000001</v>
      </c>
      <c r="N9" s="64"/>
      <c r="O9" s="98">
        <v>20.9781</v>
      </c>
      <c r="P9" s="52" t="s">
        <v>59</v>
      </c>
      <c r="Q9" s="65"/>
      <c r="R9" s="64"/>
      <c r="S9" s="81" t="s">
        <v>48</v>
      </c>
      <c r="T9" s="102">
        <v>281388.51</v>
      </c>
      <c r="U9" s="67"/>
      <c r="V9" s="67"/>
      <c r="W9" s="85"/>
      <c r="X9" s="48">
        <f t="shared" si="0"/>
        <v>0</v>
      </c>
      <c r="Y9" s="49">
        <f t="shared" si="1"/>
        <v>0</v>
      </c>
      <c r="Z9" s="49">
        <f t="shared" si="2"/>
        <v>0</v>
      </c>
      <c r="AA9" s="49">
        <f t="shared" si="3"/>
        <v>0</v>
      </c>
      <c r="AB9" s="50" t="str">
        <f t="shared" si="4"/>
        <v>-</v>
      </c>
      <c r="AC9" s="48">
        <f t="shared" si="5"/>
        <v>0</v>
      </c>
      <c r="AD9" s="49">
        <f t="shared" si="6"/>
        <v>1</v>
      </c>
      <c r="AE9" s="49">
        <f t="shared" si="7"/>
        <v>0</v>
      </c>
      <c r="AF9" s="50" t="str">
        <f t="shared" si="8"/>
        <v>-</v>
      </c>
      <c r="AG9" s="48">
        <f t="shared" si="9"/>
        <v>0</v>
      </c>
      <c r="AH9" s="68" t="s">
        <v>50</v>
      </c>
      <c r="AI9" s="69" t="s">
        <v>51</v>
      </c>
    </row>
    <row r="10" spans="1:35" ht="12.75" customHeight="1">
      <c r="A10" s="87" t="s">
        <v>80</v>
      </c>
      <c r="B10" s="89" t="s">
        <v>81</v>
      </c>
      <c r="C10" s="48" t="s">
        <v>82</v>
      </c>
      <c r="D10" s="49" t="s">
        <v>69</v>
      </c>
      <c r="E10" s="49" t="s">
        <v>82</v>
      </c>
      <c r="F10" s="89" t="s">
        <v>44</v>
      </c>
      <c r="G10" s="71" t="s">
        <v>83</v>
      </c>
      <c r="H10" s="62" t="s">
        <v>57</v>
      </c>
      <c r="I10" s="63">
        <v>9013892497</v>
      </c>
      <c r="J10" s="94" t="s">
        <v>84</v>
      </c>
      <c r="K10" s="52" t="s">
        <v>48</v>
      </c>
      <c r="L10" s="77" t="s">
        <v>48</v>
      </c>
      <c r="M10" s="73">
        <v>4810.197</v>
      </c>
      <c r="N10" s="64" t="s">
        <v>48</v>
      </c>
      <c r="O10" s="98" t="s">
        <v>49</v>
      </c>
      <c r="P10" s="52" t="s">
        <v>48</v>
      </c>
      <c r="Q10" s="65"/>
      <c r="R10" s="64"/>
      <c r="S10" s="81" t="s">
        <v>48</v>
      </c>
      <c r="T10" s="102">
        <v>186748.2403209979</v>
      </c>
      <c r="U10" s="67"/>
      <c r="V10" s="67"/>
      <c r="W10" s="85"/>
      <c r="X10" s="48">
        <f t="shared" si="0"/>
        <v>0</v>
      </c>
      <c r="Y10" s="49">
        <f t="shared" si="1"/>
        <v>0</v>
      </c>
      <c r="Z10" s="49">
        <f t="shared" si="2"/>
        <v>0</v>
      </c>
      <c r="AA10" s="49">
        <f t="shared" si="3"/>
        <v>0</v>
      </c>
      <c r="AB10" s="50" t="str">
        <f t="shared" si="4"/>
        <v>-</v>
      </c>
      <c r="AC10" s="48">
        <f t="shared" si="5"/>
        <v>0</v>
      </c>
      <c r="AD10" s="49">
        <f t="shared" si="6"/>
        <v>0</v>
      </c>
      <c r="AE10" s="49">
        <f t="shared" si="7"/>
        <v>0</v>
      </c>
      <c r="AF10" s="50" t="str">
        <f t="shared" si="8"/>
        <v>-</v>
      </c>
      <c r="AG10" s="48">
        <f t="shared" si="9"/>
        <v>0</v>
      </c>
      <c r="AH10" s="68" t="s">
        <v>85</v>
      </c>
      <c r="AI10" s="69" t="s">
        <v>51</v>
      </c>
    </row>
    <row r="11" spans="1:35" ht="12.75" customHeight="1">
      <c r="A11" s="87" t="s">
        <v>86</v>
      </c>
      <c r="B11" s="89" t="s">
        <v>87</v>
      </c>
      <c r="C11" s="48" t="s">
        <v>88</v>
      </c>
      <c r="D11" s="49" t="s">
        <v>89</v>
      </c>
      <c r="E11" s="49" t="s">
        <v>88</v>
      </c>
      <c r="F11" s="89" t="s">
        <v>44</v>
      </c>
      <c r="G11" s="71" t="s">
        <v>90</v>
      </c>
      <c r="H11" s="62" t="s">
        <v>57</v>
      </c>
      <c r="I11" s="63">
        <v>4237452863</v>
      </c>
      <c r="J11" s="94" t="s">
        <v>91</v>
      </c>
      <c r="K11" s="52" t="s">
        <v>48</v>
      </c>
      <c r="L11" s="77"/>
      <c r="M11" s="73">
        <v>1490.5548000000001</v>
      </c>
      <c r="N11" s="64"/>
      <c r="O11" s="98">
        <v>32.1561</v>
      </c>
      <c r="P11" s="52" t="s">
        <v>59</v>
      </c>
      <c r="Q11" s="65"/>
      <c r="R11" s="64"/>
      <c r="S11" s="81" t="s">
        <v>59</v>
      </c>
      <c r="T11" s="102">
        <v>93956.69</v>
      </c>
      <c r="U11" s="67"/>
      <c r="V11" s="67"/>
      <c r="W11" s="85"/>
      <c r="X11" s="48">
        <f t="shared" si="0"/>
        <v>0</v>
      </c>
      <c r="Y11" s="49">
        <f t="shared" si="1"/>
        <v>0</v>
      </c>
      <c r="Z11" s="49">
        <f t="shared" si="2"/>
        <v>0</v>
      </c>
      <c r="AA11" s="49">
        <f t="shared" si="3"/>
        <v>0</v>
      </c>
      <c r="AB11" s="50" t="str">
        <f t="shared" si="4"/>
        <v>-</v>
      </c>
      <c r="AC11" s="48">
        <f t="shared" si="5"/>
        <v>1</v>
      </c>
      <c r="AD11" s="49">
        <f t="shared" si="6"/>
        <v>1</v>
      </c>
      <c r="AE11" s="49" t="str">
        <f t="shared" si="7"/>
        <v>Initial</v>
      </c>
      <c r="AF11" s="50" t="str">
        <f t="shared" si="8"/>
        <v>RLIS</v>
      </c>
      <c r="AG11" s="48">
        <f t="shared" si="9"/>
        <v>0</v>
      </c>
      <c r="AH11" s="68" t="s">
        <v>50</v>
      </c>
      <c r="AI11" s="69" t="s">
        <v>51</v>
      </c>
    </row>
    <row r="12" spans="1:35" ht="12.75" customHeight="1">
      <c r="A12" s="87" t="s">
        <v>92</v>
      </c>
      <c r="B12" s="89" t="s">
        <v>93</v>
      </c>
      <c r="C12" s="48" t="s">
        <v>94</v>
      </c>
      <c r="D12" s="49" t="s">
        <v>69</v>
      </c>
      <c r="E12" s="49" t="s">
        <v>94</v>
      </c>
      <c r="F12" s="89" t="s">
        <v>44</v>
      </c>
      <c r="G12" s="71" t="s">
        <v>95</v>
      </c>
      <c r="H12" s="62" t="s">
        <v>57</v>
      </c>
      <c r="I12" s="63">
        <v>9013856400</v>
      </c>
      <c r="J12" s="94" t="s">
        <v>96</v>
      </c>
      <c r="K12" s="52" t="s">
        <v>48</v>
      </c>
      <c r="L12" s="77" t="s">
        <v>48</v>
      </c>
      <c r="M12" s="73">
        <v>8150.417200000001</v>
      </c>
      <c r="N12" s="64" t="s">
        <v>48</v>
      </c>
      <c r="O12" s="98" t="s">
        <v>49</v>
      </c>
      <c r="P12" s="52" t="s">
        <v>48</v>
      </c>
      <c r="Q12" s="65"/>
      <c r="R12" s="64"/>
      <c r="S12" s="81" t="s">
        <v>48</v>
      </c>
      <c r="T12" s="102">
        <v>333324.50349118875</v>
      </c>
      <c r="U12" s="67"/>
      <c r="V12" s="67"/>
      <c r="W12" s="85"/>
      <c r="X12" s="48">
        <f t="shared" si="0"/>
        <v>0</v>
      </c>
      <c r="Y12" s="49">
        <f t="shared" si="1"/>
        <v>0</v>
      </c>
      <c r="Z12" s="49">
        <f t="shared" si="2"/>
        <v>0</v>
      </c>
      <c r="AA12" s="49">
        <f t="shared" si="3"/>
        <v>0</v>
      </c>
      <c r="AB12" s="50" t="str">
        <f t="shared" si="4"/>
        <v>-</v>
      </c>
      <c r="AC12" s="48">
        <f t="shared" si="5"/>
        <v>0</v>
      </c>
      <c r="AD12" s="49">
        <f t="shared" si="6"/>
        <v>0</v>
      </c>
      <c r="AE12" s="49">
        <f t="shared" si="7"/>
        <v>0</v>
      </c>
      <c r="AF12" s="50" t="str">
        <f t="shared" si="8"/>
        <v>-</v>
      </c>
      <c r="AG12" s="48">
        <f t="shared" si="9"/>
        <v>0</v>
      </c>
      <c r="AH12" s="68" t="s">
        <v>85</v>
      </c>
      <c r="AI12" s="69" t="s">
        <v>51</v>
      </c>
    </row>
    <row r="13" spans="1:35" ht="12.75" customHeight="1">
      <c r="A13" s="87" t="s">
        <v>97</v>
      </c>
      <c r="B13" s="89" t="s">
        <v>98</v>
      </c>
      <c r="C13" s="48" t="s">
        <v>99</v>
      </c>
      <c r="D13" s="49" t="s">
        <v>100</v>
      </c>
      <c r="E13" s="49" t="s">
        <v>101</v>
      </c>
      <c r="F13" s="89" t="s">
        <v>44</v>
      </c>
      <c r="G13" s="71" t="s">
        <v>102</v>
      </c>
      <c r="H13" s="62" t="s">
        <v>57</v>
      </c>
      <c r="I13" s="63">
        <v>9316843284</v>
      </c>
      <c r="J13" s="94" t="s">
        <v>103</v>
      </c>
      <c r="K13" s="52" t="s">
        <v>48</v>
      </c>
      <c r="L13" s="77"/>
      <c r="M13" s="73">
        <v>8050.767</v>
      </c>
      <c r="N13" s="64"/>
      <c r="O13" s="98">
        <v>26.8465</v>
      </c>
      <c r="P13" s="52" t="s">
        <v>59</v>
      </c>
      <c r="Q13" s="65"/>
      <c r="R13" s="64"/>
      <c r="S13" s="81" t="s">
        <v>59</v>
      </c>
      <c r="T13" s="102">
        <v>236008.6</v>
      </c>
      <c r="U13" s="67"/>
      <c r="V13" s="67"/>
      <c r="W13" s="85"/>
      <c r="X13" s="48">
        <f t="shared" si="0"/>
        <v>0</v>
      </c>
      <c r="Y13" s="49">
        <f t="shared" si="1"/>
        <v>0</v>
      </c>
      <c r="Z13" s="49">
        <f t="shared" si="2"/>
        <v>0</v>
      </c>
      <c r="AA13" s="49">
        <f t="shared" si="3"/>
        <v>0</v>
      </c>
      <c r="AB13" s="50" t="str">
        <f t="shared" si="4"/>
        <v>-</v>
      </c>
      <c r="AC13" s="48">
        <f t="shared" si="5"/>
        <v>1</v>
      </c>
      <c r="AD13" s="49">
        <f t="shared" si="6"/>
        <v>1</v>
      </c>
      <c r="AE13" s="49" t="str">
        <f t="shared" si="7"/>
        <v>Initial</v>
      </c>
      <c r="AF13" s="50" t="str">
        <f t="shared" si="8"/>
        <v>RLIS</v>
      </c>
      <c r="AG13" s="48">
        <f t="shared" si="9"/>
        <v>0</v>
      </c>
      <c r="AH13" s="68" t="s">
        <v>50</v>
      </c>
      <c r="AI13" s="69" t="s">
        <v>51</v>
      </c>
    </row>
    <row r="14" spans="1:35" ht="12.75" customHeight="1">
      <c r="A14" s="87" t="s">
        <v>104</v>
      </c>
      <c r="B14" s="89" t="s">
        <v>105</v>
      </c>
      <c r="C14" s="48" t="s">
        <v>106</v>
      </c>
      <c r="D14" s="49" t="s">
        <v>107</v>
      </c>
      <c r="E14" s="49" t="s">
        <v>106</v>
      </c>
      <c r="F14" s="89" t="s">
        <v>44</v>
      </c>
      <c r="G14" s="71" t="s">
        <v>108</v>
      </c>
      <c r="H14" s="62" t="s">
        <v>57</v>
      </c>
      <c r="I14" s="63">
        <v>7316632739</v>
      </c>
      <c r="J14" s="94" t="s">
        <v>58</v>
      </c>
      <c r="K14" s="52" t="s">
        <v>48</v>
      </c>
      <c r="L14" s="77" t="s">
        <v>59</v>
      </c>
      <c r="M14" s="73">
        <v>359.8</v>
      </c>
      <c r="N14" s="64"/>
      <c r="O14" s="98">
        <v>31.25</v>
      </c>
      <c r="P14" s="52" t="s">
        <v>59</v>
      </c>
      <c r="Q14" s="65"/>
      <c r="R14" s="64"/>
      <c r="S14" s="81" t="s">
        <v>48</v>
      </c>
      <c r="T14" s="102">
        <v>9971.24</v>
      </c>
      <c r="U14" s="67"/>
      <c r="V14" s="67"/>
      <c r="W14" s="85"/>
      <c r="X14" s="48">
        <f t="shared" si="0"/>
        <v>1</v>
      </c>
      <c r="Y14" s="49">
        <f t="shared" si="1"/>
        <v>1</v>
      </c>
      <c r="Z14" s="49">
        <f t="shared" si="2"/>
        <v>0</v>
      </c>
      <c r="AA14" s="49">
        <f t="shared" si="3"/>
        <v>0</v>
      </c>
      <c r="AB14" s="50" t="str">
        <f t="shared" si="4"/>
        <v>SRSA</v>
      </c>
      <c r="AC14" s="48">
        <f t="shared" si="5"/>
        <v>0</v>
      </c>
      <c r="AD14" s="49">
        <f t="shared" si="6"/>
        <v>1</v>
      </c>
      <c r="AE14" s="49">
        <f t="shared" si="7"/>
        <v>0</v>
      </c>
      <c r="AF14" s="50" t="str">
        <f t="shared" si="8"/>
        <v>-</v>
      </c>
      <c r="AG14" s="48">
        <f t="shared" si="9"/>
        <v>0</v>
      </c>
      <c r="AH14" s="68" t="s">
        <v>50</v>
      </c>
      <c r="AI14" s="69" t="s">
        <v>51</v>
      </c>
    </row>
    <row r="15" spans="1:35" ht="12.75" customHeight="1">
      <c r="A15" s="87" t="s">
        <v>109</v>
      </c>
      <c r="B15" s="89" t="s">
        <v>110</v>
      </c>
      <c r="C15" s="48" t="s">
        <v>111</v>
      </c>
      <c r="D15" s="49" t="s">
        <v>112</v>
      </c>
      <c r="E15" s="49" t="s">
        <v>113</v>
      </c>
      <c r="F15" s="89" t="s">
        <v>44</v>
      </c>
      <c r="G15" s="71" t="s">
        <v>114</v>
      </c>
      <c r="H15" s="62" t="s">
        <v>57</v>
      </c>
      <c r="I15" s="63">
        <v>7315846111</v>
      </c>
      <c r="J15" s="94" t="s">
        <v>103</v>
      </c>
      <c r="K15" s="52" t="s">
        <v>48</v>
      </c>
      <c r="L15" s="77"/>
      <c r="M15" s="73">
        <v>2031.5263</v>
      </c>
      <c r="N15" s="64"/>
      <c r="O15" s="98">
        <v>30.6684</v>
      </c>
      <c r="P15" s="52" t="s">
        <v>59</v>
      </c>
      <c r="Q15" s="65"/>
      <c r="R15" s="64"/>
      <c r="S15" s="81" t="s">
        <v>59</v>
      </c>
      <c r="T15" s="102">
        <v>116197.2</v>
      </c>
      <c r="U15" s="67"/>
      <c r="V15" s="67"/>
      <c r="W15" s="85"/>
      <c r="X15" s="48">
        <f t="shared" si="0"/>
        <v>0</v>
      </c>
      <c r="Y15" s="49">
        <f t="shared" si="1"/>
        <v>0</v>
      </c>
      <c r="Z15" s="49">
        <f t="shared" si="2"/>
        <v>0</v>
      </c>
      <c r="AA15" s="49">
        <f t="shared" si="3"/>
        <v>0</v>
      </c>
      <c r="AB15" s="50" t="str">
        <f t="shared" si="4"/>
        <v>-</v>
      </c>
      <c r="AC15" s="48">
        <f t="shared" si="5"/>
        <v>1</v>
      </c>
      <c r="AD15" s="49">
        <f t="shared" si="6"/>
        <v>1</v>
      </c>
      <c r="AE15" s="49" t="str">
        <f t="shared" si="7"/>
        <v>Initial</v>
      </c>
      <c r="AF15" s="50" t="str">
        <f t="shared" si="8"/>
        <v>RLIS</v>
      </c>
      <c r="AG15" s="48">
        <f t="shared" si="9"/>
        <v>0</v>
      </c>
      <c r="AH15" s="68" t="s">
        <v>50</v>
      </c>
      <c r="AI15" s="69" t="s">
        <v>51</v>
      </c>
    </row>
    <row r="16" spans="1:35" ht="12.75" customHeight="1">
      <c r="A16" s="87" t="s">
        <v>115</v>
      </c>
      <c r="B16" s="89" t="s">
        <v>116</v>
      </c>
      <c r="C16" s="48" t="s">
        <v>117</v>
      </c>
      <c r="D16" s="49" t="s">
        <v>118</v>
      </c>
      <c r="E16" s="49" t="s">
        <v>119</v>
      </c>
      <c r="F16" s="89" t="s">
        <v>44</v>
      </c>
      <c r="G16" s="71" t="s">
        <v>120</v>
      </c>
      <c r="H16" s="62" t="s">
        <v>121</v>
      </c>
      <c r="I16" s="63">
        <v>4234472914</v>
      </c>
      <c r="J16" s="94" t="s">
        <v>72</v>
      </c>
      <c r="K16" s="52" t="s">
        <v>59</v>
      </c>
      <c r="L16" s="77"/>
      <c r="M16" s="73">
        <v>1666.2035999999998</v>
      </c>
      <c r="N16" s="64"/>
      <c r="O16" s="98">
        <v>31.4973</v>
      </c>
      <c r="P16" s="52" t="s">
        <v>59</v>
      </c>
      <c r="Q16" s="65"/>
      <c r="R16" s="64"/>
      <c r="S16" s="81" t="s">
        <v>59</v>
      </c>
      <c r="T16" s="102">
        <v>86253.24</v>
      </c>
      <c r="U16" s="67"/>
      <c r="V16" s="67"/>
      <c r="W16" s="85"/>
      <c r="X16" s="48">
        <f t="shared" si="0"/>
        <v>1</v>
      </c>
      <c r="Y16" s="49">
        <f t="shared" si="1"/>
        <v>0</v>
      </c>
      <c r="Z16" s="49">
        <f t="shared" si="2"/>
        <v>0</v>
      </c>
      <c r="AA16" s="49">
        <f t="shared" si="3"/>
        <v>0</v>
      </c>
      <c r="AB16" s="50" t="str">
        <f t="shared" si="4"/>
        <v>-</v>
      </c>
      <c r="AC16" s="48">
        <f t="shared" si="5"/>
        <v>1</v>
      </c>
      <c r="AD16" s="49">
        <f t="shared" si="6"/>
        <v>1</v>
      </c>
      <c r="AE16" s="49" t="str">
        <f t="shared" si="7"/>
        <v>Initial</v>
      </c>
      <c r="AF16" s="50" t="str">
        <f t="shared" si="8"/>
        <v>RLIS</v>
      </c>
      <c r="AG16" s="48">
        <f t="shared" si="9"/>
        <v>0</v>
      </c>
      <c r="AH16" s="68" t="s">
        <v>50</v>
      </c>
      <c r="AI16" s="69" t="s">
        <v>51</v>
      </c>
    </row>
    <row r="17" spans="1:35" ht="12.75" customHeight="1">
      <c r="A17" s="87" t="s">
        <v>122</v>
      </c>
      <c r="B17" s="89" t="s">
        <v>123</v>
      </c>
      <c r="C17" s="48" t="s">
        <v>124</v>
      </c>
      <c r="D17" s="49" t="s">
        <v>125</v>
      </c>
      <c r="E17" s="49" t="s">
        <v>126</v>
      </c>
      <c r="F17" s="89" t="s">
        <v>44</v>
      </c>
      <c r="G17" s="71" t="s">
        <v>127</v>
      </c>
      <c r="H17" s="62" t="s">
        <v>57</v>
      </c>
      <c r="I17" s="63">
        <v>8659841212</v>
      </c>
      <c r="J17" s="94" t="s">
        <v>79</v>
      </c>
      <c r="K17" s="52" t="s">
        <v>48</v>
      </c>
      <c r="L17" s="77"/>
      <c r="M17" s="73">
        <v>10310.6633</v>
      </c>
      <c r="N17" s="64"/>
      <c r="O17" s="98">
        <v>19.6399</v>
      </c>
      <c r="P17" s="52" t="s">
        <v>48</v>
      </c>
      <c r="Q17" s="65"/>
      <c r="R17" s="64"/>
      <c r="S17" s="81" t="s">
        <v>48</v>
      </c>
      <c r="T17" s="102">
        <v>365039.42</v>
      </c>
      <c r="U17" s="67"/>
      <c r="V17" s="67"/>
      <c r="W17" s="85"/>
      <c r="X17" s="48">
        <f t="shared" si="0"/>
        <v>0</v>
      </c>
      <c r="Y17" s="49">
        <f t="shared" si="1"/>
        <v>0</v>
      </c>
      <c r="Z17" s="49">
        <f t="shared" si="2"/>
        <v>0</v>
      </c>
      <c r="AA17" s="49">
        <f t="shared" si="3"/>
        <v>0</v>
      </c>
      <c r="AB17" s="50" t="str">
        <f t="shared" si="4"/>
        <v>-</v>
      </c>
      <c r="AC17" s="48">
        <f t="shared" si="5"/>
        <v>0</v>
      </c>
      <c r="AD17" s="49">
        <f t="shared" si="6"/>
        <v>0</v>
      </c>
      <c r="AE17" s="49">
        <f t="shared" si="7"/>
        <v>0</v>
      </c>
      <c r="AF17" s="50" t="str">
        <f t="shared" si="8"/>
        <v>-</v>
      </c>
      <c r="AG17" s="48">
        <f t="shared" si="9"/>
        <v>0</v>
      </c>
      <c r="AH17" s="68" t="s">
        <v>50</v>
      </c>
      <c r="AI17" s="69" t="s">
        <v>51</v>
      </c>
    </row>
    <row r="18" spans="1:35" ht="12.75" customHeight="1">
      <c r="A18" s="87" t="s">
        <v>128</v>
      </c>
      <c r="B18" s="89" t="s">
        <v>129</v>
      </c>
      <c r="C18" s="48" t="s">
        <v>130</v>
      </c>
      <c r="D18" s="49" t="s">
        <v>131</v>
      </c>
      <c r="E18" s="49" t="s">
        <v>130</v>
      </c>
      <c r="F18" s="89" t="s">
        <v>44</v>
      </c>
      <c r="G18" s="71" t="s">
        <v>132</v>
      </c>
      <c r="H18" s="62" t="s">
        <v>57</v>
      </c>
      <c r="I18" s="63">
        <v>7317423180</v>
      </c>
      <c r="J18" s="94" t="s">
        <v>72</v>
      </c>
      <c r="K18" s="52" t="s">
        <v>59</v>
      </c>
      <c r="L18" s="77"/>
      <c r="M18" s="73">
        <v>488.05760000000004</v>
      </c>
      <c r="N18" s="64"/>
      <c r="O18" s="98">
        <v>21.1438</v>
      </c>
      <c r="P18" s="52" t="s">
        <v>59</v>
      </c>
      <c r="Q18" s="65"/>
      <c r="R18" s="64"/>
      <c r="S18" s="81" t="s">
        <v>59</v>
      </c>
      <c r="T18" s="102">
        <v>22244.59</v>
      </c>
      <c r="U18" s="67"/>
      <c r="V18" s="67"/>
      <c r="W18" s="85"/>
      <c r="X18" s="48">
        <f t="shared" si="0"/>
        <v>1</v>
      </c>
      <c r="Y18" s="49">
        <f t="shared" si="1"/>
        <v>1</v>
      </c>
      <c r="Z18" s="49">
        <f t="shared" si="2"/>
        <v>0</v>
      </c>
      <c r="AA18" s="49">
        <f t="shared" si="3"/>
        <v>0</v>
      </c>
      <c r="AB18" s="50" t="str">
        <f t="shared" si="4"/>
        <v>SRSA</v>
      </c>
      <c r="AC18" s="48">
        <f t="shared" si="5"/>
        <v>1</v>
      </c>
      <c r="AD18" s="49">
        <f t="shared" si="6"/>
        <v>1</v>
      </c>
      <c r="AE18" s="49" t="str">
        <f t="shared" si="7"/>
        <v>Initial</v>
      </c>
      <c r="AF18" s="50" t="str">
        <f t="shared" si="8"/>
        <v>-</v>
      </c>
      <c r="AG18" s="48" t="str">
        <f t="shared" si="9"/>
        <v>SRSA</v>
      </c>
      <c r="AH18" s="68" t="s">
        <v>50</v>
      </c>
      <c r="AI18" s="69" t="s">
        <v>51</v>
      </c>
    </row>
    <row r="19" spans="1:35" ht="12.75" customHeight="1">
      <c r="A19" s="87" t="s">
        <v>133</v>
      </c>
      <c r="B19" s="89" t="s">
        <v>134</v>
      </c>
      <c r="C19" s="48" t="s">
        <v>135</v>
      </c>
      <c r="D19" s="49" t="s">
        <v>136</v>
      </c>
      <c r="E19" s="49" t="s">
        <v>137</v>
      </c>
      <c r="F19" s="89" t="s">
        <v>44</v>
      </c>
      <c r="G19" s="71" t="s">
        <v>138</v>
      </c>
      <c r="H19" s="62" t="s">
        <v>57</v>
      </c>
      <c r="I19" s="63">
        <v>4234760620</v>
      </c>
      <c r="J19" s="94" t="s">
        <v>139</v>
      </c>
      <c r="K19" s="52" t="s">
        <v>48</v>
      </c>
      <c r="L19" s="77"/>
      <c r="M19" s="73">
        <v>9436.622299999999</v>
      </c>
      <c r="N19" s="64"/>
      <c r="O19" s="98">
        <v>19.9049</v>
      </c>
      <c r="P19" s="52" t="s">
        <v>48</v>
      </c>
      <c r="Q19" s="65"/>
      <c r="R19" s="64"/>
      <c r="S19" s="81" t="s">
        <v>48</v>
      </c>
      <c r="T19" s="102">
        <v>270635.78</v>
      </c>
      <c r="U19" s="67"/>
      <c r="V19" s="67"/>
      <c r="W19" s="85"/>
      <c r="X19" s="48">
        <f t="shared" si="0"/>
        <v>0</v>
      </c>
      <c r="Y19" s="49">
        <f t="shared" si="1"/>
        <v>0</v>
      </c>
      <c r="Z19" s="49">
        <f t="shared" si="2"/>
        <v>0</v>
      </c>
      <c r="AA19" s="49">
        <f t="shared" si="3"/>
        <v>0</v>
      </c>
      <c r="AB19" s="50" t="str">
        <f t="shared" si="4"/>
        <v>-</v>
      </c>
      <c r="AC19" s="48">
        <f t="shared" si="5"/>
        <v>0</v>
      </c>
      <c r="AD19" s="49">
        <f t="shared" si="6"/>
        <v>0</v>
      </c>
      <c r="AE19" s="49">
        <f t="shared" si="7"/>
        <v>0</v>
      </c>
      <c r="AF19" s="50" t="str">
        <f t="shared" si="8"/>
        <v>-</v>
      </c>
      <c r="AG19" s="48">
        <f t="shared" si="9"/>
        <v>0</v>
      </c>
      <c r="AH19" s="68" t="s">
        <v>50</v>
      </c>
      <c r="AI19" s="69" t="s">
        <v>51</v>
      </c>
    </row>
    <row r="20" spans="1:35" ht="12.75" customHeight="1">
      <c r="A20" s="87" t="s">
        <v>140</v>
      </c>
      <c r="B20" s="89" t="s">
        <v>141</v>
      </c>
      <c r="C20" s="48" t="s">
        <v>142</v>
      </c>
      <c r="D20" s="49" t="s">
        <v>143</v>
      </c>
      <c r="E20" s="49" t="s">
        <v>142</v>
      </c>
      <c r="F20" s="89" t="s">
        <v>44</v>
      </c>
      <c r="G20" s="71" t="s">
        <v>144</v>
      </c>
      <c r="H20" s="62" t="s">
        <v>145</v>
      </c>
      <c r="I20" s="63">
        <v>4236529451</v>
      </c>
      <c r="J20" s="94" t="s">
        <v>146</v>
      </c>
      <c r="K20" s="52" t="s">
        <v>48</v>
      </c>
      <c r="L20" s="77"/>
      <c r="M20" s="73">
        <v>3791.499999999999</v>
      </c>
      <c r="N20" s="64"/>
      <c r="O20" s="98">
        <v>26.6328</v>
      </c>
      <c r="P20" s="52" t="s">
        <v>59</v>
      </c>
      <c r="Q20" s="65"/>
      <c r="R20" s="64"/>
      <c r="S20" s="81" t="s">
        <v>48</v>
      </c>
      <c r="T20" s="102">
        <v>126737.48</v>
      </c>
      <c r="U20" s="67"/>
      <c r="V20" s="67"/>
      <c r="W20" s="85"/>
      <c r="X20" s="48">
        <f t="shared" si="0"/>
        <v>0</v>
      </c>
      <c r="Y20" s="49">
        <f t="shared" si="1"/>
        <v>0</v>
      </c>
      <c r="Z20" s="49">
        <f t="shared" si="2"/>
        <v>0</v>
      </c>
      <c r="AA20" s="49">
        <f t="shared" si="3"/>
        <v>0</v>
      </c>
      <c r="AB20" s="50" t="str">
        <f t="shared" si="4"/>
        <v>-</v>
      </c>
      <c r="AC20" s="48">
        <f t="shared" si="5"/>
        <v>0</v>
      </c>
      <c r="AD20" s="49">
        <f t="shared" si="6"/>
        <v>1</v>
      </c>
      <c r="AE20" s="49">
        <f t="shared" si="7"/>
        <v>0</v>
      </c>
      <c r="AF20" s="50" t="str">
        <f t="shared" si="8"/>
        <v>-</v>
      </c>
      <c r="AG20" s="48">
        <f t="shared" si="9"/>
        <v>0</v>
      </c>
      <c r="AH20" s="68" t="s">
        <v>50</v>
      </c>
      <c r="AI20" s="69" t="s">
        <v>51</v>
      </c>
    </row>
    <row r="21" spans="1:35" ht="12.75" customHeight="1">
      <c r="A21" s="87" t="s">
        <v>147</v>
      </c>
      <c r="B21" s="89" t="s">
        <v>148</v>
      </c>
      <c r="C21" s="48" t="s">
        <v>149</v>
      </c>
      <c r="D21" s="49" t="s">
        <v>150</v>
      </c>
      <c r="E21" s="49" t="s">
        <v>151</v>
      </c>
      <c r="F21" s="89" t="s">
        <v>44</v>
      </c>
      <c r="G21" s="71" t="s">
        <v>152</v>
      </c>
      <c r="H21" s="62" t="s">
        <v>57</v>
      </c>
      <c r="I21" s="63">
        <v>4235628377</v>
      </c>
      <c r="J21" s="94" t="s">
        <v>79</v>
      </c>
      <c r="K21" s="52" t="s">
        <v>48</v>
      </c>
      <c r="L21" s="77"/>
      <c r="M21" s="73">
        <v>5129.4966</v>
      </c>
      <c r="N21" s="64"/>
      <c r="O21" s="98">
        <v>31.0498</v>
      </c>
      <c r="P21" s="52" t="s">
        <v>59</v>
      </c>
      <c r="Q21" s="65"/>
      <c r="R21" s="64"/>
      <c r="S21" s="81" t="s">
        <v>48</v>
      </c>
      <c r="T21" s="102">
        <v>366886.26</v>
      </c>
      <c r="U21" s="67"/>
      <c r="V21" s="67"/>
      <c r="W21" s="85"/>
      <c r="X21" s="48">
        <f t="shared" si="0"/>
        <v>0</v>
      </c>
      <c r="Y21" s="49">
        <f t="shared" si="1"/>
        <v>0</v>
      </c>
      <c r="Z21" s="49">
        <f t="shared" si="2"/>
        <v>0</v>
      </c>
      <c r="AA21" s="49">
        <f t="shared" si="3"/>
        <v>0</v>
      </c>
      <c r="AB21" s="50" t="str">
        <f t="shared" si="4"/>
        <v>-</v>
      </c>
      <c r="AC21" s="48">
        <f t="shared" si="5"/>
        <v>0</v>
      </c>
      <c r="AD21" s="49">
        <f t="shared" si="6"/>
        <v>1</v>
      </c>
      <c r="AE21" s="49">
        <f t="shared" si="7"/>
        <v>0</v>
      </c>
      <c r="AF21" s="50" t="str">
        <f t="shared" si="8"/>
        <v>-</v>
      </c>
      <c r="AG21" s="48">
        <f t="shared" si="9"/>
        <v>0</v>
      </c>
      <c r="AH21" s="68" t="s">
        <v>50</v>
      </c>
      <c r="AI21" s="69" t="s">
        <v>51</v>
      </c>
    </row>
    <row r="22" spans="1:35" ht="12.75" customHeight="1">
      <c r="A22" s="87" t="s">
        <v>153</v>
      </c>
      <c r="B22" s="89" t="s">
        <v>154</v>
      </c>
      <c r="C22" s="48" t="s">
        <v>155</v>
      </c>
      <c r="D22" s="49" t="s">
        <v>156</v>
      </c>
      <c r="E22" s="49" t="s">
        <v>157</v>
      </c>
      <c r="F22" s="89" t="s">
        <v>44</v>
      </c>
      <c r="G22" s="71" t="s">
        <v>158</v>
      </c>
      <c r="H22" s="62" t="s">
        <v>57</v>
      </c>
      <c r="I22" s="63">
        <v>6155635752</v>
      </c>
      <c r="J22" s="94" t="s">
        <v>84</v>
      </c>
      <c r="K22" s="52" t="s">
        <v>48</v>
      </c>
      <c r="L22" s="77"/>
      <c r="M22" s="73">
        <v>1872.5028000000002</v>
      </c>
      <c r="N22" s="64"/>
      <c r="O22" s="98">
        <v>20.8852</v>
      </c>
      <c r="P22" s="52" t="s">
        <v>59</v>
      </c>
      <c r="Q22" s="65"/>
      <c r="R22" s="64"/>
      <c r="S22" s="81" t="s">
        <v>48</v>
      </c>
      <c r="T22" s="102">
        <v>78768.09</v>
      </c>
      <c r="U22" s="67"/>
      <c r="V22" s="67"/>
      <c r="W22" s="85"/>
      <c r="X22" s="48">
        <f t="shared" si="0"/>
        <v>0</v>
      </c>
      <c r="Y22" s="49">
        <f t="shared" si="1"/>
        <v>0</v>
      </c>
      <c r="Z22" s="49">
        <f t="shared" si="2"/>
        <v>0</v>
      </c>
      <c r="AA22" s="49">
        <f t="shared" si="3"/>
        <v>0</v>
      </c>
      <c r="AB22" s="50" t="str">
        <f t="shared" si="4"/>
        <v>-</v>
      </c>
      <c r="AC22" s="48">
        <f t="shared" si="5"/>
        <v>0</v>
      </c>
      <c r="AD22" s="49">
        <f t="shared" si="6"/>
        <v>1</v>
      </c>
      <c r="AE22" s="49">
        <f t="shared" si="7"/>
        <v>0</v>
      </c>
      <c r="AF22" s="50" t="str">
        <f t="shared" si="8"/>
        <v>-</v>
      </c>
      <c r="AG22" s="48">
        <f t="shared" si="9"/>
        <v>0</v>
      </c>
      <c r="AH22" s="68" t="s">
        <v>50</v>
      </c>
      <c r="AI22" s="69" t="s">
        <v>51</v>
      </c>
    </row>
    <row r="23" spans="1:35" ht="12.75" customHeight="1">
      <c r="A23" s="87" t="s">
        <v>159</v>
      </c>
      <c r="B23" s="89" t="s">
        <v>160</v>
      </c>
      <c r="C23" s="48" t="s">
        <v>161</v>
      </c>
      <c r="D23" s="49" t="s">
        <v>162</v>
      </c>
      <c r="E23" s="49" t="s">
        <v>163</v>
      </c>
      <c r="F23" s="89" t="s">
        <v>44</v>
      </c>
      <c r="G23" s="71" t="s">
        <v>164</v>
      </c>
      <c r="H23" s="62" t="s">
        <v>57</v>
      </c>
      <c r="I23" s="63">
        <v>7319864482</v>
      </c>
      <c r="J23" s="94" t="s">
        <v>91</v>
      </c>
      <c r="K23" s="52" t="s">
        <v>48</v>
      </c>
      <c r="L23" s="77"/>
      <c r="M23" s="73">
        <v>1.1</v>
      </c>
      <c r="N23" s="64"/>
      <c r="O23" s="98" t="s">
        <v>49</v>
      </c>
      <c r="P23" s="52" t="s">
        <v>48</v>
      </c>
      <c r="Q23" s="65"/>
      <c r="R23" s="64"/>
      <c r="S23" s="81" t="s">
        <v>59</v>
      </c>
      <c r="T23" s="102">
        <v>0</v>
      </c>
      <c r="U23" s="67"/>
      <c r="V23" s="67"/>
      <c r="W23" s="85"/>
      <c r="X23" s="48">
        <f t="shared" si="0"/>
        <v>0</v>
      </c>
      <c r="Y23" s="49">
        <f t="shared" si="1"/>
        <v>1</v>
      </c>
      <c r="Z23" s="49">
        <f t="shared" si="2"/>
        <v>0</v>
      </c>
      <c r="AA23" s="49">
        <f t="shared" si="3"/>
        <v>0</v>
      </c>
      <c r="AB23" s="50" t="str">
        <f t="shared" si="4"/>
        <v>-</v>
      </c>
      <c r="AC23" s="48">
        <f t="shared" si="5"/>
        <v>1</v>
      </c>
      <c r="AD23" s="49">
        <f t="shared" si="6"/>
        <v>0</v>
      </c>
      <c r="AE23" s="49">
        <f t="shared" si="7"/>
        <v>0</v>
      </c>
      <c r="AF23" s="50" t="str">
        <f t="shared" si="8"/>
        <v>-</v>
      </c>
      <c r="AG23" s="48">
        <f t="shared" si="9"/>
        <v>0</v>
      </c>
      <c r="AH23" s="68" t="s">
        <v>50</v>
      </c>
      <c r="AI23" s="69" t="s">
        <v>51</v>
      </c>
    </row>
    <row r="24" spans="1:35" ht="12.75" customHeight="1">
      <c r="A24" s="87" t="s">
        <v>165</v>
      </c>
      <c r="B24" s="89" t="s">
        <v>166</v>
      </c>
      <c r="C24" s="48" t="s">
        <v>167</v>
      </c>
      <c r="D24" s="49" t="s">
        <v>168</v>
      </c>
      <c r="E24" s="49" t="s">
        <v>169</v>
      </c>
      <c r="F24" s="89" t="s">
        <v>44</v>
      </c>
      <c r="G24" s="71" t="s">
        <v>170</v>
      </c>
      <c r="H24" s="62" t="s">
        <v>57</v>
      </c>
      <c r="I24" s="63">
        <v>4235474000</v>
      </c>
      <c r="J24" s="94" t="s">
        <v>79</v>
      </c>
      <c r="K24" s="52" t="s">
        <v>48</v>
      </c>
      <c r="L24" s="77"/>
      <c r="M24" s="73">
        <v>4881.3746</v>
      </c>
      <c r="N24" s="64"/>
      <c r="O24" s="98">
        <v>29.4446</v>
      </c>
      <c r="P24" s="52" t="s">
        <v>59</v>
      </c>
      <c r="Q24" s="65"/>
      <c r="R24" s="64"/>
      <c r="S24" s="81" t="s">
        <v>48</v>
      </c>
      <c r="T24" s="102">
        <v>275380.29000000004</v>
      </c>
      <c r="U24" s="67"/>
      <c r="V24" s="67"/>
      <c r="W24" s="85"/>
      <c r="X24" s="48">
        <f t="shared" si="0"/>
        <v>0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50" t="str">
        <f t="shared" si="4"/>
        <v>-</v>
      </c>
      <c r="AC24" s="48">
        <f t="shared" si="5"/>
        <v>0</v>
      </c>
      <c r="AD24" s="49">
        <f t="shared" si="6"/>
        <v>1</v>
      </c>
      <c r="AE24" s="49">
        <f t="shared" si="7"/>
        <v>0</v>
      </c>
      <c r="AF24" s="50" t="str">
        <f t="shared" si="8"/>
        <v>-</v>
      </c>
      <c r="AG24" s="48">
        <f t="shared" si="9"/>
        <v>0</v>
      </c>
      <c r="AH24" s="68" t="s">
        <v>50</v>
      </c>
      <c r="AI24" s="69" t="s">
        <v>51</v>
      </c>
    </row>
    <row r="25" spans="1:35" ht="12.75" customHeight="1">
      <c r="A25" s="87" t="s">
        <v>171</v>
      </c>
      <c r="B25" s="89" t="s">
        <v>172</v>
      </c>
      <c r="C25" s="48" t="s">
        <v>173</v>
      </c>
      <c r="D25" s="49" t="s">
        <v>174</v>
      </c>
      <c r="E25" s="49" t="s">
        <v>175</v>
      </c>
      <c r="F25" s="89" t="s">
        <v>44</v>
      </c>
      <c r="G25" s="71" t="s">
        <v>176</v>
      </c>
      <c r="H25" s="62" t="s">
        <v>57</v>
      </c>
      <c r="I25" s="63">
        <v>6157925664</v>
      </c>
      <c r="J25" s="94" t="s">
        <v>84</v>
      </c>
      <c r="K25" s="52" t="s">
        <v>48</v>
      </c>
      <c r="L25" s="77"/>
      <c r="M25" s="73">
        <v>5895.743699999999</v>
      </c>
      <c r="N25" s="64"/>
      <c r="O25" s="98">
        <v>16.6713</v>
      </c>
      <c r="P25" s="52" t="s">
        <v>48</v>
      </c>
      <c r="Q25" s="65"/>
      <c r="R25" s="64"/>
      <c r="S25" s="81" t="s">
        <v>48</v>
      </c>
      <c r="T25" s="102">
        <v>193873.28</v>
      </c>
      <c r="U25" s="67"/>
      <c r="V25" s="67"/>
      <c r="W25" s="85"/>
      <c r="X25" s="48">
        <f t="shared" si="0"/>
        <v>0</v>
      </c>
      <c r="Y25" s="49">
        <f t="shared" si="1"/>
        <v>0</v>
      </c>
      <c r="Z25" s="49">
        <f t="shared" si="2"/>
        <v>0</v>
      </c>
      <c r="AA25" s="49">
        <f t="shared" si="3"/>
        <v>0</v>
      </c>
      <c r="AB25" s="50" t="str">
        <f t="shared" si="4"/>
        <v>-</v>
      </c>
      <c r="AC25" s="48">
        <f t="shared" si="5"/>
        <v>0</v>
      </c>
      <c r="AD25" s="49">
        <f t="shared" si="6"/>
        <v>0</v>
      </c>
      <c r="AE25" s="49">
        <f t="shared" si="7"/>
        <v>0</v>
      </c>
      <c r="AF25" s="50" t="str">
        <f t="shared" si="8"/>
        <v>-</v>
      </c>
      <c r="AG25" s="48">
        <f t="shared" si="9"/>
        <v>0</v>
      </c>
      <c r="AH25" s="68" t="s">
        <v>50</v>
      </c>
      <c r="AI25" s="69" t="s">
        <v>51</v>
      </c>
    </row>
    <row r="26" spans="1:35" ht="12.75" customHeight="1">
      <c r="A26" s="87" t="s">
        <v>177</v>
      </c>
      <c r="B26" s="89" t="s">
        <v>178</v>
      </c>
      <c r="C26" s="48" t="s">
        <v>179</v>
      </c>
      <c r="D26" s="49" t="s">
        <v>180</v>
      </c>
      <c r="E26" s="49" t="s">
        <v>181</v>
      </c>
      <c r="F26" s="89" t="s">
        <v>44</v>
      </c>
      <c r="G26" s="71" t="s">
        <v>182</v>
      </c>
      <c r="H26" s="62" t="s">
        <v>57</v>
      </c>
      <c r="I26" s="63">
        <v>7319895134</v>
      </c>
      <c r="J26" s="94" t="s">
        <v>79</v>
      </c>
      <c r="K26" s="52" t="s">
        <v>48</v>
      </c>
      <c r="L26" s="77"/>
      <c r="M26" s="73">
        <v>2680.6</v>
      </c>
      <c r="N26" s="64"/>
      <c r="O26" s="98">
        <v>22.7904</v>
      </c>
      <c r="P26" s="52" t="s">
        <v>59</v>
      </c>
      <c r="Q26" s="65"/>
      <c r="R26" s="64"/>
      <c r="S26" s="81" t="s">
        <v>48</v>
      </c>
      <c r="T26" s="102">
        <v>99730.58</v>
      </c>
      <c r="U26" s="67"/>
      <c r="V26" s="67"/>
      <c r="W26" s="85"/>
      <c r="X26" s="48">
        <f t="shared" si="0"/>
        <v>0</v>
      </c>
      <c r="Y26" s="49">
        <f t="shared" si="1"/>
        <v>0</v>
      </c>
      <c r="Z26" s="49">
        <f t="shared" si="2"/>
        <v>0</v>
      </c>
      <c r="AA26" s="49">
        <f t="shared" si="3"/>
        <v>0</v>
      </c>
      <c r="AB26" s="50" t="str">
        <f t="shared" si="4"/>
        <v>-</v>
      </c>
      <c r="AC26" s="48">
        <f t="shared" si="5"/>
        <v>0</v>
      </c>
      <c r="AD26" s="49">
        <f t="shared" si="6"/>
        <v>1</v>
      </c>
      <c r="AE26" s="49">
        <f t="shared" si="7"/>
        <v>0</v>
      </c>
      <c r="AF26" s="50" t="str">
        <f t="shared" si="8"/>
        <v>-</v>
      </c>
      <c r="AG26" s="48">
        <f t="shared" si="9"/>
        <v>0</v>
      </c>
      <c r="AH26" s="68" t="s">
        <v>50</v>
      </c>
      <c r="AI26" s="69" t="s">
        <v>51</v>
      </c>
    </row>
    <row r="27" spans="1:35" ht="12.75" customHeight="1">
      <c r="A27" s="87" t="s">
        <v>183</v>
      </c>
      <c r="B27" s="89" t="s">
        <v>184</v>
      </c>
      <c r="C27" s="48" t="s">
        <v>185</v>
      </c>
      <c r="D27" s="49" t="s">
        <v>186</v>
      </c>
      <c r="E27" s="49" t="s">
        <v>187</v>
      </c>
      <c r="F27" s="89" t="s">
        <v>44</v>
      </c>
      <c r="G27" s="71" t="s">
        <v>188</v>
      </c>
      <c r="H27" s="62" t="s">
        <v>57</v>
      </c>
      <c r="I27" s="63">
        <v>4236263543</v>
      </c>
      <c r="J27" s="94" t="s">
        <v>103</v>
      </c>
      <c r="K27" s="52" t="s">
        <v>48</v>
      </c>
      <c r="L27" s="77"/>
      <c r="M27" s="73">
        <v>4016.3999999999996</v>
      </c>
      <c r="N27" s="64"/>
      <c r="O27" s="98">
        <v>29.9258</v>
      </c>
      <c r="P27" s="52" t="s">
        <v>59</v>
      </c>
      <c r="Q27" s="65"/>
      <c r="R27" s="64"/>
      <c r="S27" s="81" t="s">
        <v>59</v>
      </c>
      <c r="T27" s="102">
        <v>268910.77</v>
      </c>
      <c r="U27" s="67"/>
      <c r="V27" s="67"/>
      <c r="W27" s="85"/>
      <c r="X27" s="48">
        <f t="shared" si="0"/>
        <v>0</v>
      </c>
      <c r="Y27" s="49">
        <f t="shared" si="1"/>
        <v>0</v>
      </c>
      <c r="Z27" s="49">
        <f t="shared" si="2"/>
        <v>0</v>
      </c>
      <c r="AA27" s="49">
        <f t="shared" si="3"/>
        <v>0</v>
      </c>
      <c r="AB27" s="50" t="str">
        <f t="shared" si="4"/>
        <v>-</v>
      </c>
      <c r="AC27" s="48">
        <f t="shared" si="5"/>
        <v>1</v>
      </c>
      <c r="AD27" s="49">
        <f t="shared" si="6"/>
        <v>1</v>
      </c>
      <c r="AE27" s="49" t="str">
        <f t="shared" si="7"/>
        <v>Initial</v>
      </c>
      <c r="AF27" s="50" t="str">
        <f t="shared" si="8"/>
        <v>RLIS</v>
      </c>
      <c r="AG27" s="48">
        <f t="shared" si="9"/>
        <v>0</v>
      </c>
      <c r="AH27" s="68" t="s">
        <v>50</v>
      </c>
      <c r="AI27" s="69" t="s">
        <v>51</v>
      </c>
    </row>
    <row r="28" spans="1:35" ht="12.75" customHeight="1">
      <c r="A28" s="87" t="s">
        <v>189</v>
      </c>
      <c r="B28" s="89" t="s">
        <v>190</v>
      </c>
      <c r="C28" s="48" t="s">
        <v>191</v>
      </c>
      <c r="D28" s="49" t="s">
        <v>192</v>
      </c>
      <c r="E28" s="49" t="s">
        <v>193</v>
      </c>
      <c r="F28" s="89" t="s">
        <v>44</v>
      </c>
      <c r="G28" s="71" t="s">
        <v>194</v>
      </c>
      <c r="H28" s="62" t="s">
        <v>57</v>
      </c>
      <c r="I28" s="63">
        <v>9312433310</v>
      </c>
      <c r="J28" s="94" t="s">
        <v>72</v>
      </c>
      <c r="K28" s="52" t="s">
        <v>59</v>
      </c>
      <c r="L28" s="77"/>
      <c r="M28" s="73">
        <v>1003.4283000000001</v>
      </c>
      <c r="N28" s="64"/>
      <c r="O28" s="98">
        <v>33.5324</v>
      </c>
      <c r="P28" s="52" t="s">
        <v>59</v>
      </c>
      <c r="Q28" s="65"/>
      <c r="R28" s="64"/>
      <c r="S28" s="81" t="s">
        <v>59</v>
      </c>
      <c r="T28" s="102">
        <v>63926.94</v>
      </c>
      <c r="U28" s="67"/>
      <c r="V28" s="67"/>
      <c r="W28" s="85"/>
      <c r="X28" s="48">
        <f t="shared" si="0"/>
        <v>1</v>
      </c>
      <c r="Y28" s="49">
        <f t="shared" si="1"/>
        <v>0</v>
      </c>
      <c r="Z28" s="49">
        <f t="shared" si="2"/>
        <v>0</v>
      </c>
      <c r="AA28" s="49">
        <f t="shared" si="3"/>
        <v>0</v>
      </c>
      <c r="AB28" s="50" t="str">
        <f t="shared" si="4"/>
        <v>-</v>
      </c>
      <c r="AC28" s="48">
        <f t="shared" si="5"/>
        <v>1</v>
      </c>
      <c r="AD28" s="49">
        <f t="shared" si="6"/>
        <v>1</v>
      </c>
      <c r="AE28" s="49" t="str">
        <f t="shared" si="7"/>
        <v>Initial</v>
      </c>
      <c r="AF28" s="50" t="str">
        <f t="shared" si="8"/>
        <v>RLIS</v>
      </c>
      <c r="AG28" s="48">
        <f t="shared" si="9"/>
        <v>0</v>
      </c>
      <c r="AH28" s="68" t="s">
        <v>50</v>
      </c>
      <c r="AI28" s="69" t="s">
        <v>51</v>
      </c>
    </row>
    <row r="29" spans="1:35" ht="12.75" customHeight="1">
      <c r="A29" s="87" t="s">
        <v>195</v>
      </c>
      <c r="B29" s="89" t="s">
        <v>196</v>
      </c>
      <c r="C29" s="48" t="s">
        <v>137</v>
      </c>
      <c r="D29" s="49" t="s">
        <v>197</v>
      </c>
      <c r="E29" s="49" t="s">
        <v>137</v>
      </c>
      <c r="F29" s="89" t="s">
        <v>44</v>
      </c>
      <c r="G29" s="71" t="s">
        <v>198</v>
      </c>
      <c r="H29" s="62" t="s">
        <v>57</v>
      </c>
      <c r="I29" s="63">
        <v>4234729571</v>
      </c>
      <c r="J29" s="94" t="s">
        <v>146</v>
      </c>
      <c r="K29" s="52" t="s">
        <v>48</v>
      </c>
      <c r="L29" s="77"/>
      <c r="M29" s="73">
        <v>5095.200000000002</v>
      </c>
      <c r="N29" s="64"/>
      <c r="O29" s="98">
        <v>26.3045</v>
      </c>
      <c r="P29" s="52" t="s">
        <v>59</v>
      </c>
      <c r="Q29" s="65"/>
      <c r="R29" s="64"/>
      <c r="S29" s="81" t="s">
        <v>48</v>
      </c>
      <c r="T29" s="102">
        <v>230640.89</v>
      </c>
      <c r="U29" s="67"/>
      <c r="V29" s="67"/>
      <c r="W29" s="85"/>
      <c r="X29" s="48">
        <f t="shared" si="0"/>
        <v>0</v>
      </c>
      <c r="Y29" s="49">
        <f t="shared" si="1"/>
        <v>0</v>
      </c>
      <c r="Z29" s="49">
        <f t="shared" si="2"/>
        <v>0</v>
      </c>
      <c r="AA29" s="49">
        <f t="shared" si="3"/>
        <v>0</v>
      </c>
      <c r="AB29" s="50" t="str">
        <f t="shared" si="4"/>
        <v>-</v>
      </c>
      <c r="AC29" s="48">
        <f t="shared" si="5"/>
        <v>0</v>
      </c>
      <c r="AD29" s="49">
        <f t="shared" si="6"/>
        <v>1</v>
      </c>
      <c r="AE29" s="49">
        <f t="shared" si="7"/>
        <v>0</v>
      </c>
      <c r="AF29" s="50" t="str">
        <f t="shared" si="8"/>
        <v>-</v>
      </c>
      <c r="AG29" s="48">
        <f t="shared" si="9"/>
        <v>0</v>
      </c>
      <c r="AH29" s="68" t="s">
        <v>50</v>
      </c>
      <c r="AI29" s="69" t="s">
        <v>51</v>
      </c>
    </row>
    <row r="30" spans="1:35" ht="12.75" customHeight="1">
      <c r="A30" s="87" t="s">
        <v>199</v>
      </c>
      <c r="B30" s="89" t="s">
        <v>200</v>
      </c>
      <c r="C30" s="48" t="s">
        <v>77</v>
      </c>
      <c r="D30" s="49" t="s">
        <v>201</v>
      </c>
      <c r="E30" s="49" t="s">
        <v>77</v>
      </c>
      <c r="F30" s="89" t="s">
        <v>44</v>
      </c>
      <c r="G30" s="71" t="s">
        <v>78</v>
      </c>
      <c r="H30" s="62" t="s">
        <v>57</v>
      </c>
      <c r="I30" s="63">
        <v>8654570159</v>
      </c>
      <c r="J30" s="94" t="s">
        <v>58</v>
      </c>
      <c r="K30" s="52" t="s">
        <v>48</v>
      </c>
      <c r="L30" s="77"/>
      <c r="M30" s="73">
        <v>848.25</v>
      </c>
      <c r="N30" s="64"/>
      <c r="O30" s="98">
        <v>22.8304</v>
      </c>
      <c r="P30" s="52" t="s">
        <v>59</v>
      </c>
      <c r="Q30" s="65"/>
      <c r="R30" s="64"/>
      <c r="S30" s="81" t="s">
        <v>48</v>
      </c>
      <c r="T30" s="102">
        <v>36093.09</v>
      </c>
      <c r="U30" s="67"/>
      <c r="V30" s="67"/>
      <c r="W30" s="85"/>
      <c r="X30" s="48">
        <f t="shared" si="0"/>
        <v>0</v>
      </c>
      <c r="Y30" s="49">
        <f t="shared" si="1"/>
        <v>0</v>
      </c>
      <c r="Z30" s="49">
        <f t="shared" si="2"/>
        <v>0</v>
      </c>
      <c r="AA30" s="49">
        <f t="shared" si="3"/>
        <v>0</v>
      </c>
      <c r="AB30" s="50" t="str">
        <f t="shared" si="4"/>
        <v>-</v>
      </c>
      <c r="AC30" s="48">
        <f t="shared" si="5"/>
        <v>0</v>
      </c>
      <c r="AD30" s="49">
        <f t="shared" si="6"/>
        <v>1</v>
      </c>
      <c r="AE30" s="49">
        <f t="shared" si="7"/>
        <v>0</v>
      </c>
      <c r="AF30" s="50" t="str">
        <f t="shared" si="8"/>
        <v>-</v>
      </c>
      <c r="AG30" s="48">
        <f t="shared" si="9"/>
        <v>0</v>
      </c>
      <c r="AH30" s="68" t="s">
        <v>50</v>
      </c>
      <c r="AI30" s="69" t="s">
        <v>51</v>
      </c>
    </row>
    <row r="31" spans="1:35" ht="12.75" customHeight="1">
      <c r="A31" s="87" t="s">
        <v>202</v>
      </c>
      <c r="B31" s="89" t="s">
        <v>203</v>
      </c>
      <c r="C31" s="48" t="s">
        <v>204</v>
      </c>
      <c r="D31" s="49" t="s">
        <v>205</v>
      </c>
      <c r="E31" s="49" t="s">
        <v>206</v>
      </c>
      <c r="F31" s="89" t="s">
        <v>44</v>
      </c>
      <c r="G31" s="71" t="s">
        <v>207</v>
      </c>
      <c r="H31" s="62" t="s">
        <v>208</v>
      </c>
      <c r="I31" s="63">
        <v>4236237821</v>
      </c>
      <c r="J31" s="94" t="s">
        <v>103</v>
      </c>
      <c r="K31" s="52" t="s">
        <v>48</v>
      </c>
      <c r="L31" s="77"/>
      <c r="M31" s="73">
        <v>4215.8123</v>
      </c>
      <c r="N31" s="64"/>
      <c r="O31" s="98">
        <v>33.1724</v>
      </c>
      <c r="P31" s="52" t="s">
        <v>59</v>
      </c>
      <c r="Q31" s="65"/>
      <c r="R31" s="64"/>
      <c r="S31" s="81" t="s">
        <v>59</v>
      </c>
      <c r="T31" s="102">
        <v>243867.61</v>
      </c>
      <c r="U31" s="67"/>
      <c r="V31" s="67"/>
      <c r="W31" s="85"/>
      <c r="X31" s="48">
        <f t="shared" si="0"/>
        <v>0</v>
      </c>
      <c r="Y31" s="49">
        <f t="shared" si="1"/>
        <v>0</v>
      </c>
      <c r="Z31" s="49">
        <f t="shared" si="2"/>
        <v>0</v>
      </c>
      <c r="AA31" s="49">
        <f t="shared" si="3"/>
        <v>0</v>
      </c>
      <c r="AB31" s="50" t="str">
        <f t="shared" si="4"/>
        <v>-</v>
      </c>
      <c r="AC31" s="48">
        <f t="shared" si="5"/>
        <v>1</v>
      </c>
      <c r="AD31" s="49">
        <f t="shared" si="6"/>
        <v>1</v>
      </c>
      <c r="AE31" s="49" t="str">
        <f t="shared" si="7"/>
        <v>Initial</v>
      </c>
      <c r="AF31" s="50" t="str">
        <f t="shared" si="8"/>
        <v>RLIS</v>
      </c>
      <c r="AG31" s="48">
        <f t="shared" si="9"/>
        <v>0</v>
      </c>
      <c r="AH31" s="68" t="s">
        <v>50</v>
      </c>
      <c r="AI31" s="69" t="s">
        <v>51</v>
      </c>
    </row>
    <row r="32" spans="1:35" ht="12.75" customHeight="1">
      <c r="A32" s="87" t="s">
        <v>209</v>
      </c>
      <c r="B32" s="89" t="s">
        <v>210</v>
      </c>
      <c r="C32" s="48" t="s">
        <v>211</v>
      </c>
      <c r="D32" s="49" t="s">
        <v>212</v>
      </c>
      <c r="E32" s="49" t="s">
        <v>213</v>
      </c>
      <c r="F32" s="89" t="s">
        <v>44</v>
      </c>
      <c r="G32" s="71" t="s">
        <v>214</v>
      </c>
      <c r="H32" s="62" t="s">
        <v>57</v>
      </c>
      <c r="I32" s="63">
        <v>9317235150</v>
      </c>
      <c r="J32" s="94" t="s">
        <v>103</v>
      </c>
      <c r="K32" s="52" t="s">
        <v>48</v>
      </c>
      <c r="L32" s="77"/>
      <c r="M32" s="73">
        <v>4142.207</v>
      </c>
      <c r="N32" s="64"/>
      <c r="O32" s="98">
        <v>19.6113</v>
      </c>
      <c r="P32" s="52" t="s">
        <v>48</v>
      </c>
      <c r="Q32" s="65"/>
      <c r="R32" s="64"/>
      <c r="S32" s="81" t="s">
        <v>59</v>
      </c>
      <c r="T32" s="102">
        <v>144198.46000000002</v>
      </c>
      <c r="U32" s="67"/>
      <c r="V32" s="67"/>
      <c r="W32" s="85"/>
      <c r="X32" s="48">
        <f t="shared" si="0"/>
        <v>0</v>
      </c>
      <c r="Y32" s="49">
        <f t="shared" si="1"/>
        <v>0</v>
      </c>
      <c r="Z32" s="49">
        <f t="shared" si="2"/>
        <v>0</v>
      </c>
      <c r="AA32" s="49">
        <f t="shared" si="3"/>
        <v>0</v>
      </c>
      <c r="AB32" s="50" t="str">
        <f t="shared" si="4"/>
        <v>-</v>
      </c>
      <c r="AC32" s="48">
        <f t="shared" si="5"/>
        <v>1</v>
      </c>
      <c r="AD32" s="49">
        <f t="shared" si="6"/>
        <v>0</v>
      </c>
      <c r="AE32" s="49">
        <f t="shared" si="7"/>
        <v>0</v>
      </c>
      <c r="AF32" s="50" t="str">
        <f t="shared" si="8"/>
        <v>-</v>
      </c>
      <c r="AG32" s="48">
        <f t="shared" si="9"/>
        <v>0</v>
      </c>
      <c r="AH32" s="68" t="s">
        <v>50</v>
      </c>
      <c r="AI32" s="69" t="s">
        <v>51</v>
      </c>
    </row>
    <row r="33" spans="1:35" ht="12.75" customHeight="1">
      <c r="A33" s="87" t="s">
        <v>215</v>
      </c>
      <c r="B33" s="89" t="s">
        <v>216</v>
      </c>
      <c r="C33" s="48" t="s">
        <v>217</v>
      </c>
      <c r="D33" s="49" t="s">
        <v>69</v>
      </c>
      <c r="E33" s="49" t="s">
        <v>217</v>
      </c>
      <c r="F33" s="89" t="s">
        <v>44</v>
      </c>
      <c r="G33" s="71" t="s">
        <v>218</v>
      </c>
      <c r="H33" s="62" t="s">
        <v>57</v>
      </c>
      <c r="I33" s="63">
        <v>9014572200</v>
      </c>
      <c r="J33" s="94" t="s">
        <v>84</v>
      </c>
      <c r="K33" s="52" t="s">
        <v>48</v>
      </c>
      <c r="L33" s="77" t="s">
        <v>48</v>
      </c>
      <c r="M33" s="73">
        <v>7714.887100000001</v>
      </c>
      <c r="N33" s="64" t="s">
        <v>48</v>
      </c>
      <c r="O33" s="98" t="s">
        <v>49</v>
      </c>
      <c r="P33" s="52" t="s">
        <v>48</v>
      </c>
      <c r="Q33" s="65"/>
      <c r="R33" s="64"/>
      <c r="S33" s="81" t="s">
        <v>48</v>
      </c>
      <c r="T33" s="102">
        <v>302170.46857257443</v>
      </c>
      <c r="U33" s="67"/>
      <c r="V33" s="67"/>
      <c r="W33" s="85"/>
      <c r="X33" s="48">
        <f t="shared" si="0"/>
        <v>0</v>
      </c>
      <c r="Y33" s="49">
        <f t="shared" si="1"/>
        <v>0</v>
      </c>
      <c r="Z33" s="49">
        <f t="shared" si="2"/>
        <v>0</v>
      </c>
      <c r="AA33" s="49">
        <f t="shared" si="3"/>
        <v>0</v>
      </c>
      <c r="AB33" s="50" t="str">
        <f t="shared" si="4"/>
        <v>-</v>
      </c>
      <c r="AC33" s="48">
        <f t="shared" si="5"/>
        <v>0</v>
      </c>
      <c r="AD33" s="49">
        <f t="shared" si="6"/>
        <v>0</v>
      </c>
      <c r="AE33" s="49">
        <f t="shared" si="7"/>
        <v>0</v>
      </c>
      <c r="AF33" s="50" t="str">
        <f t="shared" si="8"/>
        <v>-</v>
      </c>
      <c r="AG33" s="48">
        <f t="shared" si="9"/>
        <v>0</v>
      </c>
      <c r="AH33" s="68" t="s">
        <v>85</v>
      </c>
      <c r="AI33" s="69" t="s">
        <v>51</v>
      </c>
    </row>
    <row r="34" spans="1:35" ht="12.75" customHeight="1">
      <c r="A34" s="87" t="s">
        <v>219</v>
      </c>
      <c r="B34" s="89" t="s">
        <v>220</v>
      </c>
      <c r="C34" s="48" t="s">
        <v>221</v>
      </c>
      <c r="D34" s="49" t="s">
        <v>222</v>
      </c>
      <c r="E34" s="49" t="s">
        <v>54</v>
      </c>
      <c r="F34" s="89" t="s">
        <v>44</v>
      </c>
      <c r="G34" s="71" t="s">
        <v>56</v>
      </c>
      <c r="H34" s="62" t="s">
        <v>57</v>
      </c>
      <c r="I34" s="63">
        <v>7316962604</v>
      </c>
      <c r="J34" s="94" t="s">
        <v>223</v>
      </c>
      <c r="K34" s="52" t="s">
        <v>59</v>
      </c>
      <c r="L34" s="77"/>
      <c r="M34" s="73">
        <v>1909.7969</v>
      </c>
      <c r="N34" s="64"/>
      <c r="O34" s="98">
        <v>23.4518</v>
      </c>
      <c r="P34" s="52" t="s">
        <v>59</v>
      </c>
      <c r="Q34" s="65"/>
      <c r="R34" s="64"/>
      <c r="S34" s="81" t="s">
        <v>59</v>
      </c>
      <c r="T34" s="102">
        <v>70279.98999999999</v>
      </c>
      <c r="U34" s="67"/>
      <c r="V34" s="67"/>
      <c r="W34" s="85"/>
      <c r="X34" s="48">
        <f t="shared" si="0"/>
        <v>1</v>
      </c>
      <c r="Y34" s="49">
        <f t="shared" si="1"/>
        <v>0</v>
      </c>
      <c r="Z34" s="49">
        <f t="shared" si="2"/>
        <v>0</v>
      </c>
      <c r="AA34" s="49">
        <f t="shared" si="3"/>
        <v>0</v>
      </c>
      <c r="AB34" s="50" t="str">
        <f t="shared" si="4"/>
        <v>-</v>
      </c>
      <c r="AC34" s="48">
        <f t="shared" si="5"/>
        <v>1</v>
      </c>
      <c r="AD34" s="49">
        <f t="shared" si="6"/>
        <v>1</v>
      </c>
      <c r="AE34" s="49" t="str">
        <f t="shared" si="7"/>
        <v>Initial</v>
      </c>
      <c r="AF34" s="50" t="str">
        <f t="shared" si="8"/>
        <v>RLIS</v>
      </c>
      <c r="AG34" s="48">
        <f t="shared" si="9"/>
        <v>0</v>
      </c>
      <c r="AH34" s="68" t="s">
        <v>50</v>
      </c>
      <c r="AI34" s="69" t="s">
        <v>51</v>
      </c>
    </row>
    <row r="35" spans="1:35" ht="12.75" customHeight="1">
      <c r="A35" s="87" t="s">
        <v>224</v>
      </c>
      <c r="B35" s="89" t="s">
        <v>225</v>
      </c>
      <c r="C35" s="48" t="s">
        <v>226</v>
      </c>
      <c r="D35" s="49" t="s">
        <v>227</v>
      </c>
      <c r="E35" s="49" t="s">
        <v>228</v>
      </c>
      <c r="F35" s="89" t="s">
        <v>44</v>
      </c>
      <c r="G35" s="71" t="s">
        <v>229</v>
      </c>
      <c r="H35" s="62" t="s">
        <v>230</v>
      </c>
      <c r="I35" s="63">
        <v>9314848091</v>
      </c>
      <c r="J35" s="94" t="s">
        <v>103</v>
      </c>
      <c r="K35" s="52" t="s">
        <v>48</v>
      </c>
      <c r="L35" s="77"/>
      <c r="M35" s="73">
        <v>6866.2873</v>
      </c>
      <c r="N35" s="64"/>
      <c r="O35" s="98">
        <v>26.5629</v>
      </c>
      <c r="P35" s="52" t="s">
        <v>59</v>
      </c>
      <c r="Q35" s="65"/>
      <c r="R35" s="64"/>
      <c r="S35" s="81" t="s">
        <v>59</v>
      </c>
      <c r="T35" s="102">
        <v>297470.12</v>
      </c>
      <c r="U35" s="67"/>
      <c r="V35" s="67"/>
      <c r="W35" s="85"/>
      <c r="X35" s="48">
        <f t="shared" si="0"/>
        <v>0</v>
      </c>
      <c r="Y35" s="49">
        <f t="shared" si="1"/>
        <v>0</v>
      </c>
      <c r="Z35" s="49">
        <f t="shared" si="2"/>
        <v>0</v>
      </c>
      <c r="AA35" s="49">
        <f t="shared" si="3"/>
        <v>0</v>
      </c>
      <c r="AB35" s="50" t="str">
        <f t="shared" si="4"/>
        <v>-</v>
      </c>
      <c r="AC35" s="48">
        <f t="shared" si="5"/>
        <v>1</v>
      </c>
      <c r="AD35" s="49">
        <f t="shared" si="6"/>
        <v>1</v>
      </c>
      <c r="AE35" s="49" t="str">
        <f t="shared" si="7"/>
        <v>Initial</v>
      </c>
      <c r="AF35" s="50" t="str">
        <f t="shared" si="8"/>
        <v>RLIS</v>
      </c>
      <c r="AG35" s="48">
        <f t="shared" si="9"/>
        <v>0</v>
      </c>
      <c r="AH35" s="68" t="s">
        <v>50</v>
      </c>
      <c r="AI35" s="69" t="s">
        <v>51</v>
      </c>
    </row>
    <row r="36" spans="1:35" ht="12.75" customHeight="1">
      <c r="A36" s="87" t="s">
        <v>231</v>
      </c>
      <c r="B36" s="89" t="s">
        <v>232</v>
      </c>
      <c r="C36" s="48" t="s">
        <v>233</v>
      </c>
      <c r="D36" s="49" t="s">
        <v>234</v>
      </c>
      <c r="E36" s="49" t="s">
        <v>43</v>
      </c>
      <c r="F36" s="89" t="s">
        <v>44</v>
      </c>
      <c r="G36" s="71" t="s">
        <v>235</v>
      </c>
      <c r="H36" s="62" t="s">
        <v>57</v>
      </c>
      <c r="I36" s="63">
        <v>6152594636</v>
      </c>
      <c r="J36" s="94" t="s">
        <v>236</v>
      </c>
      <c r="K36" s="52" t="s">
        <v>48</v>
      </c>
      <c r="L36" s="77"/>
      <c r="M36" s="73">
        <v>77313.66080000001</v>
      </c>
      <c r="N36" s="64"/>
      <c r="O36" s="98">
        <v>29.9517</v>
      </c>
      <c r="P36" s="52" t="s">
        <v>59</v>
      </c>
      <c r="Q36" s="65"/>
      <c r="R36" s="64"/>
      <c r="S36" s="81" t="s">
        <v>48</v>
      </c>
      <c r="T36" s="102">
        <v>3182752.1595938583</v>
      </c>
      <c r="U36" s="67"/>
      <c r="V36" s="67"/>
      <c r="W36" s="85"/>
      <c r="X36" s="48">
        <f t="shared" si="0"/>
        <v>0</v>
      </c>
      <c r="Y36" s="49">
        <f t="shared" si="1"/>
        <v>0</v>
      </c>
      <c r="Z36" s="49">
        <f t="shared" si="2"/>
        <v>0</v>
      </c>
      <c r="AA36" s="49">
        <f t="shared" si="3"/>
        <v>0</v>
      </c>
      <c r="AB36" s="50" t="str">
        <f t="shared" si="4"/>
        <v>-</v>
      </c>
      <c r="AC36" s="48">
        <f t="shared" si="5"/>
        <v>0</v>
      </c>
      <c r="AD36" s="49">
        <f t="shared" si="6"/>
        <v>1</v>
      </c>
      <c r="AE36" s="49">
        <f t="shared" si="7"/>
        <v>0</v>
      </c>
      <c r="AF36" s="50" t="str">
        <f t="shared" si="8"/>
        <v>-</v>
      </c>
      <c r="AG36" s="48">
        <f t="shared" si="9"/>
        <v>0</v>
      </c>
      <c r="AH36" s="68" t="s">
        <v>50</v>
      </c>
      <c r="AI36" s="69" t="s">
        <v>51</v>
      </c>
    </row>
    <row r="37" spans="1:35" ht="12.75" customHeight="1">
      <c r="A37" s="87" t="s">
        <v>237</v>
      </c>
      <c r="B37" s="89" t="s">
        <v>238</v>
      </c>
      <c r="C37" s="48" t="s">
        <v>239</v>
      </c>
      <c r="D37" s="49" t="s">
        <v>240</v>
      </c>
      <c r="E37" s="49" t="s">
        <v>239</v>
      </c>
      <c r="F37" s="89" t="s">
        <v>44</v>
      </c>
      <c r="G37" s="71" t="s">
        <v>241</v>
      </c>
      <c r="H37" s="62" t="s">
        <v>57</v>
      </c>
      <c r="I37" s="63">
        <v>4237758412</v>
      </c>
      <c r="J37" s="94" t="s">
        <v>91</v>
      </c>
      <c r="K37" s="52" t="s">
        <v>48</v>
      </c>
      <c r="L37" s="77"/>
      <c r="M37" s="73">
        <v>784.55</v>
      </c>
      <c r="N37" s="64"/>
      <c r="O37" s="98">
        <v>32.4324</v>
      </c>
      <c r="P37" s="52" t="s">
        <v>59</v>
      </c>
      <c r="Q37" s="65"/>
      <c r="R37" s="64"/>
      <c r="S37" s="81" t="s">
        <v>59</v>
      </c>
      <c r="T37" s="102">
        <v>45573.01</v>
      </c>
      <c r="U37" s="67"/>
      <c r="V37" s="67"/>
      <c r="W37" s="85"/>
      <c r="X37" s="48">
        <f aca="true" t="shared" si="10" ref="X37:X68">IF(OR(K37="YES",TRIM(L37)="YES"),1,0)</f>
        <v>0</v>
      </c>
      <c r="Y37" s="49">
        <f aca="true" t="shared" si="11" ref="Y37:Y68">IF(OR(AND(ISNUMBER(M37),AND(M37&gt;0,M37&lt;600)),AND(ISNUMBER(M37),AND(M37&gt;0,N37="YES"))),1,0)</f>
        <v>0</v>
      </c>
      <c r="Z37" s="49">
        <f aca="true" t="shared" si="12" ref="Z37:Z68">IF(AND(OR(K37="YES",TRIM(L37)="YES"),(X37=0)),"Trouble",0)</f>
        <v>0</v>
      </c>
      <c r="AA37" s="49">
        <f aca="true" t="shared" si="13" ref="AA37:AA68">IF(AND(OR(AND(ISNUMBER(M37),AND(M37&gt;0,M37&lt;600)),AND(ISNUMBER(M37),AND(M37&gt;0,N37="YES"))),(Y37=0)),"Trouble",0)</f>
        <v>0</v>
      </c>
      <c r="AB37" s="50" t="str">
        <f aca="true" t="shared" si="14" ref="AB37:AB68">IF(AND(X37=1,Y37=1),"SRSA","-")</f>
        <v>-</v>
      </c>
      <c r="AC37" s="48">
        <f aca="true" t="shared" si="15" ref="AC37:AC68">IF(S37="YES",1,0)</f>
        <v>1</v>
      </c>
      <c r="AD37" s="49">
        <f aca="true" t="shared" si="16" ref="AD37:AD68">IF(OR(AND(ISNUMBER(Q37),Q37&gt;=20),(AND(ISNUMBER(Q37)=FALSE,AND(ISNUMBER(O37),O37&gt;=20)))),1,0)</f>
        <v>1</v>
      </c>
      <c r="AE37" s="49" t="str">
        <f aca="true" t="shared" si="17" ref="AE37:AE68">IF(AND(AC37=1,AD37=1),"Initial",0)</f>
        <v>Initial</v>
      </c>
      <c r="AF37" s="50" t="str">
        <f aca="true" t="shared" si="18" ref="AF37:AF68">IF(AND(AND(AE37="Initial",AG37=0),AND(ISNUMBER(M37),M37&gt;0)),"RLIS","-")</f>
        <v>RLIS</v>
      </c>
      <c r="AG37" s="48">
        <f aca="true" t="shared" si="19" ref="AG37:AG68">IF(AND(AB37="SRSA",AE37="Initial"),"SRSA",0)</f>
        <v>0</v>
      </c>
      <c r="AH37" s="68" t="s">
        <v>50</v>
      </c>
      <c r="AI37" s="69" t="s">
        <v>51</v>
      </c>
    </row>
    <row r="38" spans="1:35" ht="12.75" customHeight="1">
      <c r="A38" s="87" t="s">
        <v>242</v>
      </c>
      <c r="B38" s="89" t="s">
        <v>243</v>
      </c>
      <c r="C38" s="48" t="s">
        <v>244</v>
      </c>
      <c r="D38" s="49" t="s">
        <v>118</v>
      </c>
      <c r="E38" s="49" t="s">
        <v>245</v>
      </c>
      <c r="F38" s="89" t="s">
        <v>44</v>
      </c>
      <c r="G38" s="71" t="s">
        <v>246</v>
      </c>
      <c r="H38" s="62" t="s">
        <v>57</v>
      </c>
      <c r="I38" s="63">
        <v>7318522391</v>
      </c>
      <c r="J38" s="94" t="s">
        <v>72</v>
      </c>
      <c r="K38" s="52" t="s">
        <v>59</v>
      </c>
      <c r="L38" s="77"/>
      <c r="M38" s="73">
        <v>1503.0143999999998</v>
      </c>
      <c r="N38" s="64"/>
      <c r="O38" s="98">
        <v>25.4257</v>
      </c>
      <c r="P38" s="52" t="s">
        <v>59</v>
      </c>
      <c r="Q38" s="65"/>
      <c r="R38" s="64"/>
      <c r="S38" s="81" t="s">
        <v>59</v>
      </c>
      <c r="T38" s="102">
        <v>71306.23999999999</v>
      </c>
      <c r="U38" s="67"/>
      <c r="V38" s="67"/>
      <c r="W38" s="85"/>
      <c r="X38" s="48">
        <f t="shared" si="10"/>
        <v>1</v>
      </c>
      <c r="Y38" s="49">
        <f t="shared" si="11"/>
        <v>0</v>
      </c>
      <c r="Z38" s="49">
        <f t="shared" si="12"/>
        <v>0</v>
      </c>
      <c r="AA38" s="49">
        <f t="shared" si="13"/>
        <v>0</v>
      </c>
      <c r="AB38" s="50" t="str">
        <f t="shared" si="14"/>
        <v>-</v>
      </c>
      <c r="AC38" s="48">
        <f t="shared" si="15"/>
        <v>1</v>
      </c>
      <c r="AD38" s="49">
        <f t="shared" si="16"/>
        <v>1</v>
      </c>
      <c r="AE38" s="49" t="str">
        <f t="shared" si="17"/>
        <v>Initial</v>
      </c>
      <c r="AF38" s="50" t="str">
        <f t="shared" si="18"/>
        <v>RLIS</v>
      </c>
      <c r="AG38" s="48">
        <f t="shared" si="19"/>
        <v>0</v>
      </c>
      <c r="AH38" s="68" t="s">
        <v>50</v>
      </c>
      <c r="AI38" s="69" t="s">
        <v>51</v>
      </c>
    </row>
    <row r="39" spans="1:35" ht="12.75" customHeight="1">
      <c r="A39" s="87" t="s">
        <v>247</v>
      </c>
      <c r="B39" s="89" t="s">
        <v>248</v>
      </c>
      <c r="C39" s="48" t="s">
        <v>249</v>
      </c>
      <c r="D39" s="49" t="s">
        <v>250</v>
      </c>
      <c r="E39" s="49" t="s">
        <v>251</v>
      </c>
      <c r="F39" s="89" t="s">
        <v>44</v>
      </c>
      <c r="G39" s="71" t="s">
        <v>252</v>
      </c>
      <c r="H39" s="62" t="s">
        <v>253</v>
      </c>
      <c r="I39" s="63">
        <v>6155974084</v>
      </c>
      <c r="J39" s="94" t="s">
        <v>103</v>
      </c>
      <c r="K39" s="52" t="s">
        <v>48</v>
      </c>
      <c r="L39" s="77"/>
      <c r="M39" s="73">
        <v>2781.44745</v>
      </c>
      <c r="N39" s="64"/>
      <c r="O39" s="98">
        <v>27.845</v>
      </c>
      <c r="P39" s="52" t="s">
        <v>59</v>
      </c>
      <c r="Q39" s="65"/>
      <c r="R39" s="64"/>
      <c r="S39" s="81" t="s">
        <v>59</v>
      </c>
      <c r="T39" s="102">
        <v>121863.35</v>
      </c>
      <c r="U39" s="67"/>
      <c r="V39" s="67"/>
      <c r="W39" s="85"/>
      <c r="X39" s="48">
        <f t="shared" si="10"/>
        <v>0</v>
      </c>
      <c r="Y39" s="49">
        <f t="shared" si="11"/>
        <v>0</v>
      </c>
      <c r="Z39" s="49">
        <f t="shared" si="12"/>
        <v>0</v>
      </c>
      <c r="AA39" s="49">
        <f t="shared" si="13"/>
        <v>0</v>
      </c>
      <c r="AB39" s="50" t="str">
        <f t="shared" si="14"/>
        <v>-</v>
      </c>
      <c r="AC39" s="48">
        <f t="shared" si="15"/>
        <v>1</v>
      </c>
      <c r="AD39" s="49">
        <f t="shared" si="16"/>
        <v>1</v>
      </c>
      <c r="AE39" s="49" t="str">
        <f t="shared" si="17"/>
        <v>Initial</v>
      </c>
      <c r="AF39" s="50" t="str">
        <f t="shared" si="18"/>
        <v>RLIS</v>
      </c>
      <c r="AG39" s="48">
        <f t="shared" si="19"/>
        <v>0</v>
      </c>
      <c r="AH39" s="68" t="s">
        <v>50</v>
      </c>
      <c r="AI39" s="69" t="s">
        <v>51</v>
      </c>
    </row>
    <row r="40" spans="1:35" ht="12.75" customHeight="1">
      <c r="A40" s="87" t="s">
        <v>254</v>
      </c>
      <c r="B40" s="89" t="s">
        <v>255</v>
      </c>
      <c r="C40" s="48" t="s">
        <v>256</v>
      </c>
      <c r="D40" s="49" t="s">
        <v>257</v>
      </c>
      <c r="E40" s="49" t="s">
        <v>258</v>
      </c>
      <c r="F40" s="89" t="s">
        <v>44</v>
      </c>
      <c r="G40" s="71" t="s">
        <v>259</v>
      </c>
      <c r="H40" s="62" t="s">
        <v>57</v>
      </c>
      <c r="I40" s="63">
        <v>6154467571</v>
      </c>
      <c r="J40" s="94" t="s">
        <v>84</v>
      </c>
      <c r="K40" s="52" t="s">
        <v>48</v>
      </c>
      <c r="L40" s="77"/>
      <c r="M40" s="73">
        <v>7868.454400000001</v>
      </c>
      <c r="N40" s="64"/>
      <c r="O40" s="98">
        <v>18.9912</v>
      </c>
      <c r="P40" s="52" t="s">
        <v>48</v>
      </c>
      <c r="Q40" s="65"/>
      <c r="R40" s="64"/>
      <c r="S40" s="81" t="s">
        <v>48</v>
      </c>
      <c r="T40" s="102">
        <v>292258.1</v>
      </c>
      <c r="U40" s="67"/>
      <c r="V40" s="67"/>
      <c r="W40" s="85"/>
      <c r="X40" s="48">
        <f t="shared" si="10"/>
        <v>0</v>
      </c>
      <c r="Y40" s="49">
        <f t="shared" si="11"/>
        <v>0</v>
      </c>
      <c r="Z40" s="49">
        <f t="shared" si="12"/>
        <v>0</v>
      </c>
      <c r="AA40" s="49">
        <f t="shared" si="13"/>
        <v>0</v>
      </c>
      <c r="AB40" s="50" t="str">
        <f t="shared" si="14"/>
        <v>-</v>
      </c>
      <c r="AC40" s="48">
        <f t="shared" si="15"/>
        <v>0</v>
      </c>
      <c r="AD40" s="49">
        <f t="shared" si="16"/>
        <v>0</v>
      </c>
      <c r="AE40" s="49">
        <f t="shared" si="17"/>
        <v>0</v>
      </c>
      <c r="AF40" s="50" t="str">
        <f t="shared" si="18"/>
        <v>-</v>
      </c>
      <c r="AG40" s="48">
        <f t="shared" si="19"/>
        <v>0</v>
      </c>
      <c r="AH40" s="68" t="s">
        <v>50</v>
      </c>
      <c r="AI40" s="69" t="s">
        <v>51</v>
      </c>
    </row>
    <row r="41" spans="1:35" ht="12.75" customHeight="1">
      <c r="A41" s="87" t="s">
        <v>260</v>
      </c>
      <c r="B41" s="89" t="s">
        <v>261</v>
      </c>
      <c r="C41" s="48" t="s">
        <v>262</v>
      </c>
      <c r="D41" s="49" t="s">
        <v>263</v>
      </c>
      <c r="E41" s="49" t="s">
        <v>264</v>
      </c>
      <c r="F41" s="89" t="s">
        <v>44</v>
      </c>
      <c r="G41" s="71" t="s">
        <v>265</v>
      </c>
      <c r="H41" s="62" t="s">
        <v>57</v>
      </c>
      <c r="I41" s="63">
        <v>7312856712</v>
      </c>
      <c r="J41" s="94" t="s">
        <v>103</v>
      </c>
      <c r="K41" s="52" t="s">
        <v>48</v>
      </c>
      <c r="L41" s="77"/>
      <c r="M41" s="73">
        <v>3697.6475</v>
      </c>
      <c r="N41" s="64"/>
      <c r="O41" s="98">
        <v>21.5965</v>
      </c>
      <c r="P41" s="52" t="s">
        <v>59</v>
      </c>
      <c r="Q41" s="65"/>
      <c r="R41" s="64"/>
      <c r="S41" s="81" t="s">
        <v>59</v>
      </c>
      <c r="T41" s="102">
        <v>105548.35</v>
      </c>
      <c r="U41" s="67"/>
      <c r="V41" s="67"/>
      <c r="W41" s="85"/>
      <c r="X41" s="48">
        <f t="shared" si="10"/>
        <v>0</v>
      </c>
      <c r="Y41" s="49">
        <f t="shared" si="11"/>
        <v>0</v>
      </c>
      <c r="Z41" s="49">
        <f t="shared" si="12"/>
        <v>0</v>
      </c>
      <c r="AA41" s="49">
        <f t="shared" si="13"/>
        <v>0</v>
      </c>
      <c r="AB41" s="50" t="str">
        <f t="shared" si="14"/>
        <v>-</v>
      </c>
      <c r="AC41" s="48">
        <f t="shared" si="15"/>
        <v>1</v>
      </c>
      <c r="AD41" s="49">
        <f t="shared" si="16"/>
        <v>1</v>
      </c>
      <c r="AE41" s="49" t="str">
        <f t="shared" si="17"/>
        <v>Initial</v>
      </c>
      <c r="AF41" s="50" t="str">
        <f t="shared" si="18"/>
        <v>RLIS</v>
      </c>
      <c r="AG41" s="48">
        <f t="shared" si="19"/>
        <v>0</v>
      </c>
      <c r="AH41" s="68" t="s">
        <v>50</v>
      </c>
      <c r="AI41" s="69" t="s">
        <v>51</v>
      </c>
    </row>
    <row r="42" spans="1:35" ht="12.75" customHeight="1">
      <c r="A42" s="87" t="s">
        <v>266</v>
      </c>
      <c r="B42" s="89" t="s">
        <v>267</v>
      </c>
      <c r="C42" s="48" t="s">
        <v>264</v>
      </c>
      <c r="D42" s="49" t="s">
        <v>268</v>
      </c>
      <c r="E42" s="49" t="s">
        <v>264</v>
      </c>
      <c r="F42" s="89" t="s">
        <v>44</v>
      </c>
      <c r="G42" s="71" t="s">
        <v>265</v>
      </c>
      <c r="H42" s="62" t="s">
        <v>57</v>
      </c>
      <c r="I42" s="63">
        <v>7312863600</v>
      </c>
      <c r="J42" s="94" t="s">
        <v>91</v>
      </c>
      <c r="K42" s="52" t="s">
        <v>48</v>
      </c>
      <c r="L42" s="77"/>
      <c r="M42" s="73">
        <v>2481.3056999999994</v>
      </c>
      <c r="N42" s="64"/>
      <c r="O42" s="98">
        <v>31.7954</v>
      </c>
      <c r="P42" s="52" t="s">
        <v>59</v>
      </c>
      <c r="Q42" s="65"/>
      <c r="R42" s="64"/>
      <c r="S42" s="81" t="s">
        <v>59</v>
      </c>
      <c r="T42" s="102">
        <v>167434.66</v>
      </c>
      <c r="U42" s="67"/>
      <c r="V42" s="67"/>
      <c r="W42" s="85"/>
      <c r="X42" s="48">
        <f t="shared" si="10"/>
        <v>0</v>
      </c>
      <c r="Y42" s="49">
        <f t="shared" si="11"/>
        <v>0</v>
      </c>
      <c r="Z42" s="49">
        <f t="shared" si="12"/>
        <v>0</v>
      </c>
      <c r="AA42" s="49">
        <f t="shared" si="13"/>
        <v>0</v>
      </c>
      <c r="AB42" s="50" t="str">
        <f t="shared" si="14"/>
        <v>-</v>
      </c>
      <c r="AC42" s="48">
        <f t="shared" si="15"/>
        <v>1</v>
      </c>
      <c r="AD42" s="49">
        <f t="shared" si="16"/>
        <v>1</v>
      </c>
      <c r="AE42" s="49" t="str">
        <f t="shared" si="17"/>
        <v>Initial</v>
      </c>
      <c r="AF42" s="50" t="str">
        <f t="shared" si="18"/>
        <v>RLIS</v>
      </c>
      <c r="AG42" s="48">
        <f t="shared" si="19"/>
        <v>0</v>
      </c>
      <c r="AH42" s="68" t="s">
        <v>50</v>
      </c>
      <c r="AI42" s="69" t="s">
        <v>51</v>
      </c>
    </row>
    <row r="43" spans="1:35" ht="12.75" customHeight="1">
      <c r="A43" s="87" t="s">
        <v>269</v>
      </c>
      <c r="B43" s="89" t="s">
        <v>270</v>
      </c>
      <c r="C43" s="48" t="s">
        <v>169</v>
      </c>
      <c r="D43" s="49" t="s">
        <v>271</v>
      </c>
      <c r="E43" s="49" t="s">
        <v>169</v>
      </c>
      <c r="F43" s="89" t="s">
        <v>44</v>
      </c>
      <c r="G43" s="71" t="s">
        <v>170</v>
      </c>
      <c r="H43" s="62" t="s">
        <v>272</v>
      </c>
      <c r="I43" s="63">
        <v>4235478000</v>
      </c>
      <c r="J43" s="94" t="s">
        <v>58</v>
      </c>
      <c r="K43" s="52" t="s">
        <v>48</v>
      </c>
      <c r="L43" s="77"/>
      <c r="M43" s="73">
        <v>2307.1476000000002</v>
      </c>
      <c r="N43" s="64"/>
      <c r="O43" s="98">
        <v>32.1775</v>
      </c>
      <c r="P43" s="52" t="s">
        <v>59</v>
      </c>
      <c r="Q43" s="65"/>
      <c r="R43" s="64"/>
      <c r="S43" s="81" t="s">
        <v>48</v>
      </c>
      <c r="T43" s="102">
        <v>86420.3</v>
      </c>
      <c r="U43" s="67"/>
      <c r="V43" s="67"/>
      <c r="W43" s="85"/>
      <c r="X43" s="48">
        <f t="shared" si="10"/>
        <v>0</v>
      </c>
      <c r="Y43" s="49">
        <f t="shared" si="11"/>
        <v>0</v>
      </c>
      <c r="Z43" s="49">
        <f t="shared" si="12"/>
        <v>0</v>
      </c>
      <c r="AA43" s="49">
        <f t="shared" si="13"/>
        <v>0</v>
      </c>
      <c r="AB43" s="50" t="str">
        <f t="shared" si="14"/>
        <v>-</v>
      </c>
      <c r="AC43" s="48">
        <f t="shared" si="15"/>
        <v>0</v>
      </c>
      <c r="AD43" s="49">
        <f t="shared" si="16"/>
        <v>1</v>
      </c>
      <c r="AE43" s="49">
        <f t="shared" si="17"/>
        <v>0</v>
      </c>
      <c r="AF43" s="50" t="str">
        <f t="shared" si="18"/>
        <v>-</v>
      </c>
      <c r="AG43" s="48">
        <f t="shared" si="19"/>
        <v>0</v>
      </c>
      <c r="AH43" s="68" t="s">
        <v>50</v>
      </c>
      <c r="AI43" s="69" t="s">
        <v>51</v>
      </c>
    </row>
    <row r="44" spans="1:35" ht="12.75" customHeight="1">
      <c r="A44" s="87" t="s">
        <v>273</v>
      </c>
      <c r="B44" s="89" t="s">
        <v>274</v>
      </c>
      <c r="C44" s="48" t="s">
        <v>275</v>
      </c>
      <c r="D44" s="49" t="s">
        <v>276</v>
      </c>
      <c r="E44" s="49" t="s">
        <v>275</v>
      </c>
      <c r="F44" s="89" t="s">
        <v>44</v>
      </c>
      <c r="G44" s="71" t="s">
        <v>277</v>
      </c>
      <c r="H44" s="62" t="s">
        <v>57</v>
      </c>
      <c r="I44" s="63">
        <v>4232635483</v>
      </c>
      <c r="J44" s="94" t="s">
        <v>91</v>
      </c>
      <c r="K44" s="52" t="s">
        <v>48</v>
      </c>
      <c r="L44" s="77" t="s">
        <v>59</v>
      </c>
      <c r="M44" s="73">
        <v>335.35</v>
      </c>
      <c r="N44" s="64"/>
      <c r="O44" s="98">
        <v>26.6854</v>
      </c>
      <c r="P44" s="52" t="s">
        <v>59</v>
      </c>
      <c r="Q44" s="65"/>
      <c r="R44" s="64"/>
      <c r="S44" s="81" t="s">
        <v>59</v>
      </c>
      <c r="T44" s="102">
        <v>27117.48</v>
      </c>
      <c r="U44" s="67"/>
      <c r="V44" s="67"/>
      <c r="W44" s="85"/>
      <c r="X44" s="48">
        <f t="shared" si="10"/>
        <v>1</v>
      </c>
      <c r="Y44" s="49">
        <f t="shared" si="11"/>
        <v>1</v>
      </c>
      <c r="Z44" s="49">
        <f t="shared" si="12"/>
        <v>0</v>
      </c>
      <c r="AA44" s="49">
        <f t="shared" si="13"/>
        <v>0</v>
      </c>
      <c r="AB44" s="50" t="str">
        <f t="shared" si="14"/>
        <v>SRSA</v>
      </c>
      <c r="AC44" s="48">
        <f t="shared" si="15"/>
        <v>1</v>
      </c>
      <c r="AD44" s="49">
        <f t="shared" si="16"/>
        <v>1</v>
      </c>
      <c r="AE44" s="49" t="str">
        <f t="shared" si="17"/>
        <v>Initial</v>
      </c>
      <c r="AF44" s="50" t="str">
        <f t="shared" si="18"/>
        <v>-</v>
      </c>
      <c r="AG44" s="48" t="str">
        <f t="shared" si="19"/>
        <v>SRSA</v>
      </c>
      <c r="AH44" s="68" t="s">
        <v>50</v>
      </c>
      <c r="AI44" s="69" t="s">
        <v>51</v>
      </c>
    </row>
    <row r="45" spans="1:35" ht="12.75" customHeight="1">
      <c r="A45" s="87" t="s">
        <v>278</v>
      </c>
      <c r="B45" s="89" t="s">
        <v>279</v>
      </c>
      <c r="C45" s="48" t="s">
        <v>280</v>
      </c>
      <c r="D45" s="49" t="s">
        <v>281</v>
      </c>
      <c r="E45" s="49" t="s">
        <v>282</v>
      </c>
      <c r="F45" s="89" t="s">
        <v>44</v>
      </c>
      <c r="G45" s="71" t="s">
        <v>283</v>
      </c>
      <c r="H45" s="62" t="s">
        <v>57</v>
      </c>
      <c r="I45" s="63">
        <v>9014655260</v>
      </c>
      <c r="J45" s="94" t="s">
        <v>84</v>
      </c>
      <c r="K45" s="52" t="s">
        <v>48</v>
      </c>
      <c r="L45" s="77"/>
      <c r="M45" s="73">
        <v>3051.839</v>
      </c>
      <c r="N45" s="64"/>
      <c r="O45" s="98">
        <v>19.4454</v>
      </c>
      <c r="P45" s="52" t="s">
        <v>48</v>
      </c>
      <c r="Q45" s="65"/>
      <c r="R45" s="64"/>
      <c r="S45" s="81" t="s">
        <v>48</v>
      </c>
      <c r="T45" s="102">
        <v>218367.15</v>
      </c>
      <c r="U45" s="67"/>
      <c r="V45" s="67"/>
      <c r="W45" s="85"/>
      <c r="X45" s="48">
        <f t="shared" si="10"/>
        <v>0</v>
      </c>
      <c r="Y45" s="49">
        <f t="shared" si="11"/>
        <v>0</v>
      </c>
      <c r="Z45" s="49">
        <f t="shared" si="12"/>
        <v>0</v>
      </c>
      <c r="AA45" s="49">
        <f t="shared" si="13"/>
        <v>0</v>
      </c>
      <c r="AB45" s="50" t="str">
        <f t="shared" si="14"/>
        <v>-</v>
      </c>
      <c r="AC45" s="48">
        <f t="shared" si="15"/>
        <v>0</v>
      </c>
      <c r="AD45" s="49">
        <f t="shared" si="16"/>
        <v>0</v>
      </c>
      <c r="AE45" s="49">
        <f t="shared" si="17"/>
        <v>0</v>
      </c>
      <c r="AF45" s="50" t="str">
        <f t="shared" si="18"/>
        <v>-</v>
      </c>
      <c r="AG45" s="48">
        <f t="shared" si="19"/>
        <v>0</v>
      </c>
      <c r="AH45" s="68" t="s">
        <v>50</v>
      </c>
      <c r="AI45" s="69" t="s">
        <v>51</v>
      </c>
    </row>
    <row r="46" spans="1:35" ht="12.75" customHeight="1">
      <c r="A46" s="87" t="s">
        <v>284</v>
      </c>
      <c r="B46" s="89" t="s">
        <v>285</v>
      </c>
      <c r="C46" s="48" t="s">
        <v>286</v>
      </c>
      <c r="D46" s="49" t="s">
        <v>287</v>
      </c>
      <c r="E46" s="49" t="s">
        <v>286</v>
      </c>
      <c r="F46" s="89" t="s">
        <v>44</v>
      </c>
      <c r="G46" s="71" t="s">
        <v>288</v>
      </c>
      <c r="H46" s="62" t="s">
        <v>57</v>
      </c>
      <c r="I46" s="63">
        <v>9314335542</v>
      </c>
      <c r="J46" s="94" t="s">
        <v>91</v>
      </c>
      <c r="K46" s="52" t="s">
        <v>48</v>
      </c>
      <c r="L46" s="77"/>
      <c r="M46" s="73">
        <v>1366.0500000000002</v>
      </c>
      <c r="N46" s="64"/>
      <c r="O46" s="98">
        <v>31.068</v>
      </c>
      <c r="P46" s="52" t="s">
        <v>59</v>
      </c>
      <c r="Q46" s="65"/>
      <c r="R46" s="64"/>
      <c r="S46" s="81" t="s">
        <v>59</v>
      </c>
      <c r="T46" s="102">
        <v>54896.82</v>
      </c>
      <c r="U46" s="67"/>
      <c r="V46" s="67"/>
      <c r="W46" s="85"/>
      <c r="X46" s="48">
        <f t="shared" si="10"/>
        <v>0</v>
      </c>
      <c r="Y46" s="49">
        <f t="shared" si="11"/>
        <v>0</v>
      </c>
      <c r="Z46" s="49">
        <f t="shared" si="12"/>
        <v>0</v>
      </c>
      <c r="AA46" s="49">
        <f t="shared" si="13"/>
        <v>0</v>
      </c>
      <c r="AB46" s="50" t="str">
        <f t="shared" si="14"/>
        <v>-</v>
      </c>
      <c r="AC46" s="48">
        <f t="shared" si="15"/>
        <v>1</v>
      </c>
      <c r="AD46" s="49">
        <f t="shared" si="16"/>
        <v>1</v>
      </c>
      <c r="AE46" s="49" t="str">
        <f t="shared" si="17"/>
        <v>Initial</v>
      </c>
      <c r="AF46" s="50" t="str">
        <f t="shared" si="18"/>
        <v>RLIS</v>
      </c>
      <c r="AG46" s="48">
        <f t="shared" si="19"/>
        <v>0</v>
      </c>
      <c r="AH46" s="68" t="s">
        <v>50</v>
      </c>
      <c r="AI46" s="69" t="s">
        <v>51</v>
      </c>
    </row>
    <row r="47" spans="1:35" ht="12.75" customHeight="1">
      <c r="A47" s="87" t="s">
        <v>289</v>
      </c>
      <c r="B47" s="89" t="s">
        <v>290</v>
      </c>
      <c r="C47" s="48" t="s">
        <v>291</v>
      </c>
      <c r="D47" s="49" t="s">
        <v>292</v>
      </c>
      <c r="E47" s="49" t="s">
        <v>70</v>
      </c>
      <c r="F47" s="89" t="s">
        <v>44</v>
      </c>
      <c r="G47" s="71" t="s">
        <v>71</v>
      </c>
      <c r="H47" s="62" t="s">
        <v>57</v>
      </c>
      <c r="I47" s="63">
        <v>9318799218</v>
      </c>
      <c r="J47" s="94" t="s">
        <v>72</v>
      </c>
      <c r="K47" s="52" t="s">
        <v>59</v>
      </c>
      <c r="L47" s="77"/>
      <c r="M47" s="73">
        <v>1971</v>
      </c>
      <c r="N47" s="64"/>
      <c r="O47" s="98">
        <v>33.5099</v>
      </c>
      <c r="P47" s="52" t="s">
        <v>59</v>
      </c>
      <c r="Q47" s="65"/>
      <c r="R47" s="64"/>
      <c r="S47" s="81" t="s">
        <v>59</v>
      </c>
      <c r="T47" s="102">
        <v>134900.95</v>
      </c>
      <c r="U47" s="67"/>
      <c r="V47" s="67"/>
      <c r="W47" s="85"/>
      <c r="X47" s="48">
        <f t="shared" si="10"/>
        <v>1</v>
      </c>
      <c r="Y47" s="49">
        <f t="shared" si="11"/>
        <v>0</v>
      </c>
      <c r="Z47" s="49">
        <f t="shared" si="12"/>
        <v>0</v>
      </c>
      <c r="AA47" s="49">
        <f t="shared" si="13"/>
        <v>0</v>
      </c>
      <c r="AB47" s="50" t="str">
        <f t="shared" si="14"/>
        <v>-</v>
      </c>
      <c r="AC47" s="48">
        <f t="shared" si="15"/>
        <v>1</v>
      </c>
      <c r="AD47" s="49">
        <f t="shared" si="16"/>
        <v>1</v>
      </c>
      <c r="AE47" s="49" t="str">
        <f t="shared" si="17"/>
        <v>Initial</v>
      </c>
      <c r="AF47" s="50" t="str">
        <f t="shared" si="18"/>
        <v>RLIS</v>
      </c>
      <c r="AG47" s="48">
        <f t="shared" si="19"/>
        <v>0</v>
      </c>
      <c r="AH47" s="68" t="s">
        <v>50</v>
      </c>
      <c r="AI47" s="69" t="s">
        <v>51</v>
      </c>
    </row>
    <row r="48" spans="1:35" ht="12.75" customHeight="1">
      <c r="A48" s="87" t="s">
        <v>293</v>
      </c>
      <c r="B48" s="89" t="s">
        <v>294</v>
      </c>
      <c r="C48" s="48" t="s">
        <v>295</v>
      </c>
      <c r="D48" s="49" t="s">
        <v>296</v>
      </c>
      <c r="E48" s="49" t="s">
        <v>297</v>
      </c>
      <c r="F48" s="89" t="s">
        <v>44</v>
      </c>
      <c r="G48" s="71" t="s">
        <v>298</v>
      </c>
      <c r="H48" s="62" t="s">
        <v>57</v>
      </c>
      <c r="I48" s="63">
        <v>9319670626</v>
      </c>
      <c r="J48" s="94" t="s">
        <v>103</v>
      </c>
      <c r="K48" s="52" t="s">
        <v>48</v>
      </c>
      <c r="L48" s="77"/>
      <c r="M48" s="73">
        <v>3320.5709</v>
      </c>
      <c r="N48" s="64"/>
      <c r="O48" s="98">
        <v>21.0811</v>
      </c>
      <c r="P48" s="52" t="s">
        <v>59</v>
      </c>
      <c r="Q48" s="65"/>
      <c r="R48" s="64"/>
      <c r="S48" s="81" t="s">
        <v>59</v>
      </c>
      <c r="T48" s="102">
        <v>234187.47</v>
      </c>
      <c r="U48" s="67"/>
      <c r="V48" s="67"/>
      <c r="W48" s="85"/>
      <c r="X48" s="48">
        <f t="shared" si="10"/>
        <v>0</v>
      </c>
      <c r="Y48" s="49">
        <f t="shared" si="11"/>
        <v>0</v>
      </c>
      <c r="Z48" s="49">
        <f t="shared" si="12"/>
        <v>0</v>
      </c>
      <c r="AA48" s="49">
        <f t="shared" si="13"/>
        <v>0</v>
      </c>
      <c r="AB48" s="50" t="str">
        <f t="shared" si="14"/>
        <v>-</v>
      </c>
      <c r="AC48" s="48">
        <f t="shared" si="15"/>
        <v>1</v>
      </c>
      <c r="AD48" s="49">
        <f t="shared" si="16"/>
        <v>1</v>
      </c>
      <c r="AE48" s="49" t="str">
        <f t="shared" si="17"/>
        <v>Initial</v>
      </c>
      <c r="AF48" s="50" t="str">
        <f t="shared" si="18"/>
        <v>RLIS</v>
      </c>
      <c r="AG48" s="48">
        <f t="shared" si="19"/>
        <v>0</v>
      </c>
      <c r="AH48" s="68" t="s">
        <v>50</v>
      </c>
      <c r="AI48" s="69" t="s">
        <v>51</v>
      </c>
    </row>
    <row r="49" spans="1:35" ht="12.75" customHeight="1">
      <c r="A49" s="87" t="s">
        <v>299</v>
      </c>
      <c r="B49" s="89" t="s">
        <v>300</v>
      </c>
      <c r="C49" s="48" t="s">
        <v>301</v>
      </c>
      <c r="D49" s="49" t="s">
        <v>302</v>
      </c>
      <c r="E49" s="49" t="s">
        <v>303</v>
      </c>
      <c r="F49" s="89" t="s">
        <v>44</v>
      </c>
      <c r="G49" s="71" t="s">
        <v>304</v>
      </c>
      <c r="H49" s="62" t="s">
        <v>57</v>
      </c>
      <c r="I49" s="63">
        <v>6157946624</v>
      </c>
      <c r="J49" s="94" t="s">
        <v>146</v>
      </c>
      <c r="K49" s="52" t="s">
        <v>48</v>
      </c>
      <c r="L49" s="77"/>
      <c r="M49" s="73">
        <v>5267.911800000001</v>
      </c>
      <c r="N49" s="64"/>
      <c r="O49" s="98">
        <v>14.6398</v>
      </c>
      <c r="P49" s="52" t="s">
        <v>48</v>
      </c>
      <c r="Q49" s="65"/>
      <c r="R49" s="64"/>
      <c r="S49" s="81" t="s">
        <v>48</v>
      </c>
      <c r="T49" s="102">
        <v>105261.45</v>
      </c>
      <c r="U49" s="67"/>
      <c r="V49" s="67"/>
      <c r="W49" s="85"/>
      <c r="X49" s="48">
        <f t="shared" si="10"/>
        <v>0</v>
      </c>
      <c r="Y49" s="49">
        <f t="shared" si="11"/>
        <v>0</v>
      </c>
      <c r="Z49" s="49">
        <f t="shared" si="12"/>
        <v>0</v>
      </c>
      <c r="AA49" s="49">
        <f t="shared" si="13"/>
        <v>0</v>
      </c>
      <c r="AB49" s="50" t="str">
        <f t="shared" si="14"/>
        <v>-</v>
      </c>
      <c r="AC49" s="48">
        <f t="shared" si="15"/>
        <v>0</v>
      </c>
      <c r="AD49" s="49">
        <f t="shared" si="16"/>
        <v>0</v>
      </c>
      <c r="AE49" s="49">
        <f t="shared" si="17"/>
        <v>0</v>
      </c>
      <c r="AF49" s="50" t="str">
        <f t="shared" si="18"/>
        <v>-</v>
      </c>
      <c r="AG49" s="48">
        <f t="shared" si="19"/>
        <v>0</v>
      </c>
      <c r="AH49" s="68" t="s">
        <v>50</v>
      </c>
      <c r="AI49" s="69" t="s">
        <v>51</v>
      </c>
    </row>
    <row r="50" spans="1:35" ht="12.75" customHeight="1">
      <c r="A50" s="87" t="s">
        <v>305</v>
      </c>
      <c r="B50" s="89" t="s">
        <v>306</v>
      </c>
      <c r="C50" s="48" t="s">
        <v>307</v>
      </c>
      <c r="D50" s="49" t="s">
        <v>69</v>
      </c>
      <c r="E50" s="49" t="s">
        <v>307</v>
      </c>
      <c r="F50" s="89" t="s">
        <v>44</v>
      </c>
      <c r="G50" s="71" t="s">
        <v>308</v>
      </c>
      <c r="H50" s="62" t="s">
        <v>57</v>
      </c>
      <c r="I50" s="63">
        <v>9017527900</v>
      </c>
      <c r="J50" s="94" t="s">
        <v>96</v>
      </c>
      <c r="K50" s="52" t="s">
        <v>48</v>
      </c>
      <c r="L50" s="77" t="s">
        <v>48</v>
      </c>
      <c r="M50" s="73">
        <v>5518.266099999999</v>
      </c>
      <c r="N50" s="64" t="s">
        <v>48</v>
      </c>
      <c r="O50" s="98" t="s">
        <v>49</v>
      </c>
      <c r="P50" s="52" t="s">
        <v>48</v>
      </c>
      <c r="Q50" s="65"/>
      <c r="R50" s="64"/>
      <c r="S50" s="81" t="s">
        <v>48</v>
      </c>
      <c r="T50" s="102">
        <v>216488.2087485368</v>
      </c>
      <c r="U50" s="67"/>
      <c r="V50" s="67"/>
      <c r="W50" s="85"/>
      <c r="X50" s="48">
        <f t="shared" si="10"/>
        <v>0</v>
      </c>
      <c r="Y50" s="49">
        <f t="shared" si="11"/>
        <v>0</v>
      </c>
      <c r="Z50" s="49">
        <f t="shared" si="12"/>
        <v>0</v>
      </c>
      <c r="AA50" s="49">
        <f t="shared" si="13"/>
        <v>0</v>
      </c>
      <c r="AB50" s="50" t="str">
        <f t="shared" si="14"/>
        <v>-</v>
      </c>
      <c r="AC50" s="48">
        <f t="shared" si="15"/>
        <v>0</v>
      </c>
      <c r="AD50" s="49">
        <f t="shared" si="16"/>
        <v>0</v>
      </c>
      <c r="AE50" s="49">
        <f t="shared" si="17"/>
        <v>0</v>
      </c>
      <c r="AF50" s="50" t="str">
        <f t="shared" si="18"/>
        <v>-</v>
      </c>
      <c r="AG50" s="48">
        <f t="shared" si="19"/>
        <v>0</v>
      </c>
      <c r="AH50" s="68" t="s">
        <v>85</v>
      </c>
      <c r="AI50" s="69" t="s">
        <v>51</v>
      </c>
    </row>
    <row r="51" spans="1:35" ht="12.75" customHeight="1">
      <c r="A51" s="87" t="s">
        <v>309</v>
      </c>
      <c r="B51" s="89" t="s">
        <v>310</v>
      </c>
      <c r="C51" s="48" t="s">
        <v>311</v>
      </c>
      <c r="D51" s="49" t="s">
        <v>312</v>
      </c>
      <c r="E51" s="49" t="s">
        <v>313</v>
      </c>
      <c r="F51" s="89" t="s">
        <v>44</v>
      </c>
      <c r="G51" s="71" t="s">
        <v>314</v>
      </c>
      <c r="H51" s="62" t="s">
        <v>57</v>
      </c>
      <c r="I51" s="63">
        <v>7316923803</v>
      </c>
      <c r="J51" s="94" t="s">
        <v>103</v>
      </c>
      <c r="K51" s="52" t="s">
        <v>48</v>
      </c>
      <c r="L51" s="77"/>
      <c r="M51" s="73">
        <v>3765.3052000000002</v>
      </c>
      <c r="N51" s="64"/>
      <c r="O51" s="98">
        <v>18.7287</v>
      </c>
      <c r="P51" s="52" t="s">
        <v>48</v>
      </c>
      <c r="Q51" s="65"/>
      <c r="R51" s="64"/>
      <c r="S51" s="81" t="s">
        <v>59</v>
      </c>
      <c r="T51" s="102">
        <v>74638.47</v>
      </c>
      <c r="U51" s="67"/>
      <c r="V51" s="67"/>
      <c r="W51" s="85"/>
      <c r="X51" s="48">
        <f t="shared" si="10"/>
        <v>0</v>
      </c>
      <c r="Y51" s="49">
        <f t="shared" si="11"/>
        <v>0</v>
      </c>
      <c r="Z51" s="49">
        <f t="shared" si="12"/>
        <v>0</v>
      </c>
      <c r="AA51" s="49">
        <f t="shared" si="13"/>
        <v>0</v>
      </c>
      <c r="AB51" s="50" t="str">
        <f t="shared" si="14"/>
        <v>-</v>
      </c>
      <c r="AC51" s="48">
        <f t="shared" si="15"/>
        <v>1</v>
      </c>
      <c r="AD51" s="49">
        <f t="shared" si="16"/>
        <v>0</v>
      </c>
      <c r="AE51" s="49">
        <f t="shared" si="17"/>
        <v>0</v>
      </c>
      <c r="AF51" s="50" t="str">
        <f t="shared" si="18"/>
        <v>-</v>
      </c>
      <c r="AG51" s="48">
        <f t="shared" si="19"/>
        <v>0</v>
      </c>
      <c r="AH51" s="68" t="s">
        <v>50</v>
      </c>
      <c r="AI51" s="69" t="s">
        <v>51</v>
      </c>
    </row>
    <row r="52" spans="1:35" ht="12.75" customHeight="1">
      <c r="A52" s="87" t="s">
        <v>315</v>
      </c>
      <c r="B52" s="89" t="s">
        <v>316</v>
      </c>
      <c r="C52" s="48" t="s">
        <v>317</v>
      </c>
      <c r="D52" s="49" t="s">
        <v>318</v>
      </c>
      <c r="E52" s="49" t="s">
        <v>319</v>
      </c>
      <c r="F52" s="89" t="s">
        <v>44</v>
      </c>
      <c r="G52" s="71" t="s">
        <v>320</v>
      </c>
      <c r="H52" s="62" t="s">
        <v>57</v>
      </c>
      <c r="I52" s="63">
        <v>9313634558</v>
      </c>
      <c r="J52" s="94" t="s">
        <v>103</v>
      </c>
      <c r="K52" s="52" t="s">
        <v>48</v>
      </c>
      <c r="L52" s="77"/>
      <c r="M52" s="73">
        <v>3724.513200000001</v>
      </c>
      <c r="N52" s="64"/>
      <c r="O52" s="98">
        <v>22.8527</v>
      </c>
      <c r="P52" s="52" t="s">
        <v>59</v>
      </c>
      <c r="Q52" s="65"/>
      <c r="R52" s="64"/>
      <c r="S52" s="81" t="s">
        <v>59</v>
      </c>
      <c r="T52" s="102">
        <v>179080.54</v>
      </c>
      <c r="U52" s="67"/>
      <c r="V52" s="67"/>
      <c r="W52" s="85"/>
      <c r="X52" s="48">
        <f t="shared" si="10"/>
        <v>0</v>
      </c>
      <c r="Y52" s="49">
        <f t="shared" si="11"/>
        <v>0</v>
      </c>
      <c r="Z52" s="49">
        <f t="shared" si="12"/>
        <v>0</v>
      </c>
      <c r="AA52" s="49">
        <f t="shared" si="13"/>
        <v>0</v>
      </c>
      <c r="AB52" s="50" t="str">
        <f t="shared" si="14"/>
        <v>-</v>
      </c>
      <c r="AC52" s="48">
        <f t="shared" si="15"/>
        <v>1</v>
      </c>
      <c r="AD52" s="49">
        <f t="shared" si="16"/>
        <v>1</v>
      </c>
      <c r="AE52" s="49" t="str">
        <f t="shared" si="17"/>
        <v>Initial</v>
      </c>
      <c r="AF52" s="50" t="str">
        <f t="shared" si="18"/>
        <v>RLIS</v>
      </c>
      <c r="AG52" s="48">
        <f t="shared" si="19"/>
        <v>0</v>
      </c>
      <c r="AH52" s="68" t="s">
        <v>50</v>
      </c>
      <c r="AI52" s="69" t="s">
        <v>51</v>
      </c>
    </row>
    <row r="53" spans="1:35" ht="12.75" customHeight="1">
      <c r="A53" s="87" t="s">
        <v>321</v>
      </c>
      <c r="B53" s="89" t="s">
        <v>322</v>
      </c>
      <c r="C53" s="48" t="s">
        <v>323</v>
      </c>
      <c r="D53" s="49" t="s">
        <v>324</v>
      </c>
      <c r="E53" s="49" t="s">
        <v>325</v>
      </c>
      <c r="F53" s="89" t="s">
        <v>44</v>
      </c>
      <c r="G53" s="71" t="s">
        <v>326</v>
      </c>
      <c r="H53" s="62" t="s">
        <v>57</v>
      </c>
      <c r="I53" s="63">
        <v>8658283611</v>
      </c>
      <c r="J53" s="94" t="s">
        <v>223</v>
      </c>
      <c r="K53" s="52" t="s">
        <v>59</v>
      </c>
      <c r="L53" s="77"/>
      <c r="M53" s="73">
        <v>3177.7312</v>
      </c>
      <c r="N53" s="64"/>
      <c r="O53" s="98">
        <v>27.868</v>
      </c>
      <c r="P53" s="52" t="s">
        <v>59</v>
      </c>
      <c r="Q53" s="65"/>
      <c r="R53" s="64"/>
      <c r="S53" s="81" t="s">
        <v>59</v>
      </c>
      <c r="T53" s="102">
        <v>159589.97</v>
      </c>
      <c r="U53" s="67"/>
      <c r="V53" s="67"/>
      <c r="W53" s="85"/>
      <c r="X53" s="48">
        <f t="shared" si="10"/>
        <v>1</v>
      </c>
      <c r="Y53" s="49">
        <f t="shared" si="11"/>
        <v>0</v>
      </c>
      <c r="Z53" s="49">
        <f t="shared" si="12"/>
        <v>0</v>
      </c>
      <c r="AA53" s="49">
        <f t="shared" si="13"/>
        <v>0</v>
      </c>
      <c r="AB53" s="50" t="str">
        <f t="shared" si="14"/>
        <v>-</v>
      </c>
      <c r="AC53" s="48">
        <f t="shared" si="15"/>
        <v>1</v>
      </c>
      <c r="AD53" s="49">
        <f t="shared" si="16"/>
        <v>1</v>
      </c>
      <c r="AE53" s="49" t="str">
        <f t="shared" si="17"/>
        <v>Initial</v>
      </c>
      <c r="AF53" s="50" t="str">
        <f t="shared" si="18"/>
        <v>RLIS</v>
      </c>
      <c r="AG53" s="48">
        <f t="shared" si="19"/>
        <v>0</v>
      </c>
      <c r="AH53" s="68" t="s">
        <v>50</v>
      </c>
      <c r="AI53" s="69" t="s">
        <v>51</v>
      </c>
    </row>
    <row r="54" spans="1:35" ht="12.75" customHeight="1">
      <c r="A54" s="87" t="s">
        <v>327</v>
      </c>
      <c r="B54" s="89" t="s">
        <v>328</v>
      </c>
      <c r="C54" s="48" t="s">
        <v>329</v>
      </c>
      <c r="D54" s="49" t="s">
        <v>330</v>
      </c>
      <c r="E54" s="49" t="s">
        <v>331</v>
      </c>
      <c r="F54" s="89" t="s">
        <v>44</v>
      </c>
      <c r="G54" s="71" t="s">
        <v>332</v>
      </c>
      <c r="H54" s="62" t="s">
        <v>57</v>
      </c>
      <c r="I54" s="63">
        <v>4236394194</v>
      </c>
      <c r="J54" s="94" t="s">
        <v>103</v>
      </c>
      <c r="K54" s="52" t="s">
        <v>48</v>
      </c>
      <c r="L54" s="77"/>
      <c r="M54" s="73">
        <v>6393.696799999999</v>
      </c>
      <c r="N54" s="64"/>
      <c r="O54" s="98">
        <v>21.5813</v>
      </c>
      <c r="P54" s="52" t="s">
        <v>59</v>
      </c>
      <c r="Q54" s="65"/>
      <c r="R54" s="64"/>
      <c r="S54" s="81" t="s">
        <v>59</v>
      </c>
      <c r="T54" s="102">
        <v>293472.47</v>
      </c>
      <c r="U54" s="67"/>
      <c r="V54" s="67"/>
      <c r="W54" s="85"/>
      <c r="X54" s="48">
        <f t="shared" si="10"/>
        <v>0</v>
      </c>
      <c r="Y54" s="49">
        <f t="shared" si="11"/>
        <v>0</v>
      </c>
      <c r="Z54" s="49">
        <f t="shared" si="12"/>
        <v>0</v>
      </c>
      <c r="AA54" s="49">
        <f t="shared" si="13"/>
        <v>0</v>
      </c>
      <c r="AB54" s="50" t="str">
        <f t="shared" si="14"/>
        <v>-</v>
      </c>
      <c r="AC54" s="48">
        <f t="shared" si="15"/>
        <v>1</v>
      </c>
      <c r="AD54" s="49">
        <f t="shared" si="16"/>
        <v>1</v>
      </c>
      <c r="AE54" s="49" t="str">
        <f t="shared" si="17"/>
        <v>Initial</v>
      </c>
      <c r="AF54" s="50" t="str">
        <f t="shared" si="18"/>
        <v>RLIS</v>
      </c>
      <c r="AG54" s="48">
        <f t="shared" si="19"/>
        <v>0</v>
      </c>
      <c r="AH54" s="68" t="s">
        <v>50</v>
      </c>
      <c r="AI54" s="69" t="s">
        <v>51</v>
      </c>
    </row>
    <row r="55" spans="1:35" ht="12.75" customHeight="1">
      <c r="A55" s="87" t="s">
        <v>333</v>
      </c>
      <c r="B55" s="89" t="s">
        <v>334</v>
      </c>
      <c r="C55" s="48" t="s">
        <v>331</v>
      </c>
      <c r="D55" s="49" t="s">
        <v>335</v>
      </c>
      <c r="E55" s="49" t="s">
        <v>331</v>
      </c>
      <c r="F55" s="89" t="s">
        <v>44</v>
      </c>
      <c r="G55" s="71" t="s">
        <v>336</v>
      </c>
      <c r="H55" s="62" t="s">
        <v>337</v>
      </c>
      <c r="I55" s="63">
        <v>4237878000</v>
      </c>
      <c r="J55" s="94" t="s">
        <v>91</v>
      </c>
      <c r="K55" s="52" t="s">
        <v>48</v>
      </c>
      <c r="L55" s="77"/>
      <c r="M55" s="73">
        <v>2656.7500000000005</v>
      </c>
      <c r="N55" s="64"/>
      <c r="O55" s="98">
        <v>22.804</v>
      </c>
      <c r="P55" s="52" t="s">
        <v>59</v>
      </c>
      <c r="Q55" s="65"/>
      <c r="R55" s="64"/>
      <c r="S55" s="81" t="s">
        <v>59</v>
      </c>
      <c r="T55" s="102">
        <v>99178.06</v>
      </c>
      <c r="U55" s="67"/>
      <c r="V55" s="67"/>
      <c r="W55" s="85"/>
      <c r="X55" s="48">
        <f t="shared" si="10"/>
        <v>0</v>
      </c>
      <c r="Y55" s="49">
        <f t="shared" si="11"/>
        <v>0</v>
      </c>
      <c r="Z55" s="49">
        <f t="shared" si="12"/>
        <v>0</v>
      </c>
      <c r="AA55" s="49">
        <f t="shared" si="13"/>
        <v>0</v>
      </c>
      <c r="AB55" s="50" t="str">
        <f t="shared" si="14"/>
        <v>-</v>
      </c>
      <c r="AC55" s="48">
        <f t="shared" si="15"/>
        <v>1</v>
      </c>
      <c r="AD55" s="49">
        <f t="shared" si="16"/>
        <v>1</v>
      </c>
      <c r="AE55" s="49" t="str">
        <f t="shared" si="17"/>
        <v>Initial</v>
      </c>
      <c r="AF55" s="50" t="str">
        <f t="shared" si="18"/>
        <v>RLIS</v>
      </c>
      <c r="AG55" s="48">
        <f t="shared" si="19"/>
        <v>0</v>
      </c>
      <c r="AH55" s="68" t="s">
        <v>50</v>
      </c>
      <c r="AI55" s="69" t="s">
        <v>51</v>
      </c>
    </row>
    <row r="56" spans="1:35" ht="12.75" customHeight="1">
      <c r="A56" s="87" t="s">
        <v>338</v>
      </c>
      <c r="B56" s="89" t="s">
        <v>339</v>
      </c>
      <c r="C56" s="48" t="s">
        <v>340</v>
      </c>
      <c r="D56" s="49" t="s">
        <v>341</v>
      </c>
      <c r="E56" s="49" t="s">
        <v>342</v>
      </c>
      <c r="F56" s="89" t="s">
        <v>44</v>
      </c>
      <c r="G56" s="71" t="s">
        <v>343</v>
      </c>
      <c r="H56" s="62" t="s">
        <v>344</v>
      </c>
      <c r="I56" s="63">
        <v>9316923467</v>
      </c>
      <c r="J56" s="94" t="s">
        <v>72</v>
      </c>
      <c r="K56" s="52" t="s">
        <v>59</v>
      </c>
      <c r="L56" s="77"/>
      <c r="M56" s="73">
        <v>1868.6524999999997</v>
      </c>
      <c r="N56" s="64"/>
      <c r="O56" s="98">
        <v>33.8475</v>
      </c>
      <c r="P56" s="52" t="s">
        <v>59</v>
      </c>
      <c r="Q56" s="65"/>
      <c r="R56" s="64"/>
      <c r="S56" s="81" t="s">
        <v>59</v>
      </c>
      <c r="T56" s="102">
        <v>149864.02</v>
      </c>
      <c r="U56" s="67"/>
      <c r="V56" s="67"/>
      <c r="W56" s="85"/>
      <c r="X56" s="48">
        <f t="shared" si="10"/>
        <v>1</v>
      </c>
      <c r="Y56" s="49">
        <f t="shared" si="11"/>
        <v>0</v>
      </c>
      <c r="Z56" s="49">
        <f t="shared" si="12"/>
        <v>0</v>
      </c>
      <c r="AA56" s="49">
        <f t="shared" si="13"/>
        <v>0</v>
      </c>
      <c r="AB56" s="50" t="str">
        <f t="shared" si="14"/>
        <v>-</v>
      </c>
      <c r="AC56" s="48">
        <f t="shared" si="15"/>
        <v>1</v>
      </c>
      <c r="AD56" s="49">
        <f t="shared" si="16"/>
        <v>1</v>
      </c>
      <c r="AE56" s="49" t="str">
        <f t="shared" si="17"/>
        <v>Initial</v>
      </c>
      <c r="AF56" s="50" t="str">
        <f t="shared" si="18"/>
        <v>RLIS</v>
      </c>
      <c r="AG56" s="48">
        <f t="shared" si="19"/>
        <v>0</v>
      </c>
      <c r="AH56" s="68" t="s">
        <v>50</v>
      </c>
      <c r="AI56" s="69" t="s">
        <v>51</v>
      </c>
    </row>
    <row r="57" spans="1:35" ht="12.75" customHeight="1">
      <c r="A57" s="87" t="s">
        <v>345</v>
      </c>
      <c r="B57" s="89" t="s">
        <v>346</v>
      </c>
      <c r="C57" s="48" t="s">
        <v>347</v>
      </c>
      <c r="D57" s="49" t="s">
        <v>348</v>
      </c>
      <c r="E57" s="49" t="s">
        <v>349</v>
      </c>
      <c r="F57" s="89" t="s">
        <v>44</v>
      </c>
      <c r="G57" s="71" t="s">
        <v>350</v>
      </c>
      <c r="H57" s="62" t="s">
        <v>57</v>
      </c>
      <c r="I57" s="63">
        <v>4235867700</v>
      </c>
      <c r="J57" s="94" t="s">
        <v>139</v>
      </c>
      <c r="K57" s="52" t="s">
        <v>48</v>
      </c>
      <c r="L57" s="77"/>
      <c r="M57" s="73">
        <v>9768.368199999999</v>
      </c>
      <c r="N57" s="64"/>
      <c r="O57" s="98">
        <v>29.2609</v>
      </c>
      <c r="P57" s="52" t="s">
        <v>59</v>
      </c>
      <c r="Q57" s="65"/>
      <c r="R57" s="64"/>
      <c r="S57" s="81" t="s">
        <v>48</v>
      </c>
      <c r="T57" s="102">
        <v>348777.09</v>
      </c>
      <c r="U57" s="67"/>
      <c r="V57" s="67"/>
      <c r="W57" s="85"/>
      <c r="X57" s="48">
        <f t="shared" si="10"/>
        <v>0</v>
      </c>
      <c r="Y57" s="49">
        <f t="shared" si="11"/>
        <v>0</v>
      </c>
      <c r="Z57" s="49">
        <f t="shared" si="12"/>
        <v>0</v>
      </c>
      <c r="AA57" s="49">
        <f t="shared" si="13"/>
        <v>0</v>
      </c>
      <c r="AB57" s="50" t="str">
        <f t="shared" si="14"/>
        <v>-</v>
      </c>
      <c r="AC57" s="48">
        <f t="shared" si="15"/>
        <v>0</v>
      </c>
      <c r="AD57" s="49">
        <f t="shared" si="16"/>
        <v>1</v>
      </c>
      <c r="AE57" s="49">
        <f t="shared" si="17"/>
        <v>0</v>
      </c>
      <c r="AF57" s="50" t="str">
        <f t="shared" si="18"/>
        <v>-</v>
      </c>
      <c r="AG57" s="48">
        <f t="shared" si="19"/>
        <v>0</v>
      </c>
      <c r="AH57" s="68" t="s">
        <v>50</v>
      </c>
      <c r="AI57" s="69" t="s">
        <v>51</v>
      </c>
    </row>
    <row r="58" spans="1:35" ht="12.75" customHeight="1">
      <c r="A58" s="87" t="s">
        <v>351</v>
      </c>
      <c r="B58" s="89" t="s">
        <v>352</v>
      </c>
      <c r="C58" s="48" t="s">
        <v>353</v>
      </c>
      <c r="D58" s="49" t="s">
        <v>354</v>
      </c>
      <c r="E58" s="49" t="s">
        <v>355</v>
      </c>
      <c r="F58" s="89" t="s">
        <v>44</v>
      </c>
      <c r="G58" s="71" t="s">
        <v>356</v>
      </c>
      <c r="H58" s="62" t="s">
        <v>357</v>
      </c>
      <c r="I58" s="63">
        <v>4232098538</v>
      </c>
      <c r="J58" s="94" t="s">
        <v>139</v>
      </c>
      <c r="K58" s="52" t="s">
        <v>48</v>
      </c>
      <c r="L58" s="77"/>
      <c r="M58" s="73">
        <v>41034.2067</v>
      </c>
      <c r="N58" s="64"/>
      <c r="O58" s="98">
        <v>20.409</v>
      </c>
      <c r="P58" s="52" t="s">
        <v>59</v>
      </c>
      <c r="Q58" s="65"/>
      <c r="R58" s="64"/>
      <c r="S58" s="81" t="s">
        <v>48</v>
      </c>
      <c r="T58" s="102">
        <v>1908560.61</v>
      </c>
      <c r="U58" s="67"/>
      <c r="V58" s="67"/>
      <c r="W58" s="85"/>
      <c r="X58" s="48">
        <f t="shared" si="10"/>
        <v>0</v>
      </c>
      <c r="Y58" s="49">
        <f t="shared" si="11"/>
        <v>0</v>
      </c>
      <c r="Z58" s="49">
        <f t="shared" si="12"/>
        <v>0</v>
      </c>
      <c r="AA58" s="49">
        <f t="shared" si="13"/>
        <v>0</v>
      </c>
      <c r="AB58" s="50" t="str">
        <f t="shared" si="14"/>
        <v>-</v>
      </c>
      <c r="AC58" s="48">
        <f t="shared" si="15"/>
        <v>0</v>
      </c>
      <c r="AD58" s="49">
        <f t="shared" si="16"/>
        <v>1</v>
      </c>
      <c r="AE58" s="49">
        <f t="shared" si="17"/>
        <v>0</v>
      </c>
      <c r="AF58" s="50" t="str">
        <f t="shared" si="18"/>
        <v>-</v>
      </c>
      <c r="AG58" s="48">
        <f t="shared" si="19"/>
        <v>0</v>
      </c>
      <c r="AH58" s="68" t="s">
        <v>50</v>
      </c>
      <c r="AI58" s="69" t="s">
        <v>51</v>
      </c>
    </row>
    <row r="59" spans="1:35" ht="12.75" customHeight="1">
      <c r="A59" s="87" t="s">
        <v>358</v>
      </c>
      <c r="B59" s="89" t="s">
        <v>359</v>
      </c>
      <c r="C59" s="48" t="s">
        <v>360</v>
      </c>
      <c r="D59" s="49" t="s">
        <v>361</v>
      </c>
      <c r="E59" s="49" t="s">
        <v>362</v>
      </c>
      <c r="F59" s="89" t="s">
        <v>44</v>
      </c>
      <c r="G59" s="71" t="s">
        <v>363</v>
      </c>
      <c r="H59" s="62" t="s">
        <v>57</v>
      </c>
      <c r="I59" s="63">
        <v>4237332591</v>
      </c>
      <c r="J59" s="94" t="s">
        <v>72</v>
      </c>
      <c r="K59" s="52" t="s">
        <v>59</v>
      </c>
      <c r="L59" s="77"/>
      <c r="M59" s="73">
        <v>933.5</v>
      </c>
      <c r="N59" s="64"/>
      <c r="O59" s="98">
        <v>39.9038</v>
      </c>
      <c r="P59" s="52" t="s">
        <v>59</v>
      </c>
      <c r="Q59" s="65"/>
      <c r="R59" s="64"/>
      <c r="S59" s="81" t="s">
        <v>59</v>
      </c>
      <c r="T59" s="102">
        <v>86213.79</v>
      </c>
      <c r="U59" s="67"/>
      <c r="V59" s="67"/>
      <c r="W59" s="85"/>
      <c r="X59" s="48">
        <f t="shared" si="10"/>
        <v>1</v>
      </c>
      <c r="Y59" s="49">
        <f t="shared" si="11"/>
        <v>0</v>
      </c>
      <c r="Z59" s="49">
        <f t="shared" si="12"/>
        <v>0</v>
      </c>
      <c r="AA59" s="49">
        <f t="shared" si="13"/>
        <v>0</v>
      </c>
      <c r="AB59" s="50" t="str">
        <f t="shared" si="14"/>
        <v>-</v>
      </c>
      <c r="AC59" s="48">
        <f t="shared" si="15"/>
        <v>1</v>
      </c>
      <c r="AD59" s="49">
        <f t="shared" si="16"/>
        <v>1</v>
      </c>
      <c r="AE59" s="49" t="str">
        <f t="shared" si="17"/>
        <v>Initial</v>
      </c>
      <c r="AF59" s="50" t="str">
        <f t="shared" si="18"/>
        <v>RLIS</v>
      </c>
      <c r="AG59" s="48">
        <f t="shared" si="19"/>
        <v>0</v>
      </c>
      <c r="AH59" s="68" t="s">
        <v>50</v>
      </c>
      <c r="AI59" s="69" t="s">
        <v>51</v>
      </c>
    </row>
    <row r="60" spans="1:35" ht="12.75" customHeight="1">
      <c r="A60" s="87" t="s">
        <v>364</v>
      </c>
      <c r="B60" s="89" t="s">
        <v>365</v>
      </c>
      <c r="C60" s="48" t="s">
        <v>366</v>
      </c>
      <c r="D60" s="49" t="s">
        <v>367</v>
      </c>
      <c r="E60" s="49" t="s">
        <v>368</v>
      </c>
      <c r="F60" s="89" t="s">
        <v>44</v>
      </c>
      <c r="G60" s="71" t="s">
        <v>369</v>
      </c>
      <c r="H60" s="62" t="s">
        <v>57</v>
      </c>
      <c r="I60" s="63">
        <v>7316582510</v>
      </c>
      <c r="J60" s="94" t="s">
        <v>103</v>
      </c>
      <c r="K60" s="52" t="s">
        <v>48</v>
      </c>
      <c r="L60" s="77"/>
      <c r="M60" s="73">
        <v>3461.4787</v>
      </c>
      <c r="N60" s="64"/>
      <c r="O60" s="98">
        <v>30.4337</v>
      </c>
      <c r="P60" s="52" t="s">
        <v>59</v>
      </c>
      <c r="Q60" s="65"/>
      <c r="R60" s="64"/>
      <c r="S60" s="81" t="s">
        <v>59</v>
      </c>
      <c r="T60" s="102">
        <v>223833.99</v>
      </c>
      <c r="U60" s="67"/>
      <c r="V60" s="67"/>
      <c r="W60" s="85"/>
      <c r="X60" s="48">
        <f t="shared" si="10"/>
        <v>0</v>
      </c>
      <c r="Y60" s="49">
        <f t="shared" si="11"/>
        <v>0</v>
      </c>
      <c r="Z60" s="49">
        <f t="shared" si="12"/>
        <v>0</v>
      </c>
      <c r="AA60" s="49">
        <f t="shared" si="13"/>
        <v>0</v>
      </c>
      <c r="AB60" s="50" t="str">
        <f t="shared" si="14"/>
        <v>-</v>
      </c>
      <c r="AC60" s="48">
        <f t="shared" si="15"/>
        <v>1</v>
      </c>
      <c r="AD60" s="49">
        <f t="shared" si="16"/>
        <v>1</v>
      </c>
      <c r="AE60" s="49" t="str">
        <f t="shared" si="17"/>
        <v>Initial</v>
      </c>
      <c r="AF60" s="50" t="str">
        <f t="shared" si="18"/>
        <v>RLIS</v>
      </c>
      <c r="AG60" s="48">
        <f t="shared" si="19"/>
        <v>0</v>
      </c>
      <c r="AH60" s="68" t="s">
        <v>50</v>
      </c>
      <c r="AI60" s="69" t="s">
        <v>51</v>
      </c>
    </row>
    <row r="61" spans="1:35" ht="12.75" customHeight="1">
      <c r="A61" s="87" t="s">
        <v>370</v>
      </c>
      <c r="B61" s="89" t="s">
        <v>371</v>
      </c>
      <c r="C61" s="48" t="s">
        <v>372</v>
      </c>
      <c r="D61" s="49" t="s">
        <v>373</v>
      </c>
      <c r="E61" s="49" t="s">
        <v>374</v>
      </c>
      <c r="F61" s="89" t="s">
        <v>44</v>
      </c>
      <c r="G61" s="71" t="s">
        <v>375</v>
      </c>
      <c r="H61" s="62" t="s">
        <v>57</v>
      </c>
      <c r="I61" s="63">
        <v>7319253943</v>
      </c>
      <c r="J61" s="94" t="s">
        <v>103</v>
      </c>
      <c r="K61" s="52" t="s">
        <v>48</v>
      </c>
      <c r="L61" s="77"/>
      <c r="M61" s="73">
        <v>3360.3509000000004</v>
      </c>
      <c r="N61" s="64"/>
      <c r="O61" s="98">
        <v>28.0288</v>
      </c>
      <c r="P61" s="52" t="s">
        <v>59</v>
      </c>
      <c r="Q61" s="65"/>
      <c r="R61" s="64"/>
      <c r="S61" s="81" t="s">
        <v>59</v>
      </c>
      <c r="T61" s="102">
        <v>201785.27</v>
      </c>
      <c r="U61" s="67"/>
      <c r="V61" s="67"/>
      <c r="W61" s="85"/>
      <c r="X61" s="48">
        <f t="shared" si="10"/>
        <v>0</v>
      </c>
      <c r="Y61" s="49">
        <f t="shared" si="11"/>
        <v>0</v>
      </c>
      <c r="Z61" s="49">
        <f t="shared" si="12"/>
        <v>0</v>
      </c>
      <c r="AA61" s="49">
        <f t="shared" si="13"/>
        <v>0</v>
      </c>
      <c r="AB61" s="50" t="str">
        <f t="shared" si="14"/>
        <v>-</v>
      </c>
      <c r="AC61" s="48">
        <f t="shared" si="15"/>
        <v>1</v>
      </c>
      <c r="AD61" s="49">
        <f t="shared" si="16"/>
        <v>1</v>
      </c>
      <c r="AE61" s="49" t="str">
        <f t="shared" si="17"/>
        <v>Initial</v>
      </c>
      <c r="AF61" s="50" t="str">
        <f t="shared" si="18"/>
        <v>RLIS</v>
      </c>
      <c r="AG61" s="48">
        <f t="shared" si="19"/>
        <v>0</v>
      </c>
      <c r="AH61" s="68" t="s">
        <v>50</v>
      </c>
      <c r="AI61" s="69" t="s">
        <v>51</v>
      </c>
    </row>
    <row r="62" spans="1:35" ht="12.75" customHeight="1">
      <c r="A62" s="87" t="s">
        <v>376</v>
      </c>
      <c r="B62" s="89" t="s">
        <v>377</v>
      </c>
      <c r="C62" s="48" t="s">
        <v>378</v>
      </c>
      <c r="D62" s="49" t="s">
        <v>379</v>
      </c>
      <c r="E62" s="49" t="s">
        <v>380</v>
      </c>
      <c r="F62" s="89" t="s">
        <v>44</v>
      </c>
      <c r="G62" s="71" t="s">
        <v>381</v>
      </c>
      <c r="H62" s="62" t="s">
        <v>382</v>
      </c>
      <c r="I62" s="63">
        <v>4232727629</v>
      </c>
      <c r="J62" s="94" t="s">
        <v>79</v>
      </c>
      <c r="K62" s="52" t="s">
        <v>48</v>
      </c>
      <c r="L62" s="77"/>
      <c r="M62" s="73">
        <v>6576.6</v>
      </c>
      <c r="N62" s="64"/>
      <c r="O62" s="98">
        <v>25.4239</v>
      </c>
      <c r="P62" s="52" t="s">
        <v>59</v>
      </c>
      <c r="Q62" s="65"/>
      <c r="R62" s="64"/>
      <c r="S62" s="81" t="s">
        <v>48</v>
      </c>
      <c r="T62" s="102">
        <v>310759.41</v>
      </c>
      <c r="U62" s="67"/>
      <c r="V62" s="67"/>
      <c r="W62" s="85"/>
      <c r="X62" s="48">
        <f t="shared" si="10"/>
        <v>0</v>
      </c>
      <c r="Y62" s="49">
        <f t="shared" si="11"/>
        <v>0</v>
      </c>
      <c r="Z62" s="49">
        <f t="shared" si="12"/>
        <v>0</v>
      </c>
      <c r="AA62" s="49">
        <f t="shared" si="13"/>
        <v>0</v>
      </c>
      <c r="AB62" s="50" t="str">
        <f t="shared" si="14"/>
        <v>-</v>
      </c>
      <c r="AC62" s="48">
        <f t="shared" si="15"/>
        <v>0</v>
      </c>
      <c r="AD62" s="49">
        <f t="shared" si="16"/>
        <v>1</v>
      </c>
      <c r="AE62" s="49">
        <f t="shared" si="17"/>
        <v>0</v>
      </c>
      <c r="AF62" s="50" t="str">
        <f t="shared" si="18"/>
        <v>-</v>
      </c>
      <c r="AG62" s="48">
        <f t="shared" si="19"/>
        <v>0</v>
      </c>
      <c r="AH62" s="68" t="s">
        <v>50</v>
      </c>
      <c r="AI62" s="69" t="s">
        <v>51</v>
      </c>
    </row>
    <row r="63" spans="1:35" ht="12.75" customHeight="1">
      <c r="A63" s="87" t="s">
        <v>383</v>
      </c>
      <c r="B63" s="89" t="s">
        <v>384</v>
      </c>
      <c r="C63" s="48" t="s">
        <v>385</v>
      </c>
      <c r="D63" s="49" t="s">
        <v>386</v>
      </c>
      <c r="E63" s="49" t="s">
        <v>387</v>
      </c>
      <c r="F63" s="89" t="s">
        <v>44</v>
      </c>
      <c r="G63" s="71" t="s">
        <v>388</v>
      </c>
      <c r="H63" s="62" t="s">
        <v>57</v>
      </c>
      <c r="I63" s="63">
        <v>7317729613</v>
      </c>
      <c r="J63" s="94" t="s">
        <v>91</v>
      </c>
      <c r="K63" s="52" t="s">
        <v>48</v>
      </c>
      <c r="L63" s="77"/>
      <c r="M63" s="73">
        <v>2812.5971999999992</v>
      </c>
      <c r="N63" s="64"/>
      <c r="O63" s="98">
        <v>31.3057</v>
      </c>
      <c r="P63" s="52" t="s">
        <v>59</v>
      </c>
      <c r="Q63" s="65"/>
      <c r="R63" s="64"/>
      <c r="S63" s="81" t="s">
        <v>59</v>
      </c>
      <c r="T63" s="102">
        <v>196480.34</v>
      </c>
      <c r="U63" s="67"/>
      <c r="V63" s="67"/>
      <c r="W63" s="85"/>
      <c r="X63" s="48">
        <f t="shared" si="10"/>
        <v>0</v>
      </c>
      <c r="Y63" s="49">
        <f t="shared" si="11"/>
        <v>0</v>
      </c>
      <c r="Z63" s="49">
        <f t="shared" si="12"/>
        <v>0</v>
      </c>
      <c r="AA63" s="49">
        <f t="shared" si="13"/>
        <v>0</v>
      </c>
      <c r="AB63" s="50" t="str">
        <f t="shared" si="14"/>
        <v>-</v>
      </c>
      <c r="AC63" s="48">
        <f t="shared" si="15"/>
        <v>1</v>
      </c>
      <c r="AD63" s="49">
        <f t="shared" si="16"/>
        <v>1</v>
      </c>
      <c r="AE63" s="49" t="str">
        <f t="shared" si="17"/>
        <v>Initial</v>
      </c>
      <c r="AF63" s="50" t="str">
        <f t="shared" si="18"/>
        <v>RLIS</v>
      </c>
      <c r="AG63" s="48">
        <f t="shared" si="19"/>
        <v>0</v>
      </c>
      <c r="AH63" s="68" t="s">
        <v>50</v>
      </c>
      <c r="AI63" s="69" t="s">
        <v>51</v>
      </c>
    </row>
    <row r="64" spans="1:35" ht="12.75" customHeight="1">
      <c r="A64" s="87" t="s">
        <v>389</v>
      </c>
      <c r="B64" s="89" t="s">
        <v>390</v>
      </c>
      <c r="C64" s="48" t="s">
        <v>391</v>
      </c>
      <c r="D64" s="49" t="s">
        <v>392</v>
      </c>
      <c r="E64" s="49" t="s">
        <v>393</v>
      </c>
      <c r="F64" s="89" t="s">
        <v>44</v>
      </c>
      <c r="G64" s="71" t="s">
        <v>394</v>
      </c>
      <c r="H64" s="62" t="s">
        <v>57</v>
      </c>
      <c r="I64" s="63">
        <v>7319683661</v>
      </c>
      <c r="J64" s="94" t="s">
        <v>103</v>
      </c>
      <c r="K64" s="52" t="s">
        <v>48</v>
      </c>
      <c r="L64" s="77"/>
      <c r="M64" s="73">
        <v>3674.1500000000005</v>
      </c>
      <c r="N64" s="64"/>
      <c r="O64" s="98">
        <v>23.5658</v>
      </c>
      <c r="P64" s="52" t="s">
        <v>59</v>
      </c>
      <c r="Q64" s="65"/>
      <c r="R64" s="64"/>
      <c r="S64" s="81" t="s">
        <v>59</v>
      </c>
      <c r="T64" s="102">
        <v>117046.63</v>
      </c>
      <c r="U64" s="67"/>
      <c r="V64" s="67"/>
      <c r="W64" s="85"/>
      <c r="X64" s="48">
        <f t="shared" si="10"/>
        <v>0</v>
      </c>
      <c r="Y64" s="49">
        <f t="shared" si="11"/>
        <v>0</v>
      </c>
      <c r="Z64" s="49">
        <f t="shared" si="12"/>
        <v>0</v>
      </c>
      <c r="AA64" s="49">
        <f t="shared" si="13"/>
        <v>0</v>
      </c>
      <c r="AB64" s="50" t="str">
        <f t="shared" si="14"/>
        <v>-</v>
      </c>
      <c r="AC64" s="48">
        <f t="shared" si="15"/>
        <v>1</v>
      </c>
      <c r="AD64" s="49">
        <f t="shared" si="16"/>
        <v>1</v>
      </c>
      <c r="AE64" s="49" t="str">
        <f t="shared" si="17"/>
        <v>Initial</v>
      </c>
      <c r="AF64" s="50" t="str">
        <f t="shared" si="18"/>
        <v>RLIS</v>
      </c>
      <c r="AG64" s="48">
        <f t="shared" si="19"/>
        <v>0</v>
      </c>
      <c r="AH64" s="68" t="s">
        <v>50</v>
      </c>
      <c r="AI64" s="69" t="s">
        <v>51</v>
      </c>
    </row>
    <row r="65" spans="1:35" ht="12.75" customHeight="1">
      <c r="A65" s="87" t="s">
        <v>395</v>
      </c>
      <c r="B65" s="89" t="s">
        <v>396</v>
      </c>
      <c r="C65" s="48" t="s">
        <v>397</v>
      </c>
      <c r="D65" s="49" t="s">
        <v>398</v>
      </c>
      <c r="E65" s="49" t="s">
        <v>399</v>
      </c>
      <c r="F65" s="89" t="s">
        <v>44</v>
      </c>
      <c r="G65" s="71" t="s">
        <v>400</v>
      </c>
      <c r="H65" s="62" t="s">
        <v>57</v>
      </c>
      <c r="I65" s="63">
        <v>7316429733</v>
      </c>
      <c r="J65" s="94" t="s">
        <v>103</v>
      </c>
      <c r="K65" s="52" t="s">
        <v>48</v>
      </c>
      <c r="L65" s="77"/>
      <c r="M65" s="73">
        <v>2794.2882000000004</v>
      </c>
      <c r="N65" s="64"/>
      <c r="O65" s="98">
        <v>26.1935</v>
      </c>
      <c r="P65" s="52" t="s">
        <v>59</v>
      </c>
      <c r="Q65" s="65"/>
      <c r="R65" s="64"/>
      <c r="S65" s="81" t="s">
        <v>59</v>
      </c>
      <c r="T65" s="102">
        <v>133750.31</v>
      </c>
      <c r="U65" s="67"/>
      <c r="V65" s="67"/>
      <c r="W65" s="85"/>
      <c r="X65" s="48">
        <f t="shared" si="10"/>
        <v>0</v>
      </c>
      <c r="Y65" s="49">
        <f t="shared" si="11"/>
        <v>0</v>
      </c>
      <c r="Z65" s="49">
        <f t="shared" si="12"/>
        <v>0</v>
      </c>
      <c r="AA65" s="49">
        <f t="shared" si="13"/>
        <v>0</v>
      </c>
      <c r="AB65" s="50" t="str">
        <f t="shared" si="14"/>
        <v>-</v>
      </c>
      <c r="AC65" s="48">
        <f t="shared" si="15"/>
        <v>1</v>
      </c>
      <c r="AD65" s="49">
        <f t="shared" si="16"/>
        <v>1</v>
      </c>
      <c r="AE65" s="49" t="str">
        <f t="shared" si="17"/>
        <v>Initial</v>
      </c>
      <c r="AF65" s="50" t="str">
        <f t="shared" si="18"/>
        <v>RLIS</v>
      </c>
      <c r="AG65" s="48">
        <f t="shared" si="19"/>
        <v>0</v>
      </c>
      <c r="AH65" s="68" t="s">
        <v>50</v>
      </c>
      <c r="AI65" s="69" t="s">
        <v>51</v>
      </c>
    </row>
    <row r="66" spans="1:35" ht="12.75" customHeight="1">
      <c r="A66" s="87" t="s">
        <v>401</v>
      </c>
      <c r="B66" s="89" t="s">
        <v>402</v>
      </c>
      <c r="C66" s="48" t="s">
        <v>403</v>
      </c>
      <c r="D66" s="49" t="s">
        <v>404</v>
      </c>
      <c r="E66" s="49" t="s">
        <v>405</v>
      </c>
      <c r="F66" s="89" t="s">
        <v>44</v>
      </c>
      <c r="G66" s="71" t="s">
        <v>406</v>
      </c>
      <c r="H66" s="62" t="s">
        <v>57</v>
      </c>
      <c r="I66" s="63">
        <v>9317293391</v>
      </c>
      <c r="J66" s="94" t="s">
        <v>223</v>
      </c>
      <c r="K66" s="52" t="s">
        <v>59</v>
      </c>
      <c r="L66" s="77"/>
      <c r="M66" s="73">
        <v>3160.2128000000002</v>
      </c>
      <c r="N66" s="64"/>
      <c r="O66" s="98">
        <v>27.1063</v>
      </c>
      <c r="P66" s="52" t="s">
        <v>59</v>
      </c>
      <c r="Q66" s="65"/>
      <c r="R66" s="64"/>
      <c r="S66" s="81" t="s">
        <v>59</v>
      </c>
      <c r="T66" s="102">
        <v>151844.85</v>
      </c>
      <c r="U66" s="67"/>
      <c r="V66" s="67"/>
      <c r="W66" s="85"/>
      <c r="X66" s="48">
        <f t="shared" si="10"/>
        <v>1</v>
      </c>
      <c r="Y66" s="49">
        <f t="shared" si="11"/>
        <v>0</v>
      </c>
      <c r="Z66" s="49">
        <f t="shared" si="12"/>
        <v>0</v>
      </c>
      <c r="AA66" s="49">
        <f t="shared" si="13"/>
        <v>0</v>
      </c>
      <c r="AB66" s="50" t="str">
        <f t="shared" si="14"/>
        <v>-</v>
      </c>
      <c r="AC66" s="48">
        <f t="shared" si="15"/>
        <v>1</v>
      </c>
      <c r="AD66" s="49">
        <f t="shared" si="16"/>
        <v>1</v>
      </c>
      <c r="AE66" s="49" t="str">
        <f t="shared" si="17"/>
        <v>Initial</v>
      </c>
      <c r="AF66" s="50" t="str">
        <f t="shared" si="18"/>
        <v>RLIS</v>
      </c>
      <c r="AG66" s="48">
        <f t="shared" si="19"/>
        <v>0</v>
      </c>
      <c r="AH66" s="68" t="s">
        <v>50</v>
      </c>
      <c r="AI66" s="69" t="s">
        <v>51</v>
      </c>
    </row>
    <row r="67" spans="1:35" ht="12.75" customHeight="1">
      <c r="A67" s="87" t="s">
        <v>407</v>
      </c>
      <c r="B67" s="89" t="s">
        <v>408</v>
      </c>
      <c r="C67" s="48" t="s">
        <v>409</v>
      </c>
      <c r="D67" s="49" t="s">
        <v>410</v>
      </c>
      <c r="E67" s="49" t="s">
        <v>411</v>
      </c>
      <c r="F67" s="89" t="s">
        <v>44</v>
      </c>
      <c r="G67" s="71" t="s">
        <v>412</v>
      </c>
      <c r="H67" s="62" t="s">
        <v>57</v>
      </c>
      <c r="I67" s="63">
        <v>7314184180</v>
      </c>
      <c r="J67" s="94" t="s">
        <v>72</v>
      </c>
      <c r="K67" s="52" t="s">
        <v>59</v>
      </c>
      <c r="L67" s="77"/>
      <c r="M67" s="73">
        <v>613.7348</v>
      </c>
      <c r="N67" s="64"/>
      <c r="O67" s="98">
        <v>32.6299</v>
      </c>
      <c r="P67" s="52" t="s">
        <v>59</v>
      </c>
      <c r="Q67" s="65"/>
      <c r="R67" s="64"/>
      <c r="S67" s="81" t="s">
        <v>59</v>
      </c>
      <c r="T67" s="102">
        <v>20755.25</v>
      </c>
      <c r="U67" s="67"/>
      <c r="V67" s="67"/>
      <c r="W67" s="85"/>
      <c r="X67" s="48">
        <f t="shared" si="10"/>
        <v>1</v>
      </c>
      <c r="Y67" s="49">
        <f t="shared" si="11"/>
        <v>0</v>
      </c>
      <c r="Z67" s="49">
        <f t="shared" si="12"/>
        <v>0</v>
      </c>
      <c r="AA67" s="49">
        <f t="shared" si="13"/>
        <v>0</v>
      </c>
      <c r="AB67" s="50" t="str">
        <f t="shared" si="14"/>
        <v>-</v>
      </c>
      <c r="AC67" s="48">
        <f t="shared" si="15"/>
        <v>1</v>
      </c>
      <c r="AD67" s="49">
        <f t="shared" si="16"/>
        <v>1</v>
      </c>
      <c r="AE67" s="49" t="str">
        <f t="shared" si="17"/>
        <v>Initial</v>
      </c>
      <c r="AF67" s="50" t="str">
        <f t="shared" si="18"/>
        <v>RLIS</v>
      </c>
      <c r="AG67" s="48">
        <f t="shared" si="19"/>
        <v>0</v>
      </c>
      <c r="AH67" s="68" t="s">
        <v>50</v>
      </c>
      <c r="AI67" s="69" t="s">
        <v>51</v>
      </c>
    </row>
    <row r="68" spans="1:35" ht="12.75" customHeight="1">
      <c r="A68" s="87" t="s">
        <v>413</v>
      </c>
      <c r="B68" s="89" t="s">
        <v>414</v>
      </c>
      <c r="C68" s="48" t="s">
        <v>415</v>
      </c>
      <c r="D68" s="49" t="s">
        <v>416</v>
      </c>
      <c r="E68" s="49" t="s">
        <v>417</v>
      </c>
      <c r="F68" s="89" t="s">
        <v>44</v>
      </c>
      <c r="G68" s="71" t="s">
        <v>418</v>
      </c>
      <c r="H68" s="62" t="s">
        <v>57</v>
      </c>
      <c r="I68" s="63">
        <v>9312894148</v>
      </c>
      <c r="J68" s="94" t="s">
        <v>72</v>
      </c>
      <c r="K68" s="52" t="s">
        <v>59</v>
      </c>
      <c r="L68" s="77"/>
      <c r="M68" s="73">
        <v>1197.2695000000003</v>
      </c>
      <c r="N68" s="64"/>
      <c r="O68" s="98">
        <v>24.6763</v>
      </c>
      <c r="P68" s="52" t="s">
        <v>59</v>
      </c>
      <c r="Q68" s="65"/>
      <c r="R68" s="64"/>
      <c r="S68" s="81" t="s">
        <v>59</v>
      </c>
      <c r="T68" s="102">
        <v>54646.6</v>
      </c>
      <c r="U68" s="67"/>
      <c r="V68" s="67"/>
      <c r="W68" s="85"/>
      <c r="X68" s="48">
        <f t="shared" si="10"/>
        <v>1</v>
      </c>
      <c r="Y68" s="49">
        <f t="shared" si="11"/>
        <v>0</v>
      </c>
      <c r="Z68" s="49">
        <f t="shared" si="12"/>
        <v>0</v>
      </c>
      <c r="AA68" s="49">
        <f t="shared" si="13"/>
        <v>0</v>
      </c>
      <c r="AB68" s="50" t="str">
        <f t="shared" si="14"/>
        <v>-</v>
      </c>
      <c r="AC68" s="48">
        <f t="shared" si="15"/>
        <v>1</v>
      </c>
      <c r="AD68" s="49">
        <f t="shared" si="16"/>
        <v>1</v>
      </c>
      <c r="AE68" s="49" t="str">
        <f t="shared" si="17"/>
        <v>Initial</v>
      </c>
      <c r="AF68" s="50" t="str">
        <f t="shared" si="18"/>
        <v>RLIS</v>
      </c>
      <c r="AG68" s="48">
        <f t="shared" si="19"/>
        <v>0</v>
      </c>
      <c r="AH68" s="68" t="s">
        <v>50</v>
      </c>
      <c r="AI68" s="69" t="s">
        <v>51</v>
      </c>
    </row>
    <row r="69" spans="1:35" ht="12.75" customHeight="1">
      <c r="A69" s="87" t="s">
        <v>419</v>
      </c>
      <c r="B69" s="89" t="s">
        <v>420</v>
      </c>
      <c r="C69" s="48" t="s">
        <v>421</v>
      </c>
      <c r="D69" s="49" t="s">
        <v>422</v>
      </c>
      <c r="E69" s="49" t="s">
        <v>421</v>
      </c>
      <c r="F69" s="89" t="s">
        <v>44</v>
      </c>
      <c r="G69" s="71" t="s">
        <v>423</v>
      </c>
      <c r="H69" s="62" t="s">
        <v>57</v>
      </c>
      <c r="I69" s="63">
        <v>7317842652</v>
      </c>
      <c r="J69" s="94" t="s">
        <v>103</v>
      </c>
      <c r="K69" s="52" t="s">
        <v>48</v>
      </c>
      <c r="L69" s="77"/>
      <c r="M69" s="73">
        <v>987.4848000000002</v>
      </c>
      <c r="N69" s="64"/>
      <c r="O69" s="98">
        <v>38.0625</v>
      </c>
      <c r="P69" s="52" t="s">
        <v>59</v>
      </c>
      <c r="Q69" s="65"/>
      <c r="R69" s="64"/>
      <c r="S69" s="81" t="s">
        <v>59</v>
      </c>
      <c r="T69" s="102">
        <v>79111.44</v>
      </c>
      <c r="U69" s="67"/>
      <c r="V69" s="67"/>
      <c r="W69" s="85"/>
      <c r="X69" s="48">
        <f aca="true" t="shared" si="20" ref="X69:X100">IF(OR(K69="YES",TRIM(L69)="YES"),1,0)</f>
        <v>0</v>
      </c>
      <c r="Y69" s="49">
        <f aca="true" t="shared" si="21" ref="Y69:Y100">IF(OR(AND(ISNUMBER(M69),AND(M69&gt;0,M69&lt;600)),AND(ISNUMBER(M69),AND(M69&gt;0,N69="YES"))),1,0)</f>
        <v>0</v>
      </c>
      <c r="Z69" s="49">
        <f aca="true" t="shared" si="22" ref="Z69:Z100">IF(AND(OR(K69="YES",TRIM(L69)="YES"),(X69=0)),"Trouble",0)</f>
        <v>0</v>
      </c>
      <c r="AA69" s="49">
        <f aca="true" t="shared" si="23" ref="AA69:AA100">IF(AND(OR(AND(ISNUMBER(M69),AND(M69&gt;0,M69&lt;600)),AND(ISNUMBER(M69),AND(M69&gt;0,N69="YES"))),(Y69=0)),"Trouble",0)</f>
        <v>0</v>
      </c>
      <c r="AB69" s="50" t="str">
        <f aca="true" t="shared" si="24" ref="AB69:AB100">IF(AND(X69=1,Y69=1),"SRSA","-")</f>
        <v>-</v>
      </c>
      <c r="AC69" s="48">
        <f aca="true" t="shared" si="25" ref="AC69:AC100">IF(S69="YES",1,0)</f>
        <v>1</v>
      </c>
      <c r="AD69" s="49">
        <f aca="true" t="shared" si="26" ref="AD69:AD100">IF(OR(AND(ISNUMBER(Q69),Q69&gt;=20),(AND(ISNUMBER(Q69)=FALSE,AND(ISNUMBER(O69),O69&gt;=20)))),1,0)</f>
        <v>1</v>
      </c>
      <c r="AE69" s="49" t="str">
        <f aca="true" t="shared" si="27" ref="AE69:AE100">IF(AND(AC69=1,AD69=1),"Initial",0)</f>
        <v>Initial</v>
      </c>
      <c r="AF69" s="50" t="str">
        <f aca="true" t="shared" si="28" ref="AF69:AF100">IF(AND(AND(AE69="Initial",AG69=0),AND(ISNUMBER(M69),M69&gt;0)),"RLIS","-")</f>
        <v>RLIS</v>
      </c>
      <c r="AG69" s="48">
        <f aca="true" t="shared" si="29" ref="AG69:AG100">IF(AND(AB69="SRSA",AE69="Initial"),"SRSA",0)</f>
        <v>0</v>
      </c>
      <c r="AH69" s="68" t="s">
        <v>50</v>
      </c>
      <c r="AI69" s="69" t="s">
        <v>51</v>
      </c>
    </row>
    <row r="70" spans="1:35" ht="12.75" customHeight="1">
      <c r="A70" s="87" t="s">
        <v>424</v>
      </c>
      <c r="B70" s="89" t="s">
        <v>425</v>
      </c>
      <c r="C70" s="48" t="s">
        <v>426</v>
      </c>
      <c r="D70" s="49" t="s">
        <v>427</v>
      </c>
      <c r="E70" s="49" t="s">
        <v>428</v>
      </c>
      <c r="F70" s="89" t="s">
        <v>44</v>
      </c>
      <c r="G70" s="71" t="s">
        <v>429</v>
      </c>
      <c r="H70" s="62" t="s">
        <v>57</v>
      </c>
      <c r="I70" s="63">
        <v>9312962568</v>
      </c>
      <c r="J70" s="94" t="s">
        <v>103</v>
      </c>
      <c r="K70" s="52" t="s">
        <v>48</v>
      </c>
      <c r="L70" s="77"/>
      <c r="M70" s="73">
        <v>2720.3977999999997</v>
      </c>
      <c r="N70" s="64"/>
      <c r="O70" s="98">
        <v>23.6519</v>
      </c>
      <c r="P70" s="52" t="s">
        <v>59</v>
      </c>
      <c r="Q70" s="65"/>
      <c r="R70" s="64"/>
      <c r="S70" s="81" t="s">
        <v>59</v>
      </c>
      <c r="T70" s="102">
        <v>116152.27</v>
      </c>
      <c r="U70" s="67"/>
      <c r="V70" s="67"/>
      <c r="W70" s="85"/>
      <c r="X70" s="48">
        <f t="shared" si="20"/>
        <v>0</v>
      </c>
      <c r="Y70" s="49">
        <f t="shared" si="21"/>
        <v>0</v>
      </c>
      <c r="Z70" s="49">
        <f t="shared" si="22"/>
        <v>0</v>
      </c>
      <c r="AA70" s="49">
        <f t="shared" si="23"/>
        <v>0</v>
      </c>
      <c r="AB70" s="50" t="str">
        <f t="shared" si="24"/>
        <v>-</v>
      </c>
      <c r="AC70" s="48">
        <f t="shared" si="25"/>
        <v>1</v>
      </c>
      <c r="AD70" s="49">
        <f t="shared" si="26"/>
        <v>1</v>
      </c>
      <c r="AE70" s="49" t="str">
        <f t="shared" si="27"/>
        <v>Initial</v>
      </c>
      <c r="AF70" s="50" t="str">
        <f t="shared" si="28"/>
        <v>RLIS</v>
      </c>
      <c r="AG70" s="48">
        <f t="shared" si="29"/>
        <v>0</v>
      </c>
      <c r="AH70" s="68" t="s">
        <v>50</v>
      </c>
      <c r="AI70" s="69" t="s">
        <v>51</v>
      </c>
    </row>
    <row r="71" spans="1:35" ht="12.75" customHeight="1">
      <c r="A71" s="87" t="s">
        <v>430</v>
      </c>
      <c r="B71" s="89" t="s">
        <v>431</v>
      </c>
      <c r="C71" s="48" t="s">
        <v>163</v>
      </c>
      <c r="D71" s="49" t="s">
        <v>432</v>
      </c>
      <c r="E71" s="49" t="s">
        <v>163</v>
      </c>
      <c r="F71" s="89" t="s">
        <v>44</v>
      </c>
      <c r="G71" s="71" t="s">
        <v>164</v>
      </c>
      <c r="H71" s="62" t="s">
        <v>57</v>
      </c>
      <c r="I71" s="63">
        <v>7319862222</v>
      </c>
      <c r="J71" s="94" t="s">
        <v>91</v>
      </c>
      <c r="K71" s="52" t="s">
        <v>48</v>
      </c>
      <c r="L71" s="77"/>
      <c r="M71" s="73">
        <v>1144.5757999999998</v>
      </c>
      <c r="N71" s="64"/>
      <c r="O71" s="98">
        <v>29.6487</v>
      </c>
      <c r="P71" s="52" t="s">
        <v>59</v>
      </c>
      <c r="Q71" s="65"/>
      <c r="R71" s="64"/>
      <c r="S71" s="81" t="s">
        <v>59</v>
      </c>
      <c r="T71" s="102">
        <v>63150.43</v>
      </c>
      <c r="U71" s="67"/>
      <c r="V71" s="67"/>
      <c r="W71" s="85"/>
      <c r="X71" s="48">
        <f t="shared" si="20"/>
        <v>0</v>
      </c>
      <c r="Y71" s="49">
        <f t="shared" si="21"/>
        <v>0</v>
      </c>
      <c r="Z71" s="49">
        <f t="shared" si="22"/>
        <v>0</v>
      </c>
      <c r="AA71" s="49">
        <f t="shared" si="23"/>
        <v>0</v>
      </c>
      <c r="AB71" s="50" t="str">
        <f t="shared" si="24"/>
        <v>-</v>
      </c>
      <c r="AC71" s="48">
        <f t="shared" si="25"/>
        <v>1</v>
      </c>
      <c r="AD71" s="49">
        <f t="shared" si="26"/>
        <v>1</v>
      </c>
      <c r="AE71" s="49" t="str">
        <f t="shared" si="27"/>
        <v>Initial</v>
      </c>
      <c r="AF71" s="50" t="str">
        <f t="shared" si="28"/>
        <v>RLIS</v>
      </c>
      <c r="AG71" s="48">
        <f t="shared" si="29"/>
        <v>0</v>
      </c>
      <c r="AH71" s="68" t="s">
        <v>50</v>
      </c>
      <c r="AI71" s="69" t="s">
        <v>51</v>
      </c>
    </row>
    <row r="72" spans="1:35" ht="12.75" customHeight="1">
      <c r="A72" s="87" t="s">
        <v>433</v>
      </c>
      <c r="B72" s="89" t="s">
        <v>434</v>
      </c>
      <c r="C72" s="48" t="s">
        <v>435</v>
      </c>
      <c r="D72" s="49" t="s">
        <v>436</v>
      </c>
      <c r="E72" s="49" t="s">
        <v>437</v>
      </c>
      <c r="F72" s="89" t="s">
        <v>44</v>
      </c>
      <c r="G72" s="71" t="s">
        <v>438</v>
      </c>
      <c r="H72" s="62" t="s">
        <v>439</v>
      </c>
      <c r="I72" s="63">
        <v>9312680268</v>
      </c>
      <c r="J72" s="94" t="s">
        <v>72</v>
      </c>
      <c r="K72" s="52" t="s">
        <v>59</v>
      </c>
      <c r="L72" s="77"/>
      <c r="M72" s="73">
        <v>1382.2112000000002</v>
      </c>
      <c r="N72" s="64"/>
      <c r="O72" s="98">
        <v>33.0085</v>
      </c>
      <c r="P72" s="52" t="s">
        <v>59</v>
      </c>
      <c r="Q72" s="65"/>
      <c r="R72" s="64"/>
      <c r="S72" s="81" t="s">
        <v>59</v>
      </c>
      <c r="T72" s="102">
        <v>69615.1</v>
      </c>
      <c r="U72" s="67"/>
      <c r="V72" s="67"/>
      <c r="W72" s="85"/>
      <c r="X72" s="48">
        <f t="shared" si="20"/>
        <v>1</v>
      </c>
      <c r="Y72" s="49">
        <f t="shared" si="21"/>
        <v>0</v>
      </c>
      <c r="Z72" s="49">
        <f t="shared" si="22"/>
        <v>0</v>
      </c>
      <c r="AA72" s="49">
        <f t="shared" si="23"/>
        <v>0</v>
      </c>
      <c r="AB72" s="50" t="str">
        <f t="shared" si="24"/>
        <v>-</v>
      </c>
      <c r="AC72" s="48">
        <f t="shared" si="25"/>
        <v>1</v>
      </c>
      <c r="AD72" s="49">
        <f t="shared" si="26"/>
        <v>1</v>
      </c>
      <c r="AE72" s="49" t="str">
        <f t="shared" si="27"/>
        <v>Initial</v>
      </c>
      <c r="AF72" s="50" t="str">
        <f t="shared" si="28"/>
        <v>RLIS</v>
      </c>
      <c r="AG72" s="48">
        <f t="shared" si="29"/>
        <v>0</v>
      </c>
      <c r="AH72" s="68" t="s">
        <v>50</v>
      </c>
      <c r="AI72" s="69" t="s">
        <v>51</v>
      </c>
    </row>
    <row r="73" spans="1:35" ht="12.75" customHeight="1">
      <c r="A73" s="87" t="s">
        <v>440</v>
      </c>
      <c r="B73" s="89" t="s">
        <v>441</v>
      </c>
      <c r="C73" s="48" t="s">
        <v>442</v>
      </c>
      <c r="D73" s="49" t="s">
        <v>443</v>
      </c>
      <c r="E73" s="49" t="s">
        <v>444</v>
      </c>
      <c r="F73" s="89" t="s">
        <v>44</v>
      </c>
      <c r="G73" s="71" t="s">
        <v>445</v>
      </c>
      <c r="H73" s="62" t="s">
        <v>57</v>
      </c>
      <c r="I73" s="63">
        <v>8653973194</v>
      </c>
      <c r="J73" s="94" t="s">
        <v>79</v>
      </c>
      <c r="K73" s="52" t="s">
        <v>48</v>
      </c>
      <c r="L73" s="77"/>
      <c r="M73" s="73">
        <v>6833.562600000001</v>
      </c>
      <c r="N73" s="64"/>
      <c r="O73" s="98">
        <v>23.6499</v>
      </c>
      <c r="P73" s="52" t="s">
        <v>59</v>
      </c>
      <c r="Q73" s="65"/>
      <c r="R73" s="64"/>
      <c r="S73" s="81" t="s">
        <v>48</v>
      </c>
      <c r="T73" s="102">
        <v>259657.1</v>
      </c>
      <c r="U73" s="67"/>
      <c r="V73" s="67"/>
      <c r="W73" s="85"/>
      <c r="X73" s="48">
        <f t="shared" si="20"/>
        <v>0</v>
      </c>
      <c r="Y73" s="49">
        <f t="shared" si="21"/>
        <v>0</v>
      </c>
      <c r="Z73" s="49">
        <f t="shared" si="22"/>
        <v>0</v>
      </c>
      <c r="AA73" s="49">
        <f t="shared" si="23"/>
        <v>0</v>
      </c>
      <c r="AB73" s="50" t="str">
        <f t="shared" si="24"/>
        <v>-</v>
      </c>
      <c r="AC73" s="48">
        <f t="shared" si="25"/>
        <v>0</v>
      </c>
      <c r="AD73" s="49">
        <f t="shared" si="26"/>
        <v>1</v>
      </c>
      <c r="AE73" s="49">
        <f t="shared" si="27"/>
        <v>0</v>
      </c>
      <c r="AF73" s="50" t="str">
        <f t="shared" si="28"/>
        <v>-</v>
      </c>
      <c r="AG73" s="48">
        <f t="shared" si="29"/>
        <v>0</v>
      </c>
      <c r="AH73" s="68" t="s">
        <v>50</v>
      </c>
      <c r="AI73" s="69" t="s">
        <v>51</v>
      </c>
    </row>
    <row r="74" spans="1:35" ht="12.75" customHeight="1">
      <c r="A74" s="87" t="s">
        <v>446</v>
      </c>
      <c r="B74" s="89" t="s">
        <v>447</v>
      </c>
      <c r="C74" s="48" t="s">
        <v>448</v>
      </c>
      <c r="D74" s="49" t="s">
        <v>449</v>
      </c>
      <c r="E74" s="49" t="s">
        <v>448</v>
      </c>
      <c r="F74" s="89" t="s">
        <v>44</v>
      </c>
      <c r="G74" s="71" t="s">
        <v>450</v>
      </c>
      <c r="H74" s="62" t="s">
        <v>57</v>
      </c>
      <c r="I74" s="63">
        <v>4234345200</v>
      </c>
      <c r="J74" s="94" t="s">
        <v>146</v>
      </c>
      <c r="K74" s="52" t="s">
        <v>48</v>
      </c>
      <c r="L74" s="77"/>
      <c r="M74" s="73">
        <v>7469.950000000001</v>
      </c>
      <c r="N74" s="64"/>
      <c r="O74" s="98">
        <v>24.7461</v>
      </c>
      <c r="P74" s="52" t="s">
        <v>59</v>
      </c>
      <c r="Q74" s="65"/>
      <c r="R74" s="64"/>
      <c r="S74" s="81" t="s">
        <v>48</v>
      </c>
      <c r="T74" s="102">
        <v>285795.78</v>
      </c>
      <c r="U74" s="67"/>
      <c r="V74" s="67"/>
      <c r="W74" s="85"/>
      <c r="X74" s="48">
        <f t="shared" si="20"/>
        <v>0</v>
      </c>
      <c r="Y74" s="49">
        <f t="shared" si="21"/>
        <v>0</v>
      </c>
      <c r="Z74" s="49">
        <f t="shared" si="22"/>
        <v>0</v>
      </c>
      <c r="AA74" s="49">
        <f t="shared" si="23"/>
        <v>0</v>
      </c>
      <c r="AB74" s="50" t="str">
        <f t="shared" si="24"/>
        <v>-</v>
      </c>
      <c r="AC74" s="48">
        <f t="shared" si="25"/>
        <v>0</v>
      </c>
      <c r="AD74" s="49">
        <f t="shared" si="26"/>
        <v>1</v>
      </c>
      <c r="AE74" s="49">
        <f t="shared" si="27"/>
        <v>0</v>
      </c>
      <c r="AF74" s="50" t="str">
        <f t="shared" si="28"/>
        <v>-</v>
      </c>
      <c r="AG74" s="48">
        <f t="shared" si="29"/>
        <v>0</v>
      </c>
      <c r="AH74" s="68" t="s">
        <v>50</v>
      </c>
      <c r="AI74" s="69" t="s">
        <v>51</v>
      </c>
    </row>
    <row r="75" spans="1:35" ht="12.75" customHeight="1">
      <c r="A75" s="87" t="s">
        <v>451</v>
      </c>
      <c r="B75" s="89" t="s">
        <v>452</v>
      </c>
      <c r="C75" s="48" t="s">
        <v>453</v>
      </c>
      <c r="D75" s="49" t="s">
        <v>454</v>
      </c>
      <c r="E75" s="49" t="s">
        <v>455</v>
      </c>
      <c r="F75" s="89" t="s">
        <v>44</v>
      </c>
      <c r="G75" s="71" t="s">
        <v>456</v>
      </c>
      <c r="H75" s="62" t="s">
        <v>457</v>
      </c>
      <c r="I75" s="63">
        <v>4237272640</v>
      </c>
      <c r="J75" s="94" t="s">
        <v>103</v>
      </c>
      <c r="K75" s="52" t="s">
        <v>48</v>
      </c>
      <c r="L75" s="77"/>
      <c r="M75" s="73">
        <v>1938.2804</v>
      </c>
      <c r="N75" s="64"/>
      <c r="O75" s="98">
        <v>31.7104</v>
      </c>
      <c r="P75" s="52" t="s">
        <v>59</v>
      </c>
      <c r="Q75" s="65"/>
      <c r="R75" s="64"/>
      <c r="S75" s="81" t="s">
        <v>59</v>
      </c>
      <c r="T75" s="102">
        <v>135539.96000000002</v>
      </c>
      <c r="U75" s="67"/>
      <c r="V75" s="67"/>
      <c r="W75" s="85"/>
      <c r="X75" s="48">
        <f t="shared" si="20"/>
        <v>0</v>
      </c>
      <c r="Y75" s="49">
        <f t="shared" si="21"/>
        <v>0</v>
      </c>
      <c r="Z75" s="49">
        <f t="shared" si="22"/>
        <v>0</v>
      </c>
      <c r="AA75" s="49">
        <f t="shared" si="23"/>
        <v>0</v>
      </c>
      <c r="AB75" s="50" t="str">
        <f t="shared" si="24"/>
        <v>-</v>
      </c>
      <c r="AC75" s="48">
        <f t="shared" si="25"/>
        <v>1</v>
      </c>
      <c r="AD75" s="49">
        <f t="shared" si="26"/>
        <v>1</v>
      </c>
      <c r="AE75" s="49" t="str">
        <f t="shared" si="27"/>
        <v>Initial</v>
      </c>
      <c r="AF75" s="50" t="str">
        <f t="shared" si="28"/>
        <v>RLIS</v>
      </c>
      <c r="AG75" s="48">
        <f t="shared" si="29"/>
        <v>0</v>
      </c>
      <c r="AH75" s="68" t="s">
        <v>50</v>
      </c>
      <c r="AI75" s="69" t="s">
        <v>51</v>
      </c>
    </row>
    <row r="76" spans="1:35" ht="12.75" customHeight="1">
      <c r="A76" s="87" t="s">
        <v>458</v>
      </c>
      <c r="B76" s="89" t="s">
        <v>459</v>
      </c>
      <c r="C76" s="48" t="s">
        <v>460</v>
      </c>
      <c r="D76" s="49" t="s">
        <v>461</v>
      </c>
      <c r="E76" s="49" t="s">
        <v>460</v>
      </c>
      <c r="F76" s="89" t="s">
        <v>44</v>
      </c>
      <c r="G76" s="71" t="s">
        <v>462</v>
      </c>
      <c r="H76" s="62" t="s">
        <v>57</v>
      </c>
      <c r="I76" s="63">
        <v>4233782100</v>
      </c>
      <c r="J76" s="94" t="s">
        <v>146</v>
      </c>
      <c r="K76" s="52" t="s">
        <v>48</v>
      </c>
      <c r="L76" s="77"/>
      <c r="M76" s="73">
        <v>6832.257</v>
      </c>
      <c r="N76" s="64"/>
      <c r="O76" s="98">
        <v>26.5374</v>
      </c>
      <c r="P76" s="52" t="s">
        <v>59</v>
      </c>
      <c r="Q76" s="65"/>
      <c r="R76" s="64"/>
      <c r="S76" s="81" t="s">
        <v>48</v>
      </c>
      <c r="T76" s="102">
        <v>314733.56</v>
      </c>
      <c r="U76" s="67"/>
      <c r="V76" s="67"/>
      <c r="W76" s="85"/>
      <c r="X76" s="48">
        <f t="shared" si="20"/>
        <v>0</v>
      </c>
      <c r="Y76" s="49">
        <f t="shared" si="21"/>
        <v>0</v>
      </c>
      <c r="Z76" s="49">
        <f t="shared" si="22"/>
        <v>0</v>
      </c>
      <c r="AA76" s="49">
        <f t="shared" si="23"/>
        <v>0</v>
      </c>
      <c r="AB76" s="50" t="str">
        <f t="shared" si="24"/>
        <v>-</v>
      </c>
      <c r="AC76" s="48">
        <f t="shared" si="25"/>
        <v>0</v>
      </c>
      <c r="AD76" s="49">
        <f t="shared" si="26"/>
        <v>1</v>
      </c>
      <c r="AE76" s="49">
        <f t="shared" si="27"/>
        <v>0</v>
      </c>
      <c r="AF76" s="50" t="str">
        <f t="shared" si="28"/>
        <v>-</v>
      </c>
      <c r="AG76" s="48">
        <f t="shared" si="29"/>
        <v>0</v>
      </c>
      <c r="AH76" s="68" t="s">
        <v>50</v>
      </c>
      <c r="AI76" s="69" t="s">
        <v>51</v>
      </c>
    </row>
    <row r="77" spans="1:35" ht="12.75" customHeight="1">
      <c r="A77" s="87" t="s">
        <v>463</v>
      </c>
      <c r="B77" s="89" t="s">
        <v>464</v>
      </c>
      <c r="C77" s="48" t="s">
        <v>465</v>
      </c>
      <c r="D77" s="49" t="s">
        <v>466</v>
      </c>
      <c r="E77" s="49" t="s">
        <v>467</v>
      </c>
      <c r="F77" s="89" t="s">
        <v>44</v>
      </c>
      <c r="G77" s="71" t="s">
        <v>468</v>
      </c>
      <c r="H77" s="62" t="s">
        <v>57</v>
      </c>
      <c r="I77" s="63">
        <v>8655941620</v>
      </c>
      <c r="J77" s="94" t="s">
        <v>139</v>
      </c>
      <c r="K77" s="52" t="s">
        <v>48</v>
      </c>
      <c r="L77" s="77"/>
      <c r="M77" s="73">
        <v>55084.8334</v>
      </c>
      <c r="N77" s="64"/>
      <c r="O77" s="98">
        <v>20.4399</v>
      </c>
      <c r="P77" s="52" t="s">
        <v>59</v>
      </c>
      <c r="Q77" s="65"/>
      <c r="R77" s="64"/>
      <c r="S77" s="81" t="s">
        <v>48</v>
      </c>
      <c r="T77" s="102">
        <v>2018760.27</v>
      </c>
      <c r="U77" s="67"/>
      <c r="V77" s="67"/>
      <c r="W77" s="85"/>
      <c r="X77" s="48">
        <f t="shared" si="20"/>
        <v>0</v>
      </c>
      <c r="Y77" s="49">
        <f t="shared" si="21"/>
        <v>0</v>
      </c>
      <c r="Z77" s="49">
        <f t="shared" si="22"/>
        <v>0</v>
      </c>
      <c r="AA77" s="49">
        <f t="shared" si="23"/>
        <v>0</v>
      </c>
      <c r="AB77" s="50" t="str">
        <f t="shared" si="24"/>
        <v>-</v>
      </c>
      <c r="AC77" s="48">
        <f t="shared" si="25"/>
        <v>0</v>
      </c>
      <c r="AD77" s="49">
        <f t="shared" si="26"/>
        <v>1</v>
      </c>
      <c r="AE77" s="49">
        <f t="shared" si="27"/>
        <v>0</v>
      </c>
      <c r="AF77" s="50" t="str">
        <f t="shared" si="28"/>
        <v>-</v>
      </c>
      <c r="AG77" s="48">
        <f t="shared" si="29"/>
        <v>0</v>
      </c>
      <c r="AH77" s="68" t="s">
        <v>50</v>
      </c>
      <c r="AI77" s="69" t="s">
        <v>51</v>
      </c>
    </row>
    <row r="78" spans="1:35" ht="12.75" customHeight="1">
      <c r="A78" s="87" t="s">
        <v>469</v>
      </c>
      <c r="B78" s="89" t="s">
        <v>470</v>
      </c>
      <c r="C78" s="48" t="s">
        <v>471</v>
      </c>
      <c r="D78" s="49" t="s">
        <v>472</v>
      </c>
      <c r="E78" s="49" t="s">
        <v>473</v>
      </c>
      <c r="F78" s="89" t="s">
        <v>44</v>
      </c>
      <c r="G78" s="71" t="s">
        <v>474</v>
      </c>
      <c r="H78" s="62" t="s">
        <v>57</v>
      </c>
      <c r="I78" s="63">
        <v>7312536601</v>
      </c>
      <c r="J78" s="94" t="s">
        <v>103</v>
      </c>
      <c r="K78" s="52" t="s">
        <v>48</v>
      </c>
      <c r="L78" s="77"/>
      <c r="M78" s="73">
        <v>722.1579</v>
      </c>
      <c r="N78" s="64"/>
      <c r="O78" s="98">
        <v>40.2353</v>
      </c>
      <c r="P78" s="52" t="s">
        <v>59</v>
      </c>
      <c r="Q78" s="65"/>
      <c r="R78" s="64"/>
      <c r="S78" s="81" t="s">
        <v>59</v>
      </c>
      <c r="T78" s="102">
        <v>61468.5</v>
      </c>
      <c r="U78" s="67"/>
      <c r="V78" s="67"/>
      <c r="W78" s="85"/>
      <c r="X78" s="48">
        <f t="shared" si="20"/>
        <v>0</v>
      </c>
      <c r="Y78" s="49">
        <f t="shared" si="21"/>
        <v>0</v>
      </c>
      <c r="Z78" s="49">
        <f t="shared" si="22"/>
        <v>0</v>
      </c>
      <c r="AA78" s="49">
        <f t="shared" si="23"/>
        <v>0</v>
      </c>
      <c r="AB78" s="50" t="str">
        <f t="shared" si="24"/>
        <v>-</v>
      </c>
      <c r="AC78" s="48">
        <f t="shared" si="25"/>
        <v>1</v>
      </c>
      <c r="AD78" s="49">
        <f t="shared" si="26"/>
        <v>1</v>
      </c>
      <c r="AE78" s="49" t="str">
        <f t="shared" si="27"/>
        <v>Initial</v>
      </c>
      <c r="AF78" s="50" t="str">
        <f t="shared" si="28"/>
        <v>RLIS</v>
      </c>
      <c r="AG78" s="48">
        <f t="shared" si="29"/>
        <v>0</v>
      </c>
      <c r="AH78" s="68" t="s">
        <v>50</v>
      </c>
      <c r="AI78" s="69" t="s">
        <v>51</v>
      </c>
    </row>
    <row r="79" spans="1:35" ht="12.75" customHeight="1">
      <c r="A79" s="87" t="s">
        <v>475</v>
      </c>
      <c r="B79" s="89" t="s">
        <v>476</v>
      </c>
      <c r="C79" s="48" t="s">
        <v>477</v>
      </c>
      <c r="D79" s="49" t="s">
        <v>69</v>
      </c>
      <c r="E79" s="49" t="s">
        <v>477</v>
      </c>
      <c r="F79" s="89" t="s">
        <v>44</v>
      </c>
      <c r="G79" s="71" t="s">
        <v>83</v>
      </c>
      <c r="H79" s="62" t="s">
        <v>57</v>
      </c>
      <c r="I79" s="63">
        <v>9018675412</v>
      </c>
      <c r="J79" s="94" t="s">
        <v>96</v>
      </c>
      <c r="K79" s="52" t="s">
        <v>48</v>
      </c>
      <c r="L79" s="77" t="s">
        <v>48</v>
      </c>
      <c r="M79" s="73">
        <v>851.1</v>
      </c>
      <c r="N79" s="64" t="s">
        <v>48</v>
      </c>
      <c r="O79" s="98" t="s">
        <v>49</v>
      </c>
      <c r="P79" s="52" t="s">
        <v>48</v>
      </c>
      <c r="Q79" s="65"/>
      <c r="R79" s="64"/>
      <c r="S79" s="81" t="s">
        <v>48</v>
      </c>
      <c r="T79" s="102">
        <v>32597.29083461347</v>
      </c>
      <c r="U79" s="67"/>
      <c r="V79" s="67"/>
      <c r="W79" s="85"/>
      <c r="X79" s="48">
        <f t="shared" si="20"/>
        <v>0</v>
      </c>
      <c r="Y79" s="49">
        <f t="shared" si="21"/>
        <v>0</v>
      </c>
      <c r="Z79" s="49">
        <f t="shared" si="22"/>
        <v>0</v>
      </c>
      <c r="AA79" s="49">
        <f t="shared" si="23"/>
        <v>0</v>
      </c>
      <c r="AB79" s="50" t="str">
        <f t="shared" si="24"/>
        <v>-</v>
      </c>
      <c r="AC79" s="48">
        <f t="shared" si="25"/>
        <v>0</v>
      </c>
      <c r="AD79" s="49">
        <f t="shared" si="26"/>
        <v>0</v>
      </c>
      <c r="AE79" s="49">
        <f t="shared" si="27"/>
        <v>0</v>
      </c>
      <c r="AF79" s="50" t="str">
        <f t="shared" si="28"/>
        <v>-</v>
      </c>
      <c r="AG79" s="48">
        <f t="shared" si="29"/>
        <v>0</v>
      </c>
      <c r="AH79" s="68" t="s">
        <v>85</v>
      </c>
      <c r="AI79" s="69" t="s">
        <v>51</v>
      </c>
    </row>
    <row r="80" spans="1:35" ht="12.75" customHeight="1">
      <c r="A80" s="87" t="s">
        <v>478</v>
      </c>
      <c r="B80" s="89" t="s">
        <v>479</v>
      </c>
      <c r="C80" s="48" t="s">
        <v>480</v>
      </c>
      <c r="D80" s="49" t="s">
        <v>481</v>
      </c>
      <c r="E80" s="49" t="s">
        <v>482</v>
      </c>
      <c r="F80" s="89" t="s">
        <v>44</v>
      </c>
      <c r="G80" s="71" t="s">
        <v>483</v>
      </c>
      <c r="H80" s="62" t="s">
        <v>57</v>
      </c>
      <c r="I80" s="63">
        <v>7316352941</v>
      </c>
      <c r="J80" s="94" t="s">
        <v>103</v>
      </c>
      <c r="K80" s="52" t="s">
        <v>48</v>
      </c>
      <c r="L80" s="77"/>
      <c r="M80" s="73">
        <v>3966.3693</v>
      </c>
      <c r="N80" s="64"/>
      <c r="O80" s="98">
        <v>28.972</v>
      </c>
      <c r="P80" s="52" t="s">
        <v>59</v>
      </c>
      <c r="Q80" s="65"/>
      <c r="R80" s="64"/>
      <c r="S80" s="81" t="s">
        <v>59</v>
      </c>
      <c r="T80" s="102">
        <v>226901.06</v>
      </c>
      <c r="U80" s="67"/>
      <c r="V80" s="67"/>
      <c r="W80" s="85"/>
      <c r="X80" s="48">
        <f t="shared" si="20"/>
        <v>0</v>
      </c>
      <c r="Y80" s="49">
        <f t="shared" si="21"/>
        <v>0</v>
      </c>
      <c r="Z80" s="49">
        <f t="shared" si="22"/>
        <v>0</v>
      </c>
      <c r="AA80" s="49">
        <f t="shared" si="23"/>
        <v>0</v>
      </c>
      <c r="AB80" s="50" t="str">
        <f t="shared" si="24"/>
        <v>-</v>
      </c>
      <c r="AC80" s="48">
        <f t="shared" si="25"/>
        <v>1</v>
      </c>
      <c r="AD80" s="49">
        <f t="shared" si="26"/>
        <v>1</v>
      </c>
      <c r="AE80" s="49" t="str">
        <f t="shared" si="27"/>
        <v>Initial</v>
      </c>
      <c r="AF80" s="50" t="str">
        <f t="shared" si="28"/>
        <v>RLIS</v>
      </c>
      <c r="AG80" s="48">
        <f t="shared" si="29"/>
        <v>0</v>
      </c>
      <c r="AH80" s="68" t="s">
        <v>50</v>
      </c>
      <c r="AI80" s="69" t="s">
        <v>51</v>
      </c>
    </row>
    <row r="81" spans="1:35" ht="12.75" customHeight="1">
      <c r="A81" s="87" t="s">
        <v>484</v>
      </c>
      <c r="B81" s="89" t="s">
        <v>485</v>
      </c>
      <c r="C81" s="48" t="s">
        <v>486</v>
      </c>
      <c r="D81" s="49" t="s">
        <v>487</v>
      </c>
      <c r="E81" s="49" t="s">
        <v>488</v>
      </c>
      <c r="F81" s="89" t="s">
        <v>44</v>
      </c>
      <c r="G81" s="71" t="s">
        <v>489</v>
      </c>
      <c r="H81" s="62" t="s">
        <v>490</v>
      </c>
      <c r="I81" s="63">
        <v>9317623581</v>
      </c>
      <c r="J81" s="94" t="s">
        <v>103</v>
      </c>
      <c r="K81" s="52" t="s">
        <v>48</v>
      </c>
      <c r="L81" s="77"/>
      <c r="M81" s="73">
        <v>6360.765799999998</v>
      </c>
      <c r="N81" s="64"/>
      <c r="O81" s="98">
        <v>27.0407</v>
      </c>
      <c r="P81" s="52" t="s">
        <v>59</v>
      </c>
      <c r="Q81" s="65"/>
      <c r="R81" s="64"/>
      <c r="S81" s="81" t="s">
        <v>59</v>
      </c>
      <c r="T81" s="102">
        <v>269415.7</v>
      </c>
      <c r="U81" s="67"/>
      <c r="V81" s="67"/>
      <c r="W81" s="85"/>
      <c r="X81" s="48">
        <f t="shared" si="20"/>
        <v>0</v>
      </c>
      <c r="Y81" s="49">
        <f t="shared" si="21"/>
        <v>0</v>
      </c>
      <c r="Z81" s="49">
        <f t="shared" si="22"/>
        <v>0</v>
      </c>
      <c r="AA81" s="49">
        <f t="shared" si="23"/>
        <v>0</v>
      </c>
      <c r="AB81" s="50" t="str">
        <f t="shared" si="24"/>
        <v>-</v>
      </c>
      <c r="AC81" s="48">
        <f t="shared" si="25"/>
        <v>1</v>
      </c>
      <c r="AD81" s="49">
        <f t="shared" si="26"/>
        <v>1</v>
      </c>
      <c r="AE81" s="49" t="str">
        <f t="shared" si="27"/>
        <v>Initial</v>
      </c>
      <c r="AF81" s="50" t="str">
        <f t="shared" si="28"/>
        <v>RLIS</v>
      </c>
      <c r="AG81" s="48">
        <f t="shared" si="29"/>
        <v>0</v>
      </c>
      <c r="AH81" s="68" t="s">
        <v>50</v>
      </c>
      <c r="AI81" s="69" t="s">
        <v>51</v>
      </c>
    </row>
    <row r="82" spans="1:35" ht="12.75" customHeight="1">
      <c r="A82" s="87" t="s">
        <v>491</v>
      </c>
      <c r="B82" s="89" t="s">
        <v>492</v>
      </c>
      <c r="C82" s="48" t="s">
        <v>493</v>
      </c>
      <c r="D82" s="49" t="s">
        <v>494</v>
      </c>
      <c r="E82" s="49" t="s">
        <v>493</v>
      </c>
      <c r="F82" s="89" t="s">
        <v>44</v>
      </c>
      <c r="G82" s="71" t="s">
        <v>495</v>
      </c>
      <c r="H82" s="62" t="s">
        <v>57</v>
      </c>
      <c r="I82" s="63">
        <v>6154496060</v>
      </c>
      <c r="J82" s="94" t="s">
        <v>96</v>
      </c>
      <c r="K82" s="52" t="s">
        <v>48</v>
      </c>
      <c r="L82" s="77"/>
      <c r="M82" s="73">
        <v>3465.0181</v>
      </c>
      <c r="N82" s="64"/>
      <c r="O82" s="98">
        <v>19.9295</v>
      </c>
      <c r="P82" s="52" t="s">
        <v>48</v>
      </c>
      <c r="Q82" s="65"/>
      <c r="R82" s="64"/>
      <c r="S82" s="81" t="s">
        <v>48</v>
      </c>
      <c r="T82" s="102">
        <v>120147.82</v>
      </c>
      <c r="U82" s="67"/>
      <c r="V82" s="67"/>
      <c r="W82" s="85"/>
      <c r="X82" s="48">
        <f t="shared" si="20"/>
        <v>0</v>
      </c>
      <c r="Y82" s="49">
        <f t="shared" si="21"/>
        <v>0</v>
      </c>
      <c r="Z82" s="49">
        <f t="shared" si="22"/>
        <v>0</v>
      </c>
      <c r="AA82" s="49">
        <f t="shared" si="23"/>
        <v>0</v>
      </c>
      <c r="AB82" s="50" t="str">
        <f t="shared" si="24"/>
        <v>-</v>
      </c>
      <c r="AC82" s="48">
        <f t="shared" si="25"/>
        <v>0</v>
      </c>
      <c r="AD82" s="49">
        <f t="shared" si="26"/>
        <v>0</v>
      </c>
      <c r="AE82" s="49">
        <f t="shared" si="27"/>
        <v>0</v>
      </c>
      <c r="AF82" s="50" t="str">
        <f t="shared" si="28"/>
        <v>-</v>
      </c>
      <c r="AG82" s="48">
        <f t="shared" si="29"/>
        <v>0</v>
      </c>
      <c r="AH82" s="68" t="s">
        <v>50</v>
      </c>
      <c r="AI82" s="69" t="s">
        <v>51</v>
      </c>
    </row>
    <row r="83" spans="1:35" ht="12.75" customHeight="1">
      <c r="A83" s="87" t="s">
        <v>496</v>
      </c>
      <c r="B83" s="89" t="s">
        <v>497</v>
      </c>
      <c r="C83" s="48" t="s">
        <v>498</v>
      </c>
      <c r="D83" s="49" t="s">
        <v>499</v>
      </c>
      <c r="E83" s="49" t="s">
        <v>498</v>
      </c>
      <c r="F83" s="89" t="s">
        <v>44</v>
      </c>
      <c r="G83" s="71" t="s">
        <v>500</v>
      </c>
      <c r="H83" s="62" t="s">
        <v>57</v>
      </c>
      <c r="I83" s="63">
        <v>8659868058</v>
      </c>
      <c r="J83" s="94" t="s">
        <v>58</v>
      </c>
      <c r="K83" s="52" t="s">
        <v>48</v>
      </c>
      <c r="L83" s="77"/>
      <c r="M83" s="73">
        <v>2150.1209</v>
      </c>
      <c r="N83" s="64"/>
      <c r="O83" s="98">
        <v>26.509</v>
      </c>
      <c r="P83" s="52" t="s">
        <v>59</v>
      </c>
      <c r="Q83" s="65"/>
      <c r="R83" s="64"/>
      <c r="S83" s="81" t="s">
        <v>48</v>
      </c>
      <c r="T83" s="102">
        <v>68767.11</v>
      </c>
      <c r="U83" s="67"/>
      <c r="V83" s="67"/>
      <c r="W83" s="85"/>
      <c r="X83" s="48">
        <f t="shared" si="20"/>
        <v>0</v>
      </c>
      <c r="Y83" s="49">
        <f t="shared" si="21"/>
        <v>0</v>
      </c>
      <c r="Z83" s="49">
        <f t="shared" si="22"/>
        <v>0</v>
      </c>
      <c r="AA83" s="49">
        <f t="shared" si="23"/>
        <v>0</v>
      </c>
      <c r="AB83" s="50" t="str">
        <f t="shared" si="24"/>
        <v>-</v>
      </c>
      <c r="AC83" s="48">
        <f t="shared" si="25"/>
        <v>0</v>
      </c>
      <c r="AD83" s="49">
        <f t="shared" si="26"/>
        <v>1</v>
      </c>
      <c r="AE83" s="49">
        <f t="shared" si="27"/>
        <v>0</v>
      </c>
      <c r="AF83" s="50" t="str">
        <f t="shared" si="28"/>
        <v>-</v>
      </c>
      <c r="AG83" s="48">
        <f t="shared" si="29"/>
        <v>0</v>
      </c>
      <c r="AH83" s="68" t="s">
        <v>50</v>
      </c>
      <c r="AI83" s="69" t="s">
        <v>51</v>
      </c>
    </row>
    <row r="84" spans="1:35" ht="12.75" customHeight="1">
      <c r="A84" s="87" t="s">
        <v>501</v>
      </c>
      <c r="B84" s="89" t="s">
        <v>502</v>
      </c>
      <c r="C84" s="48" t="s">
        <v>503</v>
      </c>
      <c r="D84" s="49" t="s">
        <v>504</v>
      </c>
      <c r="E84" s="49" t="s">
        <v>505</v>
      </c>
      <c r="F84" s="89" t="s">
        <v>44</v>
      </c>
      <c r="G84" s="71" t="s">
        <v>506</v>
      </c>
      <c r="H84" s="62" t="s">
        <v>57</v>
      </c>
      <c r="I84" s="63">
        <v>9317963264</v>
      </c>
      <c r="J84" s="94" t="s">
        <v>91</v>
      </c>
      <c r="K84" s="52" t="s">
        <v>48</v>
      </c>
      <c r="L84" s="77"/>
      <c r="M84" s="73">
        <v>1667.4081000000003</v>
      </c>
      <c r="N84" s="64"/>
      <c r="O84" s="98">
        <v>30.0566</v>
      </c>
      <c r="P84" s="52" t="s">
        <v>59</v>
      </c>
      <c r="Q84" s="65"/>
      <c r="R84" s="64"/>
      <c r="S84" s="81" t="s">
        <v>59</v>
      </c>
      <c r="T84" s="102">
        <v>92752.69</v>
      </c>
      <c r="U84" s="67"/>
      <c r="V84" s="67"/>
      <c r="W84" s="85"/>
      <c r="X84" s="48">
        <f t="shared" si="20"/>
        <v>0</v>
      </c>
      <c r="Y84" s="49">
        <f t="shared" si="21"/>
        <v>0</v>
      </c>
      <c r="Z84" s="49">
        <f t="shared" si="22"/>
        <v>0</v>
      </c>
      <c r="AA84" s="49">
        <f t="shared" si="23"/>
        <v>0</v>
      </c>
      <c r="AB84" s="50" t="str">
        <f t="shared" si="24"/>
        <v>-</v>
      </c>
      <c r="AC84" s="48">
        <f t="shared" si="25"/>
        <v>1</v>
      </c>
      <c r="AD84" s="49">
        <f t="shared" si="26"/>
        <v>1</v>
      </c>
      <c r="AE84" s="49" t="str">
        <f t="shared" si="27"/>
        <v>Initial</v>
      </c>
      <c r="AF84" s="50" t="str">
        <f t="shared" si="28"/>
        <v>RLIS</v>
      </c>
      <c r="AG84" s="48">
        <f t="shared" si="29"/>
        <v>0</v>
      </c>
      <c r="AH84" s="68" t="s">
        <v>50</v>
      </c>
      <c r="AI84" s="69" t="s">
        <v>51</v>
      </c>
    </row>
    <row r="85" spans="1:35" ht="12.75" customHeight="1">
      <c r="A85" s="87" t="s">
        <v>507</v>
      </c>
      <c r="B85" s="89" t="s">
        <v>508</v>
      </c>
      <c r="C85" s="48" t="s">
        <v>393</v>
      </c>
      <c r="D85" s="49" t="s">
        <v>509</v>
      </c>
      <c r="E85" s="49" t="s">
        <v>393</v>
      </c>
      <c r="F85" s="89" t="s">
        <v>44</v>
      </c>
      <c r="G85" s="71" t="s">
        <v>394</v>
      </c>
      <c r="H85" s="62" t="s">
        <v>57</v>
      </c>
      <c r="I85" s="63">
        <v>7319675591</v>
      </c>
      <c r="J85" s="94" t="s">
        <v>91</v>
      </c>
      <c r="K85" s="52" t="s">
        <v>48</v>
      </c>
      <c r="L85" s="77"/>
      <c r="M85" s="73">
        <v>853.0000000000001</v>
      </c>
      <c r="N85" s="64"/>
      <c r="O85" s="98">
        <v>31.9905</v>
      </c>
      <c r="P85" s="52" t="s">
        <v>59</v>
      </c>
      <c r="Q85" s="65"/>
      <c r="R85" s="64"/>
      <c r="S85" s="81" t="s">
        <v>59</v>
      </c>
      <c r="T85" s="102">
        <v>47487.91</v>
      </c>
      <c r="U85" s="67"/>
      <c r="V85" s="67"/>
      <c r="W85" s="85"/>
      <c r="X85" s="48">
        <f t="shared" si="20"/>
        <v>0</v>
      </c>
      <c r="Y85" s="49">
        <f t="shared" si="21"/>
        <v>0</v>
      </c>
      <c r="Z85" s="49">
        <f t="shared" si="22"/>
        <v>0</v>
      </c>
      <c r="AA85" s="49">
        <f t="shared" si="23"/>
        <v>0</v>
      </c>
      <c r="AB85" s="50" t="str">
        <f t="shared" si="24"/>
        <v>-</v>
      </c>
      <c r="AC85" s="48">
        <f t="shared" si="25"/>
        <v>1</v>
      </c>
      <c r="AD85" s="49">
        <f t="shared" si="26"/>
        <v>1</v>
      </c>
      <c r="AE85" s="49" t="str">
        <f t="shared" si="27"/>
        <v>Initial</v>
      </c>
      <c r="AF85" s="50" t="str">
        <f t="shared" si="28"/>
        <v>RLIS</v>
      </c>
      <c r="AG85" s="48">
        <f t="shared" si="29"/>
        <v>0</v>
      </c>
      <c r="AH85" s="68" t="s">
        <v>50</v>
      </c>
      <c r="AI85" s="69" t="s">
        <v>51</v>
      </c>
    </row>
    <row r="86" spans="1:35" ht="12.75" customHeight="1">
      <c r="A86" s="87" t="s">
        <v>510</v>
      </c>
      <c r="B86" s="89" t="s">
        <v>511</v>
      </c>
      <c r="C86" s="48" t="s">
        <v>512</v>
      </c>
      <c r="D86" s="49" t="s">
        <v>513</v>
      </c>
      <c r="E86" s="49" t="s">
        <v>286</v>
      </c>
      <c r="F86" s="89" t="s">
        <v>44</v>
      </c>
      <c r="G86" s="71" t="s">
        <v>288</v>
      </c>
      <c r="H86" s="62" t="s">
        <v>57</v>
      </c>
      <c r="I86" s="63">
        <v>9314333565</v>
      </c>
      <c r="J86" s="94" t="s">
        <v>103</v>
      </c>
      <c r="K86" s="52" t="s">
        <v>48</v>
      </c>
      <c r="L86" s="77"/>
      <c r="M86" s="73">
        <v>3631.0000000000005</v>
      </c>
      <c r="N86" s="64"/>
      <c r="O86" s="98">
        <v>18.0346</v>
      </c>
      <c r="P86" s="52" t="s">
        <v>48</v>
      </c>
      <c r="Q86" s="65"/>
      <c r="R86" s="64"/>
      <c r="S86" s="81" t="s">
        <v>59</v>
      </c>
      <c r="T86" s="102">
        <v>138418.28</v>
      </c>
      <c r="U86" s="67"/>
      <c r="V86" s="67"/>
      <c r="W86" s="85"/>
      <c r="X86" s="48">
        <f t="shared" si="20"/>
        <v>0</v>
      </c>
      <c r="Y86" s="49">
        <f t="shared" si="21"/>
        <v>0</v>
      </c>
      <c r="Z86" s="49">
        <f t="shared" si="22"/>
        <v>0</v>
      </c>
      <c r="AA86" s="49">
        <f t="shared" si="23"/>
        <v>0</v>
      </c>
      <c r="AB86" s="50" t="str">
        <f t="shared" si="24"/>
        <v>-</v>
      </c>
      <c r="AC86" s="48">
        <f t="shared" si="25"/>
        <v>1</v>
      </c>
      <c r="AD86" s="49">
        <f t="shared" si="26"/>
        <v>0</v>
      </c>
      <c r="AE86" s="49">
        <f t="shared" si="27"/>
        <v>0</v>
      </c>
      <c r="AF86" s="50" t="str">
        <f t="shared" si="28"/>
        <v>-</v>
      </c>
      <c r="AG86" s="48">
        <f t="shared" si="29"/>
        <v>0</v>
      </c>
      <c r="AH86" s="68" t="s">
        <v>50</v>
      </c>
      <c r="AI86" s="69" t="s">
        <v>51</v>
      </c>
    </row>
    <row r="87" spans="1:35" ht="12.75" customHeight="1">
      <c r="A87" s="87" t="s">
        <v>514</v>
      </c>
      <c r="B87" s="89" t="s">
        <v>515</v>
      </c>
      <c r="C87" s="48" t="s">
        <v>516</v>
      </c>
      <c r="D87" s="49" t="s">
        <v>517</v>
      </c>
      <c r="E87" s="49" t="s">
        <v>518</v>
      </c>
      <c r="F87" s="89" t="s">
        <v>44</v>
      </c>
      <c r="G87" s="71" t="s">
        <v>519</v>
      </c>
      <c r="H87" s="62" t="s">
        <v>57</v>
      </c>
      <c r="I87" s="63">
        <v>8654585411</v>
      </c>
      <c r="J87" s="94" t="s">
        <v>79</v>
      </c>
      <c r="K87" s="52" t="s">
        <v>48</v>
      </c>
      <c r="L87" s="77"/>
      <c r="M87" s="73">
        <v>4402.7548000000015</v>
      </c>
      <c r="N87" s="64"/>
      <c r="O87" s="98">
        <v>17.5099</v>
      </c>
      <c r="P87" s="52" t="s">
        <v>48</v>
      </c>
      <c r="Q87" s="65"/>
      <c r="R87" s="64"/>
      <c r="S87" s="81" t="s">
        <v>48</v>
      </c>
      <c r="T87" s="102">
        <v>159925.46</v>
      </c>
      <c r="U87" s="67"/>
      <c r="V87" s="67"/>
      <c r="W87" s="85"/>
      <c r="X87" s="48">
        <f t="shared" si="20"/>
        <v>0</v>
      </c>
      <c r="Y87" s="49">
        <f t="shared" si="21"/>
        <v>0</v>
      </c>
      <c r="Z87" s="49">
        <f t="shared" si="22"/>
        <v>0</v>
      </c>
      <c r="AA87" s="49">
        <f t="shared" si="23"/>
        <v>0</v>
      </c>
      <c r="AB87" s="50" t="str">
        <f t="shared" si="24"/>
        <v>-</v>
      </c>
      <c r="AC87" s="48">
        <f t="shared" si="25"/>
        <v>0</v>
      </c>
      <c r="AD87" s="49">
        <f t="shared" si="26"/>
        <v>0</v>
      </c>
      <c r="AE87" s="49">
        <f t="shared" si="27"/>
        <v>0</v>
      </c>
      <c r="AF87" s="50" t="str">
        <f t="shared" si="28"/>
        <v>-</v>
      </c>
      <c r="AG87" s="48">
        <f t="shared" si="29"/>
        <v>0</v>
      </c>
      <c r="AH87" s="68" t="s">
        <v>50</v>
      </c>
      <c r="AI87" s="69" t="s">
        <v>51</v>
      </c>
    </row>
    <row r="88" spans="1:35" ht="12.75" customHeight="1">
      <c r="A88" s="87" t="s">
        <v>520</v>
      </c>
      <c r="B88" s="89" t="s">
        <v>521</v>
      </c>
      <c r="C88" s="48" t="s">
        <v>522</v>
      </c>
      <c r="D88" s="49" t="s">
        <v>523</v>
      </c>
      <c r="E88" s="49" t="s">
        <v>524</v>
      </c>
      <c r="F88" s="89" t="s">
        <v>44</v>
      </c>
      <c r="G88" s="71" t="s">
        <v>525</v>
      </c>
      <c r="H88" s="62" t="s">
        <v>57</v>
      </c>
      <c r="I88" s="63">
        <v>6156662125</v>
      </c>
      <c r="J88" s="94" t="s">
        <v>84</v>
      </c>
      <c r="K88" s="52" t="s">
        <v>48</v>
      </c>
      <c r="L88" s="77"/>
      <c r="M88" s="73">
        <v>3519.05</v>
      </c>
      <c r="N88" s="64"/>
      <c r="O88" s="98">
        <v>27.6485</v>
      </c>
      <c r="P88" s="52" t="s">
        <v>59</v>
      </c>
      <c r="Q88" s="65"/>
      <c r="R88" s="64"/>
      <c r="S88" s="81" t="s">
        <v>48</v>
      </c>
      <c r="T88" s="102">
        <v>144152.89</v>
      </c>
      <c r="U88" s="67"/>
      <c r="V88" s="67"/>
      <c r="W88" s="85"/>
      <c r="X88" s="48">
        <f t="shared" si="20"/>
        <v>0</v>
      </c>
      <c r="Y88" s="49">
        <f t="shared" si="21"/>
        <v>0</v>
      </c>
      <c r="Z88" s="49">
        <f t="shared" si="22"/>
        <v>0</v>
      </c>
      <c r="AA88" s="49">
        <f t="shared" si="23"/>
        <v>0</v>
      </c>
      <c r="AB88" s="50" t="str">
        <f t="shared" si="24"/>
        <v>-</v>
      </c>
      <c r="AC88" s="48">
        <f t="shared" si="25"/>
        <v>0</v>
      </c>
      <c r="AD88" s="49">
        <f t="shared" si="26"/>
        <v>1</v>
      </c>
      <c r="AE88" s="49">
        <f t="shared" si="27"/>
        <v>0</v>
      </c>
      <c r="AF88" s="50" t="str">
        <f t="shared" si="28"/>
        <v>-</v>
      </c>
      <c r="AG88" s="48">
        <f t="shared" si="29"/>
        <v>0</v>
      </c>
      <c r="AH88" s="68" t="s">
        <v>50</v>
      </c>
      <c r="AI88" s="69" t="s">
        <v>51</v>
      </c>
    </row>
    <row r="89" spans="1:35" ht="12.75" customHeight="1">
      <c r="A89" s="87" t="s">
        <v>526</v>
      </c>
      <c r="B89" s="89" t="s">
        <v>527</v>
      </c>
      <c r="C89" s="48" t="s">
        <v>528</v>
      </c>
      <c r="D89" s="49" t="s">
        <v>529</v>
      </c>
      <c r="E89" s="49" t="s">
        <v>530</v>
      </c>
      <c r="F89" s="89" t="s">
        <v>44</v>
      </c>
      <c r="G89" s="71" t="s">
        <v>531</v>
      </c>
      <c r="H89" s="62" t="s">
        <v>57</v>
      </c>
      <c r="I89" s="63">
        <v>7316642500</v>
      </c>
      <c r="J89" s="94" t="s">
        <v>139</v>
      </c>
      <c r="K89" s="52" t="s">
        <v>48</v>
      </c>
      <c r="L89" s="77"/>
      <c r="M89" s="73">
        <v>11865.492800000002</v>
      </c>
      <c r="N89" s="64"/>
      <c r="O89" s="98">
        <v>26.1317</v>
      </c>
      <c r="P89" s="52" t="s">
        <v>59</v>
      </c>
      <c r="Q89" s="65"/>
      <c r="R89" s="64"/>
      <c r="S89" s="81" t="s">
        <v>48</v>
      </c>
      <c r="T89" s="102">
        <v>639365.42</v>
      </c>
      <c r="U89" s="67"/>
      <c r="V89" s="67"/>
      <c r="W89" s="85"/>
      <c r="X89" s="48">
        <f t="shared" si="20"/>
        <v>0</v>
      </c>
      <c r="Y89" s="49">
        <f t="shared" si="21"/>
        <v>0</v>
      </c>
      <c r="Z89" s="49">
        <f t="shared" si="22"/>
        <v>0</v>
      </c>
      <c r="AA89" s="49">
        <f t="shared" si="23"/>
        <v>0</v>
      </c>
      <c r="AB89" s="50" t="str">
        <f t="shared" si="24"/>
        <v>-</v>
      </c>
      <c r="AC89" s="48">
        <f t="shared" si="25"/>
        <v>0</v>
      </c>
      <c r="AD89" s="49">
        <f t="shared" si="26"/>
        <v>1</v>
      </c>
      <c r="AE89" s="49">
        <f t="shared" si="27"/>
        <v>0</v>
      </c>
      <c r="AF89" s="50" t="str">
        <f t="shared" si="28"/>
        <v>-</v>
      </c>
      <c r="AG89" s="48">
        <f t="shared" si="29"/>
        <v>0</v>
      </c>
      <c r="AH89" s="68" t="s">
        <v>50</v>
      </c>
      <c r="AI89" s="69" t="s">
        <v>51</v>
      </c>
    </row>
    <row r="90" spans="1:35" ht="12.75" customHeight="1">
      <c r="A90" s="87" t="s">
        <v>532</v>
      </c>
      <c r="B90" s="89" t="s">
        <v>533</v>
      </c>
      <c r="C90" s="48" t="s">
        <v>213</v>
      </c>
      <c r="D90" s="49" t="s">
        <v>534</v>
      </c>
      <c r="E90" s="49" t="s">
        <v>213</v>
      </c>
      <c r="F90" s="89" t="s">
        <v>44</v>
      </c>
      <c r="G90" s="71" t="s">
        <v>214</v>
      </c>
      <c r="H90" s="62" t="s">
        <v>57</v>
      </c>
      <c r="I90" s="63">
        <v>9317282316</v>
      </c>
      <c r="J90" s="94" t="s">
        <v>91</v>
      </c>
      <c r="K90" s="52" t="s">
        <v>48</v>
      </c>
      <c r="L90" s="77"/>
      <c r="M90" s="73">
        <v>1274.9589</v>
      </c>
      <c r="N90" s="64"/>
      <c r="O90" s="98">
        <v>33.5281</v>
      </c>
      <c r="P90" s="52" t="s">
        <v>59</v>
      </c>
      <c r="Q90" s="65"/>
      <c r="R90" s="64"/>
      <c r="S90" s="81" t="s">
        <v>59</v>
      </c>
      <c r="T90" s="102">
        <v>49883.57</v>
      </c>
      <c r="U90" s="67"/>
      <c r="V90" s="67"/>
      <c r="W90" s="85"/>
      <c r="X90" s="48">
        <f t="shared" si="20"/>
        <v>0</v>
      </c>
      <c r="Y90" s="49">
        <f t="shared" si="21"/>
        <v>0</v>
      </c>
      <c r="Z90" s="49">
        <f t="shared" si="22"/>
        <v>0</v>
      </c>
      <c r="AA90" s="49">
        <f t="shared" si="23"/>
        <v>0</v>
      </c>
      <c r="AB90" s="50" t="str">
        <f t="shared" si="24"/>
        <v>-</v>
      </c>
      <c r="AC90" s="48">
        <f t="shared" si="25"/>
        <v>1</v>
      </c>
      <c r="AD90" s="49">
        <f t="shared" si="26"/>
        <v>1</v>
      </c>
      <c r="AE90" s="49" t="str">
        <f t="shared" si="27"/>
        <v>Initial</v>
      </c>
      <c r="AF90" s="50" t="str">
        <f t="shared" si="28"/>
        <v>RLIS</v>
      </c>
      <c r="AG90" s="48">
        <f t="shared" si="29"/>
        <v>0</v>
      </c>
      <c r="AH90" s="68" t="s">
        <v>50</v>
      </c>
      <c r="AI90" s="69" t="s">
        <v>51</v>
      </c>
    </row>
    <row r="91" spans="1:35" ht="12.75" customHeight="1">
      <c r="A91" s="87" t="s">
        <v>535</v>
      </c>
      <c r="B91" s="89" t="s">
        <v>536</v>
      </c>
      <c r="C91" s="48" t="s">
        <v>537</v>
      </c>
      <c r="D91" s="49" t="s">
        <v>538</v>
      </c>
      <c r="E91" s="49" t="s">
        <v>539</v>
      </c>
      <c r="F91" s="89" t="s">
        <v>44</v>
      </c>
      <c r="G91" s="71" t="s">
        <v>540</v>
      </c>
      <c r="H91" s="62" t="s">
        <v>57</v>
      </c>
      <c r="I91" s="63">
        <v>4239423434</v>
      </c>
      <c r="J91" s="94" t="s">
        <v>79</v>
      </c>
      <c r="K91" s="52" t="s">
        <v>48</v>
      </c>
      <c r="L91" s="77"/>
      <c r="M91" s="73">
        <v>3808.4714000000004</v>
      </c>
      <c r="N91" s="64"/>
      <c r="O91" s="98">
        <v>26.9187</v>
      </c>
      <c r="P91" s="52" t="s">
        <v>59</v>
      </c>
      <c r="Q91" s="65"/>
      <c r="R91" s="64"/>
      <c r="S91" s="81" t="s">
        <v>48</v>
      </c>
      <c r="T91" s="102">
        <v>187493.29</v>
      </c>
      <c r="U91" s="67"/>
      <c r="V91" s="67"/>
      <c r="W91" s="85"/>
      <c r="X91" s="48">
        <f t="shared" si="20"/>
        <v>0</v>
      </c>
      <c r="Y91" s="49">
        <f t="shared" si="21"/>
        <v>0</v>
      </c>
      <c r="Z91" s="49">
        <f t="shared" si="22"/>
        <v>0</v>
      </c>
      <c r="AA91" s="49">
        <f t="shared" si="23"/>
        <v>0</v>
      </c>
      <c r="AB91" s="50" t="str">
        <f t="shared" si="24"/>
        <v>-</v>
      </c>
      <c r="AC91" s="48">
        <f t="shared" si="25"/>
        <v>0</v>
      </c>
      <c r="AD91" s="49">
        <f t="shared" si="26"/>
        <v>1</v>
      </c>
      <c r="AE91" s="49">
        <f t="shared" si="27"/>
        <v>0</v>
      </c>
      <c r="AF91" s="50" t="str">
        <f t="shared" si="28"/>
        <v>-</v>
      </c>
      <c r="AG91" s="48">
        <f t="shared" si="29"/>
        <v>0</v>
      </c>
      <c r="AH91" s="68" t="s">
        <v>50</v>
      </c>
      <c r="AI91" s="69" t="s">
        <v>51</v>
      </c>
    </row>
    <row r="92" spans="1:35" ht="12.75" customHeight="1">
      <c r="A92" s="87" t="s">
        <v>541</v>
      </c>
      <c r="B92" s="89" t="s">
        <v>542</v>
      </c>
      <c r="C92" s="48" t="s">
        <v>543</v>
      </c>
      <c r="D92" s="49" t="s">
        <v>544</v>
      </c>
      <c r="E92" s="49" t="s">
        <v>545</v>
      </c>
      <c r="F92" s="89" t="s">
        <v>44</v>
      </c>
      <c r="G92" s="71" t="s">
        <v>546</v>
      </c>
      <c r="H92" s="62" t="s">
        <v>57</v>
      </c>
      <c r="I92" s="63">
        <v>9313591581</v>
      </c>
      <c r="J92" s="94" t="s">
        <v>103</v>
      </c>
      <c r="K92" s="52" t="s">
        <v>48</v>
      </c>
      <c r="L92" s="77"/>
      <c r="M92" s="73">
        <v>4995.7583</v>
      </c>
      <c r="N92" s="64"/>
      <c r="O92" s="98">
        <v>19.1905</v>
      </c>
      <c r="P92" s="52" t="s">
        <v>48</v>
      </c>
      <c r="Q92" s="65"/>
      <c r="R92" s="64"/>
      <c r="S92" s="81" t="s">
        <v>59</v>
      </c>
      <c r="T92" s="102">
        <v>160637.4</v>
      </c>
      <c r="U92" s="67"/>
      <c r="V92" s="67"/>
      <c r="W92" s="85"/>
      <c r="X92" s="48">
        <f t="shared" si="20"/>
        <v>0</v>
      </c>
      <c r="Y92" s="49">
        <f t="shared" si="21"/>
        <v>0</v>
      </c>
      <c r="Z92" s="49">
        <f t="shared" si="22"/>
        <v>0</v>
      </c>
      <c r="AA92" s="49">
        <f t="shared" si="23"/>
        <v>0</v>
      </c>
      <c r="AB92" s="50" t="str">
        <f t="shared" si="24"/>
        <v>-</v>
      </c>
      <c r="AC92" s="48">
        <f t="shared" si="25"/>
        <v>1</v>
      </c>
      <c r="AD92" s="49">
        <f t="shared" si="26"/>
        <v>0</v>
      </c>
      <c r="AE92" s="49">
        <f t="shared" si="27"/>
        <v>0</v>
      </c>
      <c r="AF92" s="50" t="str">
        <f t="shared" si="28"/>
        <v>-</v>
      </c>
      <c r="AG92" s="48">
        <f t="shared" si="29"/>
        <v>0</v>
      </c>
      <c r="AH92" s="68" t="s">
        <v>50</v>
      </c>
      <c r="AI92" s="69" t="s">
        <v>51</v>
      </c>
    </row>
    <row r="93" spans="1:35" ht="12.75" customHeight="1">
      <c r="A93" s="87" t="s">
        <v>547</v>
      </c>
      <c r="B93" s="89" t="s">
        <v>548</v>
      </c>
      <c r="C93" s="48" t="s">
        <v>126</v>
      </c>
      <c r="D93" s="49" t="s">
        <v>549</v>
      </c>
      <c r="E93" s="49" t="s">
        <v>126</v>
      </c>
      <c r="F93" s="89" t="s">
        <v>44</v>
      </c>
      <c r="G93" s="71" t="s">
        <v>127</v>
      </c>
      <c r="H93" s="62" t="s">
        <v>57</v>
      </c>
      <c r="I93" s="63">
        <v>8659827121</v>
      </c>
      <c r="J93" s="94" t="s">
        <v>58</v>
      </c>
      <c r="K93" s="52" t="s">
        <v>48</v>
      </c>
      <c r="L93" s="77"/>
      <c r="M93" s="73">
        <v>4934.4257</v>
      </c>
      <c r="N93" s="64"/>
      <c r="O93" s="98">
        <v>17.5549</v>
      </c>
      <c r="P93" s="52" t="s">
        <v>48</v>
      </c>
      <c r="Q93" s="65"/>
      <c r="R93" s="64"/>
      <c r="S93" s="81" t="s">
        <v>48</v>
      </c>
      <c r="T93" s="102">
        <v>135947.11</v>
      </c>
      <c r="U93" s="67"/>
      <c r="V93" s="67"/>
      <c r="W93" s="85"/>
      <c r="X93" s="48">
        <f t="shared" si="20"/>
        <v>0</v>
      </c>
      <c r="Y93" s="49">
        <f t="shared" si="21"/>
        <v>0</v>
      </c>
      <c r="Z93" s="49">
        <f t="shared" si="22"/>
        <v>0</v>
      </c>
      <c r="AA93" s="49">
        <f t="shared" si="23"/>
        <v>0</v>
      </c>
      <c r="AB93" s="50" t="str">
        <f t="shared" si="24"/>
        <v>-</v>
      </c>
      <c r="AC93" s="48">
        <f t="shared" si="25"/>
        <v>0</v>
      </c>
      <c r="AD93" s="49">
        <f t="shared" si="26"/>
        <v>0</v>
      </c>
      <c r="AE93" s="49">
        <f t="shared" si="27"/>
        <v>0</v>
      </c>
      <c r="AF93" s="50" t="str">
        <f t="shared" si="28"/>
        <v>-</v>
      </c>
      <c r="AG93" s="48">
        <f t="shared" si="29"/>
        <v>0</v>
      </c>
      <c r="AH93" s="68" t="s">
        <v>50</v>
      </c>
      <c r="AI93" s="69" t="s">
        <v>51</v>
      </c>
    </row>
    <row r="94" spans="1:35" ht="12.75" customHeight="1">
      <c r="A94" s="87" t="s">
        <v>550</v>
      </c>
      <c r="B94" s="89" t="s">
        <v>551</v>
      </c>
      <c r="C94" s="48" t="s">
        <v>552</v>
      </c>
      <c r="D94" s="49" t="s">
        <v>553</v>
      </c>
      <c r="E94" s="49" t="s">
        <v>554</v>
      </c>
      <c r="F94" s="89" t="s">
        <v>44</v>
      </c>
      <c r="G94" s="71" t="s">
        <v>555</v>
      </c>
      <c r="H94" s="62" t="s">
        <v>57</v>
      </c>
      <c r="I94" s="63">
        <v>9313888403</v>
      </c>
      <c r="J94" s="94" t="s">
        <v>84</v>
      </c>
      <c r="K94" s="52" t="s">
        <v>48</v>
      </c>
      <c r="L94" s="77"/>
      <c r="M94" s="73">
        <v>11308.5349</v>
      </c>
      <c r="N94" s="64"/>
      <c r="O94" s="98">
        <v>20.7444</v>
      </c>
      <c r="P94" s="52" t="s">
        <v>59</v>
      </c>
      <c r="Q94" s="65"/>
      <c r="R94" s="64"/>
      <c r="S94" s="81" t="s">
        <v>48</v>
      </c>
      <c r="T94" s="102">
        <v>424345.73</v>
      </c>
      <c r="U94" s="67"/>
      <c r="V94" s="67"/>
      <c r="W94" s="85"/>
      <c r="X94" s="48">
        <f t="shared" si="20"/>
        <v>0</v>
      </c>
      <c r="Y94" s="49">
        <f t="shared" si="21"/>
        <v>0</v>
      </c>
      <c r="Z94" s="49">
        <f t="shared" si="22"/>
        <v>0</v>
      </c>
      <c r="AA94" s="49">
        <f t="shared" si="23"/>
        <v>0</v>
      </c>
      <c r="AB94" s="50" t="str">
        <f t="shared" si="24"/>
        <v>-</v>
      </c>
      <c r="AC94" s="48">
        <f t="shared" si="25"/>
        <v>0</v>
      </c>
      <c r="AD94" s="49">
        <f t="shared" si="26"/>
        <v>1</v>
      </c>
      <c r="AE94" s="49">
        <f t="shared" si="27"/>
        <v>0</v>
      </c>
      <c r="AF94" s="50" t="str">
        <f t="shared" si="28"/>
        <v>-</v>
      </c>
      <c r="AG94" s="48">
        <f t="shared" si="29"/>
        <v>0</v>
      </c>
      <c r="AH94" s="68" t="s">
        <v>50</v>
      </c>
      <c r="AI94" s="69" t="s">
        <v>51</v>
      </c>
    </row>
    <row r="95" spans="1:35" ht="12.75" customHeight="1">
      <c r="A95" s="87" t="s">
        <v>556</v>
      </c>
      <c r="B95" s="89" t="s">
        <v>557</v>
      </c>
      <c r="C95" s="48" t="s">
        <v>558</v>
      </c>
      <c r="D95" s="49" t="s">
        <v>559</v>
      </c>
      <c r="E95" s="49" t="s">
        <v>558</v>
      </c>
      <c r="F95" s="89" t="s">
        <v>44</v>
      </c>
      <c r="G95" s="71" t="s">
        <v>560</v>
      </c>
      <c r="H95" s="62" t="s">
        <v>57</v>
      </c>
      <c r="I95" s="63">
        <v>7313522246</v>
      </c>
      <c r="J95" s="94" t="s">
        <v>103</v>
      </c>
      <c r="K95" s="52" t="s">
        <v>48</v>
      </c>
      <c r="L95" s="77"/>
      <c r="M95" s="73">
        <v>1291.0130000000001</v>
      </c>
      <c r="N95" s="64"/>
      <c r="O95" s="98">
        <v>26.758</v>
      </c>
      <c r="P95" s="52" t="s">
        <v>59</v>
      </c>
      <c r="Q95" s="65"/>
      <c r="R95" s="64"/>
      <c r="S95" s="81" t="s">
        <v>59</v>
      </c>
      <c r="T95" s="102">
        <v>38050.58</v>
      </c>
      <c r="U95" s="67"/>
      <c r="V95" s="67"/>
      <c r="W95" s="85"/>
      <c r="X95" s="48">
        <f t="shared" si="20"/>
        <v>0</v>
      </c>
      <c r="Y95" s="49">
        <f t="shared" si="21"/>
        <v>0</v>
      </c>
      <c r="Z95" s="49">
        <f t="shared" si="22"/>
        <v>0</v>
      </c>
      <c r="AA95" s="49">
        <f t="shared" si="23"/>
        <v>0</v>
      </c>
      <c r="AB95" s="50" t="str">
        <f t="shared" si="24"/>
        <v>-</v>
      </c>
      <c r="AC95" s="48">
        <f t="shared" si="25"/>
        <v>1</v>
      </c>
      <c r="AD95" s="49">
        <f t="shared" si="26"/>
        <v>1</v>
      </c>
      <c r="AE95" s="49" t="str">
        <f t="shared" si="27"/>
        <v>Initial</v>
      </c>
      <c r="AF95" s="50" t="str">
        <f t="shared" si="28"/>
        <v>RLIS</v>
      </c>
      <c r="AG95" s="48">
        <f t="shared" si="29"/>
        <v>0</v>
      </c>
      <c r="AH95" s="68" t="s">
        <v>50</v>
      </c>
      <c r="AI95" s="69" t="s">
        <v>51</v>
      </c>
    </row>
    <row r="96" spans="1:35" ht="12.75" customHeight="1">
      <c r="A96" s="87" t="s">
        <v>561</v>
      </c>
      <c r="B96" s="89" t="s">
        <v>562</v>
      </c>
      <c r="C96" s="48" t="s">
        <v>563</v>
      </c>
      <c r="D96" s="49" t="s">
        <v>564</v>
      </c>
      <c r="E96" s="49" t="s">
        <v>88</v>
      </c>
      <c r="F96" s="89" t="s">
        <v>44</v>
      </c>
      <c r="G96" s="71" t="s">
        <v>90</v>
      </c>
      <c r="H96" s="62" t="s">
        <v>57</v>
      </c>
      <c r="I96" s="63">
        <v>4237451612</v>
      </c>
      <c r="J96" s="94" t="s">
        <v>103</v>
      </c>
      <c r="K96" s="52" t="s">
        <v>48</v>
      </c>
      <c r="L96" s="77"/>
      <c r="M96" s="73">
        <v>5228.9857</v>
      </c>
      <c r="N96" s="64"/>
      <c r="O96" s="98">
        <v>20.4955</v>
      </c>
      <c r="P96" s="52" t="s">
        <v>59</v>
      </c>
      <c r="Q96" s="65"/>
      <c r="R96" s="64"/>
      <c r="S96" s="81" t="s">
        <v>59</v>
      </c>
      <c r="T96" s="102">
        <v>188067.23</v>
      </c>
      <c r="U96" s="67"/>
      <c r="V96" s="67"/>
      <c r="W96" s="85"/>
      <c r="X96" s="48">
        <f t="shared" si="20"/>
        <v>0</v>
      </c>
      <c r="Y96" s="49">
        <f t="shared" si="21"/>
        <v>0</v>
      </c>
      <c r="Z96" s="49">
        <f t="shared" si="22"/>
        <v>0</v>
      </c>
      <c r="AA96" s="49">
        <f t="shared" si="23"/>
        <v>0</v>
      </c>
      <c r="AB96" s="50" t="str">
        <f t="shared" si="24"/>
        <v>-</v>
      </c>
      <c r="AC96" s="48">
        <f t="shared" si="25"/>
        <v>1</v>
      </c>
      <c r="AD96" s="49">
        <f t="shared" si="26"/>
        <v>1</v>
      </c>
      <c r="AE96" s="49" t="str">
        <f t="shared" si="27"/>
        <v>Initial</v>
      </c>
      <c r="AF96" s="50" t="str">
        <f t="shared" si="28"/>
        <v>RLIS</v>
      </c>
      <c r="AG96" s="48">
        <f t="shared" si="29"/>
        <v>0</v>
      </c>
      <c r="AH96" s="68" t="s">
        <v>50</v>
      </c>
      <c r="AI96" s="69" t="s">
        <v>51</v>
      </c>
    </row>
    <row r="97" spans="1:35" ht="12.75" customHeight="1">
      <c r="A97" s="87" t="s">
        <v>565</v>
      </c>
      <c r="B97" s="89" t="s">
        <v>566</v>
      </c>
      <c r="C97" s="48" t="s">
        <v>567</v>
      </c>
      <c r="D97" s="49" t="s">
        <v>568</v>
      </c>
      <c r="E97" s="49" t="s">
        <v>569</v>
      </c>
      <c r="F97" s="89" t="s">
        <v>44</v>
      </c>
      <c r="G97" s="71" t="s">
        <v>570</v>
      </c>
      <c r="H97" s="62" t="s">
        <v>57</v>
      </c>
      <c r="I97" s="63">
        <v>7316453267</v>
      </c>
      <c r="J97" s="94" t="s">
        <v>103</v>
      </c>
      <c r="K97" s="52" t="s">
        <v>48</v>
      </c>
      <c r="L97" s="77"/>
      <c r="M97" s="73">
        <v>4104.556800000001</v>
      </c>
      <c r="N97" s="64"/>
      <c r="O97" s="98">
        <v>26.2789</v>
      </c>
      <c r="P97" s="52" t="s">
        <v>59</v>
      </c>
      <c r="Q97" s="65"/>
      <c r="R97" s="64"/>
      <c r="S97" s="81" t="s">
        <v>59</v>
      </c>
      <c r="T97" s="102">
        <v>182263.9</v>
      </c>
      <c r="U97" s="67"/>
      <c r="V97" s="67"/>
      <c r="W97" s="85"/>
      <c r="X97" s="48">
        <f t="shared" si="20"/>
        <v>0</v>
      </c>
      <c r="Y97" s="49">
        <f t="shared" si="21"/>
        <v>0</v>
      </c>
      <c r="Z97" s="49">
        <f t="shared" si="22"/>
        <v>0</v>
      </c>
      <c r="AA97" s="49">
        <f t="shared" si="23"/>
        <v>0</v>
      </c>
      <c r="AB97" s="50" t="str">
        <f t="shared" si="24"/>
        <v>-</v>
      </c>
      <c r="AC97" s="48">
        <f t="shared" si="25"/>
        <v>1</v>
      </c>
      <c r="AD97" s="49">
        <f t="shared" si="26"/>
        <v>1</v>
      </c>
      <c r="AE97" s="49" t="str">
        <f t="shared" si="27"/>
        <v>Initial</v>
      </c>
      <c r="AF97" s="50" t="str">
        <f t="shared" si="28"/>
        <v>RLIS</v>
      </c>
      <c r="AG97" s="48">
        <f t="shared" si="29"/>
        <v>0</v>
      </c>
      <c r="AH97" s="68" t="s">
        <v>50</v>
      </c>
      <c r="AI97" s="69" t="s">
        <v>51</v>
      </c>
    </row>
    <row r="98" spans="1:35" ht="12.75" customHeight="1">
      <c r="A98" s="87" t="s">
        <v>571</v>
      </c>
      <c r="B98" s="89" t="s">
        <v>572</v>
      </c>
      <c r="C98" s="48" t="s">
        <v>573</v>
      </c>
      <c r="D98" s="49" t="s">
        <v>574</v>
      </c>
      <c r="E98" s="49" t="s">
        <v>575</v>
      </c>
      <c r="F98" s="89" t="s">
        <v>44</v>
      </c>
      <c r="G98" s="71" t="s">
        <v>576</v>
      </c>
      <c r="H98" s="62" t="s">
        <v>57</v>
      </c>
      <c r="I98" s="63">
        <v>4233345793</v>
      </c>
      <c r="J98" s="94" t="s">
        <v>72</v>
      </c>
      <c r="K98" s="52" t="s">
        <v>59</v>
      </c>
      <c r="L98" s="77"/>
      <c r="M98" s="73">
        <v>1633.7499999999998</v>
      </c>
      <c r="N98" s="64"/>
      <c r="O98" s="98">
        <v>25.0273</v>
      </c>
      <c r="P98" s="52" t="s">
        <v>59</v>
      </c>
      <c r="Q98" s="65"/>
      <c r="R98" s="64"/>
      <c r="S98" s="81" t="s">
        <v>59</v>
      </c>
      <c r="T98" s="102">
        <v>86871.33</v>
      </c>
      <c r="U98" s="67"/>
      <c r="V98" s="67"/>
      <c r="W98" s="85"/>
      <c r="X98" s="48">
        <f t="shared" si="20"/>
        <v>1</v>
      </c>
      <c r="Y98" s="49">
        <f t="shared" si="21"/>
        <v>0</v>
      </c>
      <c r="Z98" s="49">
        <f t="shared" si="22"/>
        <v>0</v>
      </c>
      <c r="AA98" s="49">
        <f t="shared" si="23"/>
        <v>0</v>
      </c>
      <c r="AB98" s="50" t="str">
        <f t="shared" si="24"/>
        <v>-</v>
      </c>
      <c r="AC98" s="48">
        <f t="shared" si="25"/>
        <v>1</v>
      </c>
      <c r="AD98" s="49">
        <f t="shared" si="26"/>
        <v>1</v>
      </c>
      <c r="AE98" s="49" t="str">
        <f t="shared" si="27"/>
        <v>Initial</v>
      </c>
      <c r="AF98" s="50" t="str">
        <f t="shared" si="28"/>
        <v>RLIS</v>
      </c>
      <c r="AG98" s="48">
        <f t="shared" si="29"/>
        <v>0</v>
      </c>
      <c r="AH98" s="68" t="s">
        <v>50</v>
      </c>
      <c r="AI98" s="69" t="s">
        <v>51</v>
      </c>
    </row>
    <row r="99" spans="1:35" ht="12.75" customHeight="1">
      <c r="A99" s="87" t="s">
        <v>577</v>
      </c>
      <c r="B99" s="89" t="s">
        <v>578</v>
      </c>
      <c r="C99" s="48" t="s">
        <v>579</v>
      </c>
      <c r="D99" s="49" t="s">
        <v>580</v>
      </c>
      <c r="E99" s="49" t="s">
        <v>579</v>
      </c>
      <c r="F99" s="89" t="s">
        <v>44</v>
      </c>
      <c r="G99" s="71" t="s">
        <v>581</v>
      </c>
      <c r="H99" s="62" t="s">
        <v>57</v>
      </c>
      <c r="I99" s="63">
        <v>7316860844</v>
      </c>
      <c r="J99" s="94" t="s">
        <v>91</v>
      </c>
      <c r="K99" s="52" t="s">
        <v>48</v>
      </c>
      <c r="L99" s="77"/>
      <c r="M99" s="73">
        <v>1895.47</v>
      </c>
      <c r="N99" s="64"/>
      <c r="O99" s="98">
        <v>29.3853</v>
      </c>
      <c r="P99" s="52" t="s">
        <v>59</v>
      </c>
      <c r="Q99" s="65"/>
      <c r="R99" s="64"/>
      <c r="S99" s="81" t="s">
        <v>59</v>
      </c>
      <c r="T99" s="102">
        <v>79956.4</v>
      </c>
      <c r="U99" s="67"/>
      <c r="V99" s="67"/>
      <c r="W99" s="85"/>
      <c r="X99" s="48">
        <f t="shared" si="20"/>
        <v>0</v>
      </c>
      <c r="Y99" s="49">
        <f t="shared" si="21"/>
        <v>0</v>
      </c>
      <c r="Z99" s="49">
        <f t="shared" si="22"/>
        <v>0</v>
      </c>
      <c r="AA99" s="49">
        <f t="shared" si="23"/>
        <v>0</v>
      </c>
      <c r="AB99" s="50" t="str">
        <f t="shared" si="24"/>
        <v>-</v>
      </c>
      <c r="AC99" s="48">
        <f t="shared" si="25"/>
        <v>1</v>
      </c>
      <c r="AD99" s="49">
        <f t="shared" si="26"/>
        <v>1</v>
      </c>
      <c r="AE99" s="49" t="str">
        <f t="shared" si="27"/>
        <v>Initial</v>
      </c>
      <c r="AF99" s="50" t="str">
        <f t="shared" si="28"/>
        <v>RLIS</v>
      </c>
      <c r="AG99" s="48">
        <f t="shared" si="29"/>
        <v>0</v>
      </c>
      <c r="AH99" s="68" t="s">
        <v>50</v>
      </c>
      <c r="AI99" s="69" t="s">
        <v>51</v>
      </c>
    </row>
    <row r="100" spans="1:35" ht="12.75" customHeight="1">
      <c r="A100" s="87" t="s">
        <v>582</v>
      </c>
      <c r="B100" s="89" t="s">
        <v>583</v>
      </c>
      <c r="C100" s="48" t="s">
        <v>584</v>
      </c>
      <c r="D100" s="49" t="s">
        <v>69</v>
      </c>
      <c r="E100" s="49" t="s">
        <v>584</v>
      </c>
      <c r="F100" s="89" t="s">
        <v>44</v>
      </c>
      <c r="G100" s="71" t="s">
        <v>585</v>
      </c>
      <c r="H100" s="62" t="s">
        <v>57</v>
      </c>
      <c r="I100" s="63">
        <v>9018735680</v>
      </c>
      <c r="J100" s="94" t="s">
        <v>84</v>
      </c>
      <c r="K100" s="52" t="s">
        <v>48</v>
      </c>
      <c r="L100" s="77" t="s">
        <v>48</v>
      </c>
      <c r="M100" s="73">
        <v>2421.5701000000004</v>
      </c>
      <c r="N100" s="64" t="s">
        <v>48</v>
      </c>
      <c r="O100" s="98" t="s">
        <v>49</v>
      </c>
      <c r="P100" s="52" t="s">
        <v>48</v>
      </c>
      <c r="Q100" s="65"/>
      <c r="R100" s="64"/>
      <c r="S100" s="81" t="s">
        <v>48</v>
      </c>
      <c r="T100" s="102">
        <v>112208.97903724936</v>
      </c>
      <c r="U100" s="67"/>
      <c r="V100" s="67"/>
      <c r="W100" s="85"/>
      <c r="X100" s="48">
        <f t="shared" si="20"/>
        <v>0</v>
      </c>
      <c r="Y100" s="49">
        <f t="shared" si="21"/>
        <v>0</v>
      </c>
      <c r="Z100" s="49">
        <f t="shared" si="22"/>
        <v>0</v>
      </c>
      <c r="AA100" s="49">
        <f t="shared" si="23"/>
        <v>0</v>
      </c>
      <c r="AB100" s="50" t="str">
        <f t="shared" si="24"/>
        <v>-</v>
      </c>
      <c r="AC100" s="48">
        <f t="shared" si="25"/>
        <v>0</v>
      </c>
      <c r="AD100" s="49">
        <f t="shared" si="26"/>
        <v>0</v>
      </c>
      <c r="AE100" s="49">
        <f t="shared" si="27"/>
        <v>0</v>
      </c>
      <c r="AF100" s="50" t="str">
        <f t="shared" si="28"/>
        <v>-</v>
      </c>
      <c r="AG100" s="48">
        <f t="shared" si="29"/>
        <v>0</v>
      </c>
      <c r="AH100" s="68" t="s">
        <v>85</v>
      </c>
      <c r="AI100" s="69" t="s">
        <v>51</v>
      </c>
    </row>
    <row r="101" spans="1:35" ht="12.75" customHeight="1">
      <c r="A101" s="87" t="s">
        <v>586</v>
      </c>
      <c r="B101" s="89" t="s">
        <v>587</v>
      </c>
      <c r="C101" s="48" t="s">
        <v>588</v>
      </c>
      <c r="D101" s="49" t="s">
        <v>589</v>
      </c>
      <c r="E101" s="49" t="s">
        <v>590</v>
      </c>
      <c r="F101" s="89" t="s">
        <v>44</v>
      </c>
      <c r="G101" s="71" t="s">
        <v>591</v>
      </c>
      <c r="H101" s="62" t="s">
        <v>57</v>
      </c>
      <c r="I101" s="63">
        <v>4234422373</v>
      </c>
      <c r="J101" s="94" t="s">
        <v>103</v>
      </c>
      <c r="K101" s="52" t="s">
        <v>48</v>
      </c>
      <c r="L101" s="77"/>
      <c r="M101" s="73">
        <v>5076.918100000001</v>
      </c>
      <c r="N101" s="64"/>
      <c r="O101" s="98">
        <v>27.1271</v>
      </c>
      <c r="P101" s="52" t="s">
        <v>59</v>
      </c>
      <c r="Q101" s="65"/>
      <c r="R101" s="64"/>
      <c r="S101" s="81" t="s">
        <v>59</v>
      </c>
      <c r="T101" s="102">
        <v>243247.19</v>
      </c>
      <c r="U101" s="67"/>
      <c r="V101" s="67"/>
      <c r="W101" s="85"/>
      <c r="X101" s="48">
        <f aca="true" t="shared" si="30" ref="X101:X132">IF(OR(K101="YES",TRIM(L101)="YES"),1,0)</f>
        <v>0</v>
      </c>
      <c r="Y101" s="49">
        <f aca="true" t="shared" si="31" ref="Y101:Y132">IF(OR(AND(ISNUMBER(M101),AND(M101&gt;0,M101&lt;600)),AND(ISNUMBER(M101),AND(M101&gt;0,N101="YES"))),1,0)</f>
        <v>0</v>
      </c>
      <c r="Z101" s="49">
        <f aca="true" t="shared" si="32" ref="Z101:Z132">IF(AND(OR(K101="YES",TRIM(L101)="YES"),(X101=0)),"Trouble",0)</f>
        <v>0</v>
      </c>
      <c r="AA101" s="49">
        <f aca="true" t="shared" si="33" ref="AA101:AA132">IF(AND(OR(AND(ISNUMBER(M101),AND(M101&gt;0,M101&lt;600)),AND(ISNUMBER(M101),AND(M101&gt;0,N101="YES"))),(Y101=0)),"Trouble",0)</f>
        <v>0</v>
      </c>
      <c r="AB101" s="50" t="str">
        <f aca="true" t="shared" si="34" ref="AB101:AB132">IF(AND(X101=1,Y101=1),"SRSA","-")</f>
        <v>-</v>
      </c>
      <c r="AC101" s="48">
        <f aca="true" t="shared" si="35" ref="AC101:AC132">IF(S101="YES",1,0)</f>
        <v>1</v>
      </c>
      <c r="AD101" s="49">
        <f aca="true" t="shared" si="36" ref="AD101:AD132">IF(OR(AND(ISNUMBER(Q101),Q101&gt;=20),(AND(ISNUMBER(Q101)=FALSE,AND(ISNUMBER(O101),O101&gt;=20)))),1,0)</f>
        <v>1</v>
      </c>
      <c r="AE101" s="49" t="str">
        <f aca="true" t="shared" si="37" ref="AE101:AE132">IF(AND(AC101=1,AD101=1),"Initial",0)</f>
        <v>Initial</v>
      </c>
      <c r="AF101" s="50" t="str">
        <f aca="true" t="shared" si="38" ref="AF101:AF132">IF(AND(AND(AE101="Initial",AG101=0),AND(ISNUMBER(M101),M101&gt;0)),"RLIS","-")</f>
        <v>RLIS</v>
      </c>
      <c r="AG101" s="48">
        <f aca="true" t="shared" si="39" ref="AG101:AG132">IF(AND(AB101="SRSA",AE101="Initial"),"SRSA",0)</f>
        <v>0</v>
      </c>
      <c r="AH101" s="68" t="s">
        <v>50</v>
      </c>
      <c r="AI101" s="69" t="s">
        <v>51</v>
      </c>
    </row>
    <row r="102" spans="1:35" ht="12.75" customHeight="1">
      <c r="A102" s="87" t="s">
        <v>592</v>
      </c>
      <c r="B102" s="89" t="s">
        <v>593</v>
      </c>
      <c r="C102" s="48" t="s">
        <v>594</v>
      </c>
      <c r="D102" s="49" t="s">
        <v>595</v>
      </c>
      <c r="E102" s="49" t="s">
        <v>596</v>
      </c>
      <c r="F102" s="89" t="s">
        <v>44</v>
      </c>
      <c r="G102" s="71" t="s">
        <v>597</v>
      </c>
      <c r="H102" s="62" t="s">
        <v>57</v>
      </c>
      <c r="I102" s="63">
        <v>9316485600</v>
      </c>
      <c r="J102" s="94" t="s">
        <v>139</v>
      </c>
      <c r="K102" s="52" t="s">
        <v>48</v>
      </c>
      <c r="L102" s="77"/>
      <c r="M102" s="73">
        <v>30662.899999999998</v>
      </c>
      <c r="N102" s="64"/>
      <c r="O102" s="98">
        <v>17.2601</v>
      </c>
      <c r="P102" s="52" t="s">
        <v>48</v>
      </c>
      <c r="Q102" s="65"/>
      <c r="R102" s="64"/>
      <c r="S102" s="81" t="s">
        <v>48</v>
      </c>
      <c r="T102" s="102">
        <v>822905.37</v>
      </c>
      <c r="U102" s="67"/>
      <c r="V102" s="67"/>
      <c r="W102" s="85"/>
      <c r="X102" s="48">
        <f t="shared" si="30"/>
        <v>0</v>
      </c>
      <c r="Y102" s="49">
        <f t="shared" si="31"/>
        <v>0</v>
      </c>
      <c r="Z102" s="49">
        <f t="shared" si="32"/>
        <v>0</v>
      </c>
      <c r="AA102" s="49">
        <f t="shared" si="33"/>
        <v>0</v>
      </c>
      <c r="AB102" s="50" t="str">
        <f t="shared" si="34"/>
        <v>-</v>
      </c>
      <c r="AC102" s="48">
        <f t="shared" si="35"/>
        <v>0</v>
      </c>
      <c r="AD102" s="49">
        <f t="shared" si="36"/>
        <v>0</v>
      </c>
      <c r="AE102" s="49">
        <f t="shared" si="37"/>
        <v>0</v>
      </c>
      <c r="AF102" s="50" t="str">
        <f t="shared" si="38"/>
        <v>-</v>
      </c>
      <c r="AG102" s="48">
        <f t="shared" si="39"/>
        <v>0</v>
      </c>
      <c r="AH102" s="68" t="s">
        <v>50</v>
      </c>
      <c r="AI102" s="69" t="s">
        <v>51</v>
      </c>
    </row>
    <row r="103" spans="1:35" ht="12.75" customHeight="1">
      <c r="A103" s="87" t="s">
        <v>598</v>
      </c>
      <c r="B103" s="89" t="s">
        <v>599</v>
      </c>
      <c r="C103" s="48" t="s">
        <v>600</v>
      </c>
      <c r="D103" s="49" t="s">
        <v>601</v>
      </c>
      <c r="E103" s="49" t="s">
        <v>602</v>
      </c>
      <c r="F103" s="89" t="s">
        <v>44</v>
      </c>
      <c r="G103" s="71" t="s">
        <v>603</v>
      </c>
      <c r="H103" s="62" t="s">
        <v>57</v>
      </c>
      <c r="I103" s="63">
        <v>9317597303</v>
      </c>
      <c r="J103" s="94" t="s">
        <v>91</v>
      </c>
      <c r="K103" s="52" t="s">
        <v>48</v>
      </c>
      <c r="L103" s="77"/>
      <c r="M103" s="73">
        <v>792.3754000000001</v>
      </c>
      <c r="N103" s="64"/>
      <c r="O103" s="98">
        <v>17.8189</v>
      </c>
      <c r="P103" s="52" t="s">
        <v>48</v>
      </c>
      <c r="Q103" s="65"/>
      <c r="R103" s="64"/>
      <c r="S103" s="81" t="s">
        <v>59</v>
      </c>
      <c r="T103" s="102">
        <v>29081.92</v>
      </c>
      <c r="U103" s="67"/>
      <c r="V103" s="67"/>
      <c r="W103" s="85"/>
      <c r="X103" s="48">
        <f t="shared" si="30"/>
        <v>0</v>
      </c>
      <c r="Y103" s="49">
        <f t="shared" si="31"/>
        <v>0</v>
      </c>
      <c r="Z103" s="49">
        <f t="shared" si="32"/>
        <v>0</v>
      </c>
      <c r="AA103" s="49">
        <f t="shared" si="33"/>
        <v>0</v>
      </c>
      <c r="AB103" s="50" t="str">
        <f t="shared" si="34"/>
        <v>-</v>
      </c>
      <c r="AC103" s="48">
        <f t="shared" si="35"/>
        <v>1</v>
      </c>
      <c r="AD103" s="49">
        <f t="shared" si="36"/>
        <v>0</v>
      </c>
      <c r="AE103" s="49">
        <f t="shared" si="37"/>
        <v>0</v>
      </c>
      <c r="AF103" s="50" t="str">
        <f t="shared" si="38"/>
        <v>-</v>
      </c>
      <c r="AG103" s="48">
        <f t="shared" si="39"/>
        <v>0</v>
      </c>
      <c r="AH103" s="68" t="s">
        <v>50</v>
      </c>
      <c r="AI103" s="69" t="s">
        <v>51</v>
      </c>
    </row>
    <row r="104" spans="1:35" ht="12.75" customHeight="1">
      <c r="A104" s="87" t="s">
        <v>604</v>
      </c>
      <c r="B104" s="89" t="s">
        <v>605</v>
      </c>
      <c r="C104" s="48" t="s">
        <v>606</v>
      </c>
      <c r="D104" s="49" t="s">
        <v>607</v>
      </c>
      <c r="E104" s="49" t="s">
        <v>608</v>
      </c>
      <c r="F104" s="89" t="s">
        <v>44</v>
      </c>
      <c r="G104" s="71" t="s">
        <v>609</v>
      </c>
      <c r="H104" s="62" t="s">
        <v>57</v>
      </c>
      <c r="I104" s="63">
        <v>4233466214</v>
      </c>
      <c r="J104" s="94" t="s">
        <v>223</v>
      </c>
      <c r="K104" s="52" t="s">
        <v>59</v>
      </c>
      <c r="L104" s="77"/>
      <c r="M104" s="73">
        <v>2877.2602</v>
      </c>
      <c r="N104" s="64"/>
      <c r="O104" s="98">
        <v>25.5066</v>
      </c>
      <c r="P104" s="52" t="s">
        <v>59</v>
      </c>
      <c r="Q104" s="65"/>
      <c r="R104" s="64"/>
      <c r="S104" s="81" t="s">
        <v>59</v>
      </c>
      <c r="T104" s="102">
        <v>161843.64</v>
      </c>
      <c r="U104" s="67"/>
      <c r="V104" s="67"/>
      <c r="W104" s="85"/>
      <c r="X104" s="48">
        <f t="shared" si="30"/>
        <v>1</v>
      </c>
      <c r="Y104" s="49">
        <f t="shared" si="31"/>
        <v>0</v>
      </c>
      <c r="Z104" s="49">
        <f t="shared" si="32"/>
        <v>0</v>
      </c>
      <c r="AA104" s="49">
        <f t="shared" si="33"/>
        <v>0</v>
      </c>
      <c r="AB104" s="50" t="str">
        <f t="shared" si="34"/>
        <v>-</v>
      </c>
      <c r="AC104" s="48">
        <f t="shared" si="35"/>
        <v>1</v>
      </c>
      <c r="AD104" s="49">
        <f t="shared" si="36"/>
        <v>1</v>
      </c>
      <c r="AE104" s="49" t="str">
        <f t="shared" si="37"/>
        <v>Initial</v>
      </c>
      <c r="AF104" s="50" t="str">
        <f t="shared" si="38"/>
        <v>RLIS</v>
      </c>
      <c r="AG104" s="48">
        <f t="shared" si="39"/>
        <v>0</v>
      </c>
      <c r="AH104" s="68" t="s">
        <v>50</v>
      </c>
      <c r="AI104" s="69" t="s">
        <v>51</v>
      </c>
    </row>
    <row r="105" spans="1:35" ht="12.75" customHeight="1">
      <c r="A105" s="87" t="s">
        <v>610</v>
      </c>
      <c r="B105" s="89" t="s">
        <v>611</v>
      </c>
      <c r="C105" s="48" t="s">
        <v>612</v>
      </c>
      <c r="D105" s="49" t="s">
        <v>613</v>
      </c>
      <c r="E105" s="49" t="s">
        <v>612</v>
      </c>
      <c r="F105" s="89" t="s">
        <v>44</v>
      </c>
      <c r="G105" s="71" t="s">
        <v>614</v>
      </c>
      <c r="H105" s="62" t="s">
        <v>57</v>
      </c>
      <c r="I105" s="63">
        <v>6158932313</v>
      </c>
      <c r="J105" s="94" t="s">
        <v>146</v>
      </c>
      <c r="K105" s="52" t="s">
        <v>48</v>
      </c>
      <c r="L105" s="77"/>
      <c r="M105" s="73">
        <v>7742.700000000001</v>
      </c>
      <c r="N105" s="64"/>
      <c r="O105" s="98">
        <v>18.9373</v>
      </c>
      <c r="P105" s="52" t="s">
        <v>48</v>
      </c>
      <c r="Q105" s="65"/>
      <c r="R105" s="64"/>
      <c r="S105" s="81" t="s">
        <v>48</v>
      </c>
      <c r="T105" s="102">
        <v>224347.36</v>
      </c>
      <c r="U105" s="67"/>
      <c r="V105" s="67"/>
      <c r="W105" s="85"/>
      <c r="X105" s="48">
        <f t="shared" si="30"/>
        <v>0</v>
      </c>
      <c r="Y105" s="49">
        <f t="shared" si="31"/>
        <v>0</v>
      </c>
      <c r="Z105" s="49">
        <f t="shared" si="32"/>
        <v>0</v>
      </c>
      <c r="AA105" s="49">
        <f t="shared" si="33"/>
        <v>0</v>
      </c>
      <c r="AB105" s="50" t="str">
        <f t="shared" si="34"/>
        <v>-</v>
      </c>
      <c r="AC105" s="48">
        <f t="shared" si="35"/>
        <v>0</v>
      </c>
      <c r="AD105" s="49">
        <f t="shared" si="36"/>
        <v>0</v>
      </c>
      <c r="AE105" s="49">
        <f t="shared" si="37"/>
        <v>0</v>
      </c>
      <c r="AF105" s="50" t="str">
        <f t="shared" si="38"/>
        <v>-</v>
      </c>
      <c r="AG105" s="48">
        <f t="shared" si="39"/>
        <v>0</v>
      </c>
      <c r="AH105" s="68" t="s">
        <v>50</v>
      </c>
      <c r="AI105" s="69" t="s">
        <v>51</v>
      </c>
    </row>
    <row r="106" spans="1:35" ht="12.75" customHeight="1">
      <c r="A106" s="87" t="s">
        <v>615</v>
      </c>
      <c r="B106" s="89" t="s">
        <v>616</v>
      </c>
      <c r="C106" s="48" t="s">
        <v>206</v>
      </c>
      <c r="D106" s="49" t="s">
        <v>617</v>
      </c>
      <c r="E106" s="49" t="s">
        <v>206</v>
      </c>
      <c r="F106" s="89" t="s">
        <v>44</v>
      </c>
      <c r="G106" s="71" t="s">
        <v>207</v>
      </c>
      <c r="H106" s="62" t="s">
        <v>618</v>
      </c>
      <c r="I106" s="63">
        <v>4236250686</v>
      </c>
      <c r="J106" s="94" t="s">
        <v>91</v>
      </c>
      <c r="K106" s="52" t="s">
        <v>48</v>
      </c>
      <c r="L106" s="77"/>
      <c r="M106" s="73">
        <v>678.3928000000001</v>
      </c>
      <c r="N106" s="64"/>
      <c r="O106" s="98">
        <v>52.7415</v>
      </c>
      <c r="P106" s="52" t="s">
        <v>59</v>
      </c>
      <c r="Q106" s="65"/>
      <c r="R106" s="64"/>
      <c r="S106" s="81" t="s">
        <v>59</v>
      </c>
      <c r="T106" s="102">
        <v>47360.74</v>
      </c>
      <c r="U106" s="67"/>
      <c r="V106" s="67"/>
      <c r="W106" s="85"/>
      <c r="X106" s="48">
        <f t="shared" si="30"/>
        <v>0</v>
      </c>
      <c r="Y106" s="49">
        <f t="shared" si="31"/>
        <v>0</v>
      </c>
      <c r="Z106" s="49">
        <f t="shared" si="32"/>
        <v>0</v>
      </c>
      <c r="AA106" s="49">
        <f t="shared" si="33"/>
        <v>0</v>
      </c>
      <c r="AB106" s="50" t="str">
        <f t="shared" si="34"/>
        <v>-</v>
      </c>
      <c r="AC106" s="48">
        <f t="shared" si="35"/>
        <v>1</v>
      </c>
      <c r="AD106" s="49">
        <f t="shared" si="36"/>
        <v>1</v>
      </c>
      <c r="AE106" s="49" t="str">
        <f t="shared" si="37"/>
        <v>Initial</v>
      </c>
      <c r="AF106" s="50" t="str">
        <f t="shared" si="38"/>
        <v>RLIS</v>
      </c>
      <c r="AG106" s="48">
        <f t="shared" si="39"/>
        <v>0</v>
      </c>
      <c r="AH106" s="68" t="s">
        <v>50</v>
      </c>
      <c r="AI106" s="69" t="s">
        <v>51</v>
      </c>
    </row>
    <row r="107" spans="1:35" ht="12.75" customHeight="1">
      <c r="A107" s="87" t="s">
        <v>619</v>
      </c>
      <c r="B107" s="89" t="s">
        <v>620</v>
      </c>
      <c r="C107" s="48" t="s">
        <v>621</v>
      </c>
      <c r="D107" s="49" t="s">
        <v>622</v>
      </c>
      <c r="E107" s="49" t="s">
        <v>621</v>
      </c>
      <c r="F107" s="89" t="s">
        <v>44</v>
      </c>
      <c r="G107" s="71" t="s">
        <v>623</v>
      </c>
      <c r="H107" s="62" t="s">
        <v>57</v>
      </c>
      <c r="I107" s="63">
        <v>8654259001</v>
      </c>
      <c r="J107" s="94" t="s">
        <v>58</v>
      </c>
      <c r="K107" s="52" t="s">
        <v>48</v>
      </c>
      <c r="L107" s="77"/>
      <c r="M107" s="73">
        <v>4247.810100000001</v>
      </c>
      <c r="N107" s="64"/>
      <c r="O107" s="98">
        <v>20.2137</v>
      </c>
      <c r="P107" s="52" t="s">
        <v>59</v>
      </c>
      <c r="Q107" s="65"/>
      <c r="R107" s="64"/>
      <c r="S107" s="81" t="s">
        <v>48</v>
      </c>
      <c r="T107" s="102">
        <v>135249.09</v>
      </c>
      <c r="U107" s="67"/>
      <c r="V107" s="67"/>
      <c r="W107" s="85"/>
      <c r="X107" s="48">
        <f t="shared" si="30"/>
        <v>0</v>
      </c>
      <c r="Y107" s="49">
        <f t="shared" si="31"/>
        <v>0</v>
      </c>
      <c r="Z107" s="49">
        <f t="shared" si="32"/>
        <v>0</v>
      </c>
      <c r="AA107" s="49">
        <f t="shared" si="33"/>
        <v>0</v>
      </c>
      <c r="AB107" s="50" t="str">
        <f t="shared" si="34"/>
        <v>-</v>
      </c>
      <c r="AC107" s="48">
        <f t="shared" si="35"/>
        <v>0</v>
      </c>
      <c r="AD107" s="49">
        <f t="shared" si="36"/>
        <v>1</v>
      </c>
      <c r="AE107" s="49">
        <f t="shared" si="37"/>
        <v>0</v>
      </c>
      <c r="AF107" s="50" t="str">
        <f t="shared" si="38"/>
        <v>-</v>
      </c>
      <c r="AG107" s="48">
        <f t="shared" si="39"/>
        <v>0</v>
      </c>
      <c r="AH107" s="68" t="s">
        <v>50</v>
      </c>
      <c r="AI107" s="69" t="s">
        <v>51</v>
      </c>
    </row>
    <row r="108" spans="1:35" ht="12.75" customHeight="1">
      <c r="A108" s="87" t="s">
        <v>624</v>
      </c>
      <c r="B108" s="89" t="s">
        <v>625</v>
      </c>
      <c r="C108" s="48" t="s">
        <v>626</v>
      </c>
      <c r="D108" s="49" t="s">
        <v>627</v>
      </c>
      <c r="E108" s="49" t="s">
        <v>628</v>
      </c>
      <c r="F108" s="89" t="s">
        <v>44</v>
      </c>
      <c r="G108" s="71" t="s">
        <v>629</v>
      </c>
      <c r="H108" s="62" t="s">
        <v>57</v>
      </c>
      <c r="I108" s="63">
        <v>7318859743</v>
      </c>
      <c r="J108" s="94" t="s">
        <v>72</v>
      </c>
      <c r="K108" s="52" t="s">
        <v>59</v>
      </c>
      <c r="L108" s="77"/>
      <c r="M108" s="73">
        <v>3248.5534</v>
      </c>
      <c r="N108" s="64"/>
      <c r="O108" s="98">
        <v>24.4536</v>
      </c>
      <c r="P108" s="52" t="s">
        <v>59</v>
      </c>
      <c r="Q108" s="65"/>
      <c r="R108" s="64"/>
      <c r="S108" s="81" t="s">
        <v>59</v>
      </c>
      <c r="T108" s="102">
        <v>136798.51</v>
      </c>
      <c r="U108" s="67"/>
      <c r="V108" s="67"/>
      <c r="W108" s="85"/>
      <c r="X108" s="48">
        <f t="shared" si="30"/>
        <v>1</v>
      </c>
      <c r="Y108" s="49">
        <f t="shared" si="31"/>
        <v>0</v>
      </c>
      <c r="Z108" s="49">
        <f t="shared" si="32"/>
        <v>0</v>
      </c>
      <c r="AA108" s="49">
        <f t="shared" si="33"/>
        <v>0</v>
      </c>
      <c r="AB108" s="50" t="str">
        <f t="shared" si="34"/>
        <v>-</v>
      </c>
      <c r="AC108" s="48">
        <f t="shared" si="35"/>
        <v>1</v>
      </c>
      <c r="AD108" s="49">
        <f t="shared" si="36"/>
        <v>1</v>
      </c>
      <c r="AE108" s="49" t="str">
        <f t="shared" si="37"/>
        <v>Initial</v>
      </c>
      <c r="AF108" s="50" t="str">
        <f t="shared" si="38"/>
        <v>RLIS</v>
      </c>
      <c r="AG108" s="48">
        <f t="shared" si="39"/>
        <v>0</v>
      </c>
      <c r="AH108" s="68" t="s">
        <v>50</v>
      </c>
      <c r="AI108" s="69" t="s">
        <v>51</v>
      </c>
    </row>
    <row r="109" spans="1:35" ht="12.75" customHeight="1">
      <c r="A109" s="87" t="s">
        <v>630</v>
      </c>
      <c r="B109" s="89" t="s">
        <v>631</v>
      </c>
      <c r="C109" s="48" t="s">
        <v>632</v>
      </c>
      <c r="D109" s="49" t="s">
        <v>633</v>
      </c>
      <c r="E109" s="49" t="s">
        <v>632</v>
      </c>
      <c r="F109" s="89" t="s">
        <v>44</v>
      </c>
      <c r="G109" s="71" t="s">
        <v>634</v>
      </c>
      <c r="H109" s="62" t="s">
        <v>57</v>
      </c>
      <c r="I109" s="63">
        <v>4235698912</v>
      </c>
      <c r="J109" s="94" t="s">
        <v>91</v>
      </c>
      <c r="K109" s="52" t="s">
        <v>48</v>
      </c>
      <c r="L109" s="77"/>
      <c r="M109" s="73">
        <v>1173.4563000000003</v>
      </c>
      <c r="N109" s="64"/>
      <c r="O109" s="98">
        <v>30.7692</v>
      </c>
      <c r="P109" s="52" t="s">
        <v>59</v>
      </c>
      <c r="Q109" s="65"/>
      <c r="R109" s="64"/>
      <c r="S109" s="81" t="s">
        <v>59</v>
      </c>
      <c r="T109" s="102">
        <v>34845.29</v>
      </c>
      <c r="U109" s="67"/>
      <c r="V109" s="67"/>
      <c r="W109" s="85"/>
      <c r="X109" s="48">
        <f t="shared" si="30"/>
        <v>0</v>
      </c>
      <c r="Y109" s="49">
        <f t="shared" si="31"/>
        <v>0</v>
      </c>
      <c r="Z109" s="49">
        <f t="shared" si="32"/>
        <v>0</v>
      </c>
      <c r="AA109" s="49">
        <f t="shared" si="33"/>
        <v>0</v>
      </c>
      <c r="AB109" s="50" t="str">
        <f t="shared" si="34"/>
        <v>-</v>
      </c>
      <c r="AC109" s="48">
        <f t="shared" si="35"/>
        <v>1</v>
      </c>
      <c r="AD109" s="49">
        <f t="shared" si="36"/>
        <v>1</v>
      </c>
      <c r="AE109" s="49" t="str">
        <f t="shared" si="37"/>
        <v>Initial</v>
      </c>
      <c r="AF109" s="50" t="str">
        <f t="shared" si="38"/>
        <v>RLIS</v>
      </c>
      <c r="AG109" s="48">
        <f t="shared" si="39"/>
        <v>0</v>
      </c>
      <c r="AH109" s="68" t="s">
        <v>50</v>
      </c>
      <c r="AI109" s="69" t="s">
        <v>51</v>
      </c>
    </row>
    <row r="110" spans="1:35" ht="12.75" customHeight="1">
      <c r="A110" s="87" t="s">
        <v>635</v>
      </c>
      <c r="B110" s="89" t="s">
        <v>636</v>
      </c>
      <c r="C110" s="48" t="s">
        <v>637</v>
      </c>
      <c r="D110" s="49" t="s">
        <v>638</v>
      </c>
      <c r="E110" s="49" t="s">
        <v>639</v>
      </c>
      <c r="F110" s="89" t="s">
        <v>44</v>
      </c>
      <c r="G110" s="71" t="s">
        <v>640</v>
      </c>
      <c r="H110" s="62" t="s">
        <v>57</v>
      </c>
      <c r="I110" s="63">
        <v>9318231287</v>
      </c>
      <c r="J110" s="94" t="s">
        <v>103</v>
      </c>
      <c r="K110" s="52" t="s">
        <v>48</v>
      </c>
      <c r="L110" s="77"/>
      <c r="M110" s="73">
        <v>2957.8854</v>
      </c>
      <c r="N110" s="64"/>
      <c r="O110" s="98">
        <v>23.7941</v>
      </c>
      <c r="P110" s="52" t="s">
        <v>59</v>
      </c>
      <c r="Q110" s="65"/>
      <c r="R110" s="64"/>
      <c r="S110" s="81" t="s">
        <v>59</v>
      </c>
      <c r="T110" s="102">
        <v>142965.19</v>
      </c>
      <c r="U110" s="67"/>
      <c r="V110" s="67"/>
      <c r="W110" s="85"/>
      <c r="X110" s="48">
        <f t="shared" si="30"/>
        <v>0</v>
      </c>
      <c r="Y110" s="49">
        <f t="shared" si="31"/>
        <v>0</v>
      </c>
      <c r="Z110" s="49">
        <f t="shared" si="32"/>
        <v>0</v>
      </c>
      <c r="AA110" s="49">
        <f t="shared" si="33"/>
        <v>0</v>
      </c>
      <c r="AB110" s="50" t="str">
        <f t="shared" si="34"/>
        <v>-</v>
      </c>
      <c r="AC110" s="48">
        <f t="shared" si="35"/>
        <v>1</v>
      </c>
      <c r="AD110" s="49">
        <f t="shared" si="36"/>
        <v>1</v>
      </c>
      <c r="AE110" s="49" t="str">
        <f t="shared" si="37"/>
        <v>Initial</v>
      </c>
      <c r="AF110" s="50" t="str">
        <f t="shared" si="38"/>
        <v>RLIS</v>
      </c>
      <c r="AG110" s="48">
        <f t="shared" si="39"/>
        <v>0</v>
      </c>
      <c r="AH110" s="68" t="s">
        <v>50</v>
      </c>
      <c r="AI110" s="69" t="s">
        <v>51</v>
      </c>
    </row>
    <row r="111" spans="1:35" ht="12.75" customHeight="1">
      <c r="A111" s="87" t="s">
        <v>641</v>
      </c>
      <c r="B111" s="89" t="s">
        <v>642</v>
      </c>
      <c r="C111" s="48" t="s">
        <v>399</v>
      </c>
      <c r="D111" s="49" t="s">
        <v>643</v>
      </c>
      <c r="E111" s="49" t="s">
        <v>399</v>
      </c>
      <c r="F111" s="89" t="s">
        <v>44</v>
      </c>
      <c r="G111" s="71" t="s">
        <v>400</v>
      </c>
      <c r="H111" s="62" t="s">
        <v>57</v>
      </c>
      <c r="I111" s="63">
        <v>7316429322</v>
      </c>
      <c r="J111" s="94" t="s">
        <v>91</v>
      </c>
      <c r="K111" s="52" t="s">
        <v>48</v>
      </c>
      <c r="L111" s="77"/>
      <c r="M111" s="73">
        <v>1623.8999999999999</v>
      </c>
      <c r="N111" s="64"/>
      <c r="O111" s="98">
        <v>38.2979</v>
      </c>
      <c r="P111" s="52" t="s">
        <v>59</v>
      </c>
      <c r="Q111" s="65"/>
      <c r="R111" s="64"/>
      <c r="S111" s="81" t="s">
        <v>59</v>
      </c>
      <c r="T111" s="102">
        <v>71672.21</v>
      </c>
      <c r="U111" s="67"/>
      <c r="V111" s="67"/>
      <c r="W111" s="85"/>
      <c r="X111" s="48">
        <f t="shared" si="30"/>
        <v>0</v>
      </c>
      <c r="Y111" s="49">
        <f t="shared" si="31"/>
        <v>0</v>
      </c>
      <c r="Z111" s="49">
        <f t="shared" si="32"/>
        <v>0</v>
      </c>
      <c r="AA111" s="49">
        <f t="shared" si="33"/>
        <v>0</v>
      </c>
      <c r="AB111" s="50" t="str">
        <f t="shared" si="34"/>
        <v>-</v>
      </c>
      <c r="AC111" s="48">
        <f t="shared" si="35"/>
        <v>1</v>
      </c>
      <c r="AD111" s="49">
        <f t="shared" si="36"/>
        <v>1</v>
      </c>
      <c r="AE111" s="49" t="str">
        <f t="shared" si="37"/>
        <v>Initial</v>
      </c>
      <c r="AF111" s="50" t="str">
        <f t="shared" si="38"/>
        <v>RLIS</v>
      </c>
      <c r="AG111" s="48">
        <f t="shared" si="39"/>
        <v>0</v>
      </c>
      <c r="AH111" s="68" t="s">
        <v>50</v>
      </c>
      <c r="AI111" s="69" t="s">
        <v>51</v>
      </c>
    </row>
    <row r="112" spans="1:35" ht="12.75" customHeight="1">
      <c r="A112" s="87" t="s">
        <v>644</v>
      </c>
      <c r="B112" s="89" t="s">
        <v>645</v>
      </c>
      <c r="C112" s="48" t="s">
        <v>646</v>
      </c>
      <c r="D112" s="49" t="s">
        <v>647</v>
      </c>
      <c r="E112" s="49" t="s">
        <v>648</v>
      </c>
      <c r="F112" s="89" t="s">
        <v>44</v>
      </c>
      <c r="G112" s="71" t="s">
        <v>649</v>
      </c>
      <c r="H112" s="62" t="s">
        <v>57</v>
      </c>
      <c r="I112" s="63">
        <v>9315892102</v>
      </c>
      <c r="J112" s="94" t="s">
        <v>72</v>
      </c>
      <c r="K112" s="52" t="s">
        <v>59</v>
      </c>
      <c r="L112" s="77"/>
      <c r="M112" s="73">
        <v>1015.5213</v>
      </c>
      <c r="N112" s="64"/>
      <c r="O112" s="98">
        <v>28.7987</v>
      </c>
      <c r="P112" s="52" t="s">
        <v>59</v>
      </c>
      <c r="Q112" s="65"/>
      <c r="R112" s="64"/>
      <c r="S112" s="81" t="s">
        <v>59</v>
      </c>
      <c r="T112" s="102">
        <v>60940.72</v>
      </c>
      <c r="U112" s="67"/>
      <c r="V112" s="67"/>
      <c r="W112" s="85"/>
      <c r="X112" s="48">
        <f t="shared" si="30"/>
        <v>1</v>
      </c>
      <c r="Y112" s="49">
        <f t="shared" si="31"/>
        <v>0</v>
      </c>
      <c r="Z112" s="49">
        <f t="shared" si="32"/>
        <v>0</v>
      </c>
      <c r="AA112" s="49">
        <f t="shared" si="33"/>
        <v>0</v>
      </c>
      <c r="AB112" s="50" t="str">
        <f t="shared" si="34"/>
        <v>-</v>
      </c>
      <c r="AC112" s="48">
        <f t="shared" si="35"/>
        <v>1</v>
      </c>
      <c r="AD112" s="49">
        <f t="shared" si="36"/>
        <v>1</v>
      </c>
      <c r="AE112" s="49" t="str">
        <f t="shared" si="37"/>
        <v>Initial</v>
      </c>
      <c r="AF112" s="50" t="str">
        <f t="shared" si="38"/>
        <v>RLIS</v>
      </c>
      <c r="AG112" s="48">
        <f t="shared" si="39"/>
        <v>0</v>
      </c>
      <c r="AH112" s="68" t="s">
        <v>50</v>
      </c>
      <c r="AI112" s="69" t="s">
        <v>51</v>
      </c>
    </row>
    <row r="113" spans="1:35" ht="12.75" customHeight="1">
      <c r="A113" s="87" t="s">
        <v>650</v>
      </c>
      <c r="B113" s="89" t="s">
        <v>651</v>
      </c>
      <c r="C113" s="48" t="s">
        <v>652</v>
      </c>
      <c r="D113" s="49" t="s">
        <v>653</v>
      </c>
      <c r="E113" s="49" t="s">
        <v>654</v>
      </c>
      <c r="F113" s="89" t="s">
        <v>44</v>
      </c>
      <c r="G113" s="71" t="s">
        <v>655</v>
      </c>
      <c r="H113" s="62" t="s">
        <v>57</v>
      </c>
      <c r="I113" s="63">
        <v>9318643123</v>
      </c>
      <c r="J113" s="94" t="s">
        <v>72</v>
      </c>
      <c r="K113" s="52" t="s">
        <v>59</v>
      </c>
      <c r="L113" s="77"/>
      <c r="M113" s="73">
        <v>691.2235</v>
      </c>
      <c r="N113" s="64"/>
      <c r="O113" s="98">
        <v>24.8011</v>
      </c>
      <c r="P113" s="52" t="s">
        <v>59</v>
      </c>
      <c r="Q113" s="65"/>
      <c r="R113" s="64"/>
      <c r="S113" s="81" t="s">
        <v>59</v>
      </c>
      <c r="T113" s="102">
        <v>42256.27</v>
      </c>
      <c r="U113" s="67"/>
      <c r="V113" s="67"/>
      <c r="W113" s="85"/>
      <c r="X113" s="48">
        <f t="shared" si="30"/>
        <v>1</v>
      </c>
      <c r="Y113" s="49">
        <f t="shared" si="31"/>
        <v>0</v>
      </c>
      <c r="Z113" s="49">
        <f t="shared" si="32"/>
        <v>0</v>
      </c>
      <c r="AA113" s="49">
        <f t="shared" si="33"/>
        <v>0</v>
      </c>
      <c r="AB113" s="50" t="str">
        <f t="shared" si="34"/>
        <v>-</v>
      </c>
      <c r="AC113" s="48">
        <f t="shared" si="35"/>
        <v>1</v>
      </c>
      <c r="AD113" s="49">
        <f t="shared" si="36"/>
        <v>1</v>
      </c>
      <c r="AE113" s="49" t="str">
        <f t="shared" si="37"/>
        <v>Initial</v>
      </c>
      <c r="AF113" s="50" t="str">
        <f t="shared" si="38"/>
        <v>RLIS</v>
      </c>
      <c r="AG113" s="48">
        <f t="shared" si="39"/>
        <v>0</v>
      </c>
      <c r="AH113" s="68" t="s">
        <v>50</v>
      </c>
      <c r="AI113" s="69" t="s">
        <v>51</v>
      </c>
    </row>
    <row r="114" spans="1:35" ht="12.75" customHeight="1">
      <c r="A114" s="87" t="s">
        <v>656</v>
      </c>
      <c r="B114" s="89" t="s">
        <v>657</v>
      </c>
      <c r="C114" s="48" t="s">
        <v>658</v>
      </c>
      <c r="D114" s="49" t="s">
        <v>659</v>
      </c>
      <c r="E114" s="49" t="s">
        <v>660</v>
      </c>
      <c r="F114" s="89" t="s">
        <v>44</v>
      </c>
      <c r="G114" s="71" t="s">
        <v>661</v>
      </c>
      <c r="H114" s="62" t="s">
        <v>57</v>
      </c>
      <c r="I114" s="63">
        <v>4232990471</v>
      </c>
      <c r="J114" s="94" t="s">
        <v>223</v>
      </c>
      <c r="K114" s="52" t="s">
        <v>59</v>
      </c>
      <c r="L114" s="77"/>
      <c r="M114" s="73">
        <v>2252.4352000000003</v>
      </c>
      <c r="N114" s="64"/>
      <c r="O114" s="98">
        <v>25.0845</v>
      </c>
      <c r="P114" s="52" t="s">
        <v>59</v>
      </c>
      <c r="Q114" s="65"/>
      <c r="R114" s="64"/>
      <c r="S114" s="81" t="s">
        <v>59</v>
      </c>
      <c r="T114" s="102">
        <v>104907.7</v>
      </c>
      <c r="U114" s="67"/>
      <c r="V114" s="67"/>
      <c r="W114" s="85"/>
      <c r="X114" s="48">
        <f t="shared" si="30"/>
        <v>1</v>
      </c>
      <c r="Y114" s="49">
        <f t="shared" si="31"/>
        <v>0</v>
      </c>
      <c r="Z114" s="49">
        <f t="shared" si="32"/>
        <v>0</v>
      </c>
      <c r="AA114" s="49">
        <f t="shared" si="33"/>
        <v>0</v>
      </c>
      <c r="AB114" s="50" t="str">
        <f t="shared" si="34"/>
        <v>-</v>
      </c>
      <c r="AC114" s="48">
        <f t="shared" si="35"/>
        <v>1</v>
      </c>
      <c r="AD114" s="49">
        <f t="shared" si="36"/>
        <v>1</v>
      </c>
      <c r="AE114" s="49" t="str">
        <f t="shared" si="37"/>
        <v>Initial</v>
      </c>
      <c r="AF114" s="50" t="str">
        <f t="shared" si="38"/>
        <v>RLIS</v>
      </c>
      <c r="AG114" s="48">
        <f t="shared" si="39"/>
        <v>0</v>
      </c>
      <c r="AH114" s="68" t="s">
        <v>50</v>
      </c>
      <c r="AI114" s="69" t="s">
        <v>51</v>
      </c>
    </row>
    <row r="115" spans="1:35" ht="12.75" customHeight="1">
      <c r="A115" s="87" t="s">
        <v>662</v>
      </c>
      <c r="B115" s="89" t="s">
        <v>663</v>
      </c>
      <c r="C115" s="48" t="s">
        <v>664</v>
      </c>
      <c r="D115" s="49" t="s">
        <v>665</v>
      </c>
      <c r="E115" s="49" t="s">
        <v>666</v>
      </c>
      <c r="F115" s="89" t="s">
        <v>44</v>
      </c>
      <c r="G115" s="71" t="s">
        <v>667</v>
      </c>
      <c r="H115" s="62" t="s">
        <v>668</v>
      </c>
      <c r="I115" s="63">
        <v>9315269777</v>
      </c>
      <c r="J115" s="94" t="s">
        <v>669</v>
      </c>
      <c r="K115" s="52" t="s">
        <v>48</v>
      </c>
      <c r="L115" s="77"/>
      <c r="M115" s="73">
        <v>10332.3233</v>
      </c>
      <c r="N115" s="64"/>
      <c r="O115" s="98">
        <v>25.1486</v>
      </c>
      <c r="P115" s="52" t="s">
        <v>59</v>
      </c>
      <c r="Q115" s="65"/>
      <c r="R115" s="64"/>
      <c r="S115" s="81" t="s">
        <v>48</v>
      </c>
      <c r="T115" s="102">
        <v>368130.81</v>
      </c>
      <c r="U115" s="67"/>
      <c r="V115" s="67"/>
      <c r="W115" s="85"/>
      <c r="X115" s="48">
        <f t="shared" si="30"/>
        <v>0</v>
      </c>
      <c r="Y115" s="49">
        <f t="shared" si="31"/>
        <v>0</v>
      </c>
      <c r="Z115" s="49">
        <f t="shared" si="32"/>
        <v>0</v>
      </c>
      <c r="AA115" s="49">
        <f t="shared" si="33"/>
        <v>0</v>
      </c>
      <c r="AB115" s="50" t="str">
        <f t="shared" si="34"/>
        <v>-</v>
      </c>
      <c r="AC115" s="48">
        <f t="shared" si="35"/>
        <v>0</v>
      </c>
      <c r="AD115" s="49">
        <f t="shared" si="36"/>
        <v>1</v>
      </c>
      <c r="AE115" s="49">
        <f t="shared" si="37"/>
        <v>0</v>
      </c>
      <c r="AF115" s="50" t="str">
        <f t="shared" si="38"/>
        <v>-</v>
      </c>
      <c r="AG115" s="48">
        <f t="shared" si="39"/>
        <v>0</v>
      </c>
      <c r="AH115" s="68" t="s">
        <v>50</v>
      </c>
      <c r="AI115" s="69" t="s">
        <v>51</v>
      </c>
    </row>
    <row r="116" spans="1:35" ht="12.75" customHeight="1">
      <c r="A116" s="87" t="s">
        <v>670</v>
      </c>
      <c r="B116" s="89" t="s">
        <v>671</v>
      </c>
      <c r="C116" s="48" t="s">
        <v>672</v>
      </c>
      <c r="D116" s="49" t="s">
        <v>673</v>
      </c>
      <c r="E116" s="49" t="s">
        <v>239</v>
      </c>
      <c r="F116" s="89" t="s">
        <v>44</v>
      </c>
      <c r="G116" s="71" t="s">
        <v>241</v>
      </c>
      <c r="H116" s="62" t="s">
        <v>57</v>
      </c>
      <c r="I116" s="63">
        <v>4237757813</v>
      </c>
      <c r="J116" s="94" t="s">
        <v>72</v>
      </c>
      <c r="K116" s="52" t="s">
        <v>59</v>
      </c>
      <c r="L116" s="77"/>
      <c r="M116" s="73">
        <v>3997.355</v>
      </c>
      <c r="N116" s="64"/>
      <c r="O116" s="98">
        <v>26.8421</v>
      </c>
      <c r="P116" s="52" t="s">
        <v>59</v>
      </c>
      <c r="Q116" s="65"/>
      <c r="R116" s="64"/>
      <c r="S116" s="81" t="s">
        <v>59</v>
      </c>
      <c r="T116" s="102">
        <v>169226.57</v>
      </c>
      <c r="U116" s="67"/>
      <c r="V116" s="67"/>
      <c r="W116" s="85"/>
      <c r="X116" s="48">
        <f t="shared" si="30"/>
        <v>1</v>
      </c>
      <c r="Y116" s="49">
        <f t="shared" si="31"/>
        <v>0</v>
      </c>
      <c r="Z116" s="49">
        <f t="shared" si="32"/>
        <v>0</v>
      </c>
      <c r="AA116" s="49">
        <f t="shared" si="33"/>
        <v>0</v>
      </c>
      <c r="AB116" s="50" t="str">
        <f t="shared" si="34"/>
        <v>-</v>
      </c>
      <c r="AC116" s="48">
        <f t="shared" si="35"/>
        <v>1</v>
      </c>
      <c r="AD116" s="49">
        <f t="shared" si="36"/>
        <v>1</v>
      </c>
      <c r="AE116" s="49" t="str">
        <f t="shared" si="37"/>
        <v>Initial</v>
      </c>
      <c r="AF116" s="50" t="str">
        <f t="shared" si="38"/>
        <v>RLIS</v>
      </c>
      <c r="AG116" s="48">
        <f t="shared" si="39"/>
        <v>0</v>
      </c>
      <c r="AH116" s="68" t="s">
        <v>50</v>
      </c>
      <c r="AI116" s="69" t="s">
        <v>51</v>
      </c>
    </row>
    <row r="117" spans="1:35" ht="12.75" customHeight="1">
      <c r="A117" s="87" t="s">
        <v>674</v>
      </c>
      <c r="B117" s="89" t="s">
        <v>675</v>
      </c>
      <c r="C117" s="48" t="s">
        <v>676</v>
      </c>
      <c r="D117" s="49" t="s">
        <v>677</v>
      </c>
      <c r="E117" s="49" t="s">
        <v>678</v>
      </c>
      <c r="F117" s="89" t="s">
        <v>44</v>
      </c>
      <c r="G117" s="71" t="s">
        <v>679</v>
      </c>
      <c r="H117" s="62" t="s">
        <v>57</v>
      </c>
      <c r="I117" s="63">
        <v>4238377282</v>
      </c>
      <c r="J117" s="94" t="s">
        <v>223</v>
      </c>
      <c r="K117" s="52" t="s">
        <v>59</v>
      </c>
      <c r="L117" s="77"/>
      <c r="M117" s="73">
        <v>250.9114</v>
      </c>
      <c r="N117" s="64"/>
      <c r="O117" s="98">
        <v>38.3234</v>
      </c>
      <c r="P117" s="52" t="s">
        <v>59</v>
      </c>
      <c r="Q117" s="65"/>
      <c r="R117" s="64"/>
      <c r="S117" s="81" t="s">
        <v>59</v>
      </c>
      <c r="T117" s="102">
        <v>16288.19</v>
      </c>
      <c r="U117" s="67"/>
      <c r="V117" s="67"/>
      <c r="W117" s="85"/>
      <c r="X117" s="48">
        <f t="shared" si="30"/>
        <v>1</v>
      </c>
      <c r="Y117" s="49">
        <f t="shared" si="31"/>
        <v>1</v>
      </c>
      <c r="Z117" s="49">
        <f t="shared" si="32"/>
        <v>0</v>
      </c>
      <c r="AA117" s="49">
        <f t="shared" si="33"/>
        <v>0</v>
      </c>
      <c r="AB117" s="50" t="str">
        <f t="shared" si="34"/>
        <v>SRSA</v>
      </c>
      <c r="AC117" s="48">
        <f t="shared" si="35"/>
        <v>1</v>
      </c>
      <c r="AD117" s="49">
        <f t="shared" si="36"/>
        <v>1</v>
      </c>
      <c r="AE117" s="49" t="str">
        <f t="shared" si="37"/>
        <v>Initial</v>
      </c>
      <c r="AF117" s="50" t="str">
        <f t="shared" si="38"/>
        <v>-</v>
      </c>
      <c r="AG117" s="48" t="str">
        <f t="shared" si="39"/>
        <v>SRSA</v>
      </c>
      <c r="AH117" s="68" t="s">
        <v>50</v>
      </c>
      <c r="AI117" s="69" t="s">
        <v>51</v>
      </c>
    </row>
    <row r="118" spans="1:35" ht="12.75" customHeight="1">
      <c r="A118" s="87" t="s">
        <v>680</v>
      </c>
      <c r="B118" s="89" t="s">
        <v>681</v>
      </c>
      <c r="C118" s="48" t="s">
        <v>682</v>
      </c>
      <c r="D118" s="49" t="s">
        <v>683</v>
      </c>
      <c r="E118" s="49" t="s">
        <v>684</v>
      </c>
      <c r="F118" s="89" t="s">
        <v>44</v>
      </c>
      <c r="G118" s="71" t="s">
        <v>685</v>
      </c>
      <c r="H118" s="62" t="s">
        <v>57</v>
      </c>
      <c r="I118" s="63">
        <v>8653765592</v>
      </c>
      <c r="J118" s="94" t="s">
        <v>79</v>
      </c>
      <c r="K118" s="52" t="s">
        <v>48</v>
      </c>
      <c r="L118" s="77"/>
      <c r="M118" s="73">
        <v>6320.278300000001</v>
      </c>
      <c r="N118" s="64"/>
      <c r="O118" s="98">
        <v>24.9234</v>
      </c>
      <c r="P118" s="52" t="s">
        <v>59</v>
      </c>
      <c r="Q118" s="65"/>
      <c r="R118" s="64"/>
      <c r="S118" s="81" t="s">
        <v>48</v>
      </c>
      <c r="T118" s="102">
        <v>326647.24</v>
      </c>
      <c r="U118" s="67"/>
      <c r="V118" s="67"/>
      <c r="W118" s="85"/>
      <c r="X118" s="48">
        <f t="shared" si="30"/>
        <v>0</v>
      </c>
      <c r="Y118" s="49">
        <f t="shared" si="31"/>
        <v>0</v>
      </c>
      <c r="Z118" s="49">
        <f t="shared" si="32"/>
        <v>0</v>
      </c>
      <c r="AA118" s="49">
        <f t="shared" si="33"/>
        <v>0</v>
      </c>
      <c r="AB118" s="50" t="str">
        <f t="shared" si="34"/>
        <v>-</v>
      </c>
      <c r="AC118" s="48">
        <f t="shared" si="35"/>
        <v>0</v>
      </c>
      <c r="AD118" s="49">
        <f t="shared" si="36"/>
        <v>1</v>
      </c>
      <c r="AE118" s="49">
        <f t="shared" si="37"/>
        <v>0</v>
      </c>
      <c r="AF118" s="50" t="str">
        <f t="shared" si="38"/>
        <v>-</v>
      </c>
      <c r="AG118" s="48">
        <f t="shared" si="39"/>
        <v>0</v>
      </c>
      <c r="AH118" s="68" t="s">
        <v>50</v>
      </c>
      <c r="AI118" s="69" t="s">
        <v>51</v>
      </c>
    </row>
    <row r="119" spans="1:35" ht="12.75" customHeight="1">
      <c r="A119" s="87" t="s">
        <v>686</v>
      </c>
      <c r="B119" s="89" t="s">
        <v>687</v>
      </c>
      <c r="C119" s="48" t="s">
        <v>688</v>
      </c>
      <c r="D119" s="49" t="s">
        <v>689</v>
      </c>
      <c r="E119" s="49" t="s">
        <v>690</v>
      </c>
      <c r="F119" s="89" t="s">
        <v>44</v>
      </c>
      <c r="G119" s="71" t="s">
        <v>691</v>
      </c>
      <c r="H119" s="62" t="s">
        <v>57</v>
      </c>
      <c r="I119" s="63">
        <v>6153845588</v>
      </c>
      <c r="J119" s="94" t="s">
        <v>84</v>
      </c>
      <c r="K119" s="52" t="s">
        <v>48</v>
      </c>
      <c r="L119" s="77"/>
      <c r="M119" s="73">
        <v>10172.366899999999</v>
      </c>
      <c r="N119" s="64"/>
      <c r="O119" s="98">
        <v>17.1365</v>
      </c>
      <c r="P119" s="52" t="s">
        <v>48</v>
      </c>
      <c r="Q119" s="65"/>
      <c r="R119" s="64"/>
      <c r="S119" s="81" t="s">
        <v>48</v>
      </c>
      <c r="T119" s="102">
        <v>305909.45</v>
      </c>
      <c r="U119" s="67"/>
      <c r="V119" s="67"/>
      <c r="W119" s="85"/>
      <c r="X119" s="48">
        <f t="shared" si="30"/>
        <v>0</v>
      </c>
      <c r="Y119" s="49">
        <f t="shared" si="31"/>
        <v>0</v>
      </c>
      <c r="Z119" s="49">
        <f t="shared" si="32"/>
        <v>0</v>
      </c>
      <c r="AA119" s="49">
        <f t="shared" si="33"/>
        <v>0</v>
      </c>
      <c r="AB119" s="50" t="str">
        <f t="shared" si="34"/>
        <v>-</v>
      </c>
      <c r="AC119" s="48">
        <f t="shared" si="35"/>
        <v>0</v>
      </c>
      <c r="AD119" s="49">
        <f t="shared" si="36"/>
        <v>0</v>
      </c>
      <c r="AE119" s="49">
        <f t="shared" si="37"/>
        <v>0</v>
      </c>
      <c r="AF119" s="50" t="str">
        <f t="shared" si="38"/>
        <v>-</v>
      </c>
      <c r="AG119" s="48">
        <f t="shared" si="39"/>
        <v>0</v>
      </c>
      <c r="AH119" s="68" t="s">
        <v>50</v>
      </c>
      <c r="AI119" s="69" t="s">
        <v>51</v>
      </c>
    </row>
    <row r="120" spans="1:35" ht="12.75" customHeight="1">
      <c r="A120" s="87" t="s">
        <v>692</v>
      </c>
      <c r="B120" s="89" t="s">
        <v>693</v>
      </c>
      <c r="C120" s="48" t="s">
        <v>380</v>
      </c>
      <c r="D120" s="49" t="s">
        <v>694</v>
      </c>
      <c r="E120" s="49" t="s">
        <v>380</v>
      </c>
      <c r="F120" s="89" t="s">
        <v>44</v>
      </c>
      <c r="G120" s="71" t="s">
        <v>381</v>
      </c>
      <c r="H120" s="62" t="s">
        <v>695</v>
      </c>
      <c r="I120" s="63">
        <v>4232727651</v>
      </c>
      <c r="J120" s="94" t="s">
        <v>58</v>
      </c>
      <c r="K120" s="52" t="s">
        <v>48</v>
      </c>
      <c r="L120" s="77"/>
      <c r="M120" s="73">
        <v>605.8000000000001</v>
      </c>
      <c r="N120" s="64"/>
      <c r="O120" s="98">
        <v>32.5275</v>
      </c>
      <c r="P120" s="52" t="s">
        <v>59</v>
      </c>
      <c r="Q120" s="65"/>
      <c r="R120" s="64"/>
      <c r="S120" s="81" t="s">
        <v>48</v>
      </c>
      <c r="T120" s="102">
        <v>23751.68</v>
      </c>
      <c r="U120" s="67"/>
      <c r="V120" s="67"/>
      <c r="W120" s="85"/>
      <c r="X120" s="48">
        <f t="shared" si="30"/>
        <v>0</v>
      </c>
      <c r="Y120" s="49">
        <f t="shared" si="31"/>
        <v>0</v>
      </c>
      <c r="Z120" s="49">
        <f t="shared" si="32"/>
        <v>0</v>
      </c>
      <c r="AA120" s="49">
        <f t="shared" si="33"/>
        <v>0</v>
      </c>
      <c r="AB120" s="50" t="str">
        <f t="shared" si="34"/>
        <v>-</v>
      </c>
      <c r="AC120" s="48">
        <f t="shared" si="35"/>
        <v>0</v>
      </c>
      <c r="AD120" s="49">
        <f t="shared" si="36"/>
        <v>1</v>
      </c>
      <c r="AE120" s="49">
        <f t="shared" si="37"/>
        <v>0</v>
      </c>
      <c r="AF120" s="50" t="str">
        <f t="shared" si="38"/>
        <v>-</v>
      </c>
      <c r="AG120" s="48">
        <f t="shared" si="39"/>
        <v>0</v>
      </c>
      <c r="AH120" s="68" t="s">
        <v>50</v>
      </c>
      <c r="AI120" s="69" t="s">
        <v>51</v>
      </c>
    </row>
    <row r="121" spans="1:35" ht="12.75" customHeight="1">
      <c r="A121" s="87" t="s">
        <v>696</v>
      </c>
      <c r="B121" s="89" t="s">
        <v>697</v>
      </c>
      <c r="C121" s="48" t="s">
        <v>698</v>
      </c>
      <c r="D121" s="49" t="s">
        <v>699</v>
      </c>
      <c r="E121" s="49" t="s">
        <v>612</v>
      </c>
      <c r="F121" s="89" t="s">
        <v>44</v>
      </c>
      <c r="G121" s="71" t="s">
        <v>700</v>
      </c>
      <c r="H121" s="62" t="s">
        <v>57</v>
      </c>
      <c r="I121" s="63">
        <v>6158935812</v>
      </c>
      <c r="J121" s="94" t="s">
        <v>701</v>
      </c>
      <c r="K121" s="52" t="s">
        <v>48</v>
      </c>
      <c r="L121" s="77"/>
      <c r="M121" s="73">
        <v>41049.2104</v>
      </c>
      <c r="N121" s="64"/>
      <c r="O121" s="98">
        <v>13.5827</v>
      </c>
      <c r="P121" s="52" t="s">
        <v>48</v>
      </c>
      <c r="Q121" s="65"/>
      <c r="R121" s="64"/>
      <c r="S121" s="81" t="s">
        <v>48</v>
      </c>
      <c r="T121" s="102">
        <v>594637.86</v>
      </c>
      <c r="U121" s="67"/>
      <c r="V121" s="67"/>
      <c r="W121" s="85"/>
      <c r="X121" s="48">
        <f t="shared" si="30"/>
        <v>0</v>
      </c>
      <c r="Y121" s="49">
        <f t="shared" si="31"/>
        <v>0</v>
      </c>
      <c r="Z121" s="49">
        <f t="shared" si="32"/>
        <v>0</v>
      </c>
      <c r="AA121" s="49">
        <f t="shared" si="33"/>
        <v>0</v>
      </c>
      <c r="AB121" s="50" t="str">
        <f t="shared" si="34"/>
        <v>-</v>
      </c>
      <c r="AC121" s="48">
        <f t="shared" si="35"/>
        <v>0</v>
      </c>
      <c r="AD121" s="49">
        <f t="shared" si="36"/>
        <v>0</v>
      </c>
      <c r="AE121" s="49">
        <f t="shared" si="37"/>
        <v>0</v>
      </c>
      <c r="AF121" s="50" t="str">
        <f t="shared" si="38"/>
        <v>-</v>
      </c>
      <c r="AG121" s="48">
        <f t="shared" si="39"/>
        <v>0</v>
      </c>
      <c r="AH121" s="68" t="s">
        <v>50</v>
      </c>
      <c r="AI121" s="69" t="s">
        <v>51</v>
      </c>
    </row>
    <row r="122" spans="1:35" ht="12.75" customHeight="1">
      <c r="A122" s="87" t="s">
        <v>702</v>
      </c>
      <c r="B122" s="89" t="s">
        <v>703</v>
      </c>
      <c r="C122" s="48" t="s">
        <v>704</v>
      </c>
      <c r="D122" s="49" t="s">
        <v>705</v>
      </c>
      <c r="E122" s="49" t="s">
        <v>706</v>
      </c>
      <c r="F122" s="89" t="s">
        <v>44</v>
      </c>
      <c r="G122" s="71" t="s">
        <v>707</v>
      </c>
      <c r="H122" s="62" t="s">
        <v>57</v>
      </c>
      <c r="I122" s="63">
        <v>4236632159</v>
      </c>
      <c r="J122" s="94" t="s">
        <v>103</v>
      </c>
      <c r="K122" s="52" t="s">
        <v>48</v>
      </c>
      <c r="L122" s="77"/>
      <c r="M122" s="73">
        <v>2719.4999999999995</v>
      </c>
      <c r="N122" s="64"/>
      <c r="O122" s="98">
        <v>29.2396</v>
      </c>
      <c r="P122" s="52" t="s">
        <v>59</v>
      </c>
      <c r="Q122" s="65"/>
      <c r="R122" s="64"/>
      <c r="S122" s="81" t="s">
        <v>59</v>
      </c>
      <c r="T122" s="102">
        <v>195402.63</v>
      </c>
      <c r="U122" s="67"/>
      <c r="V122" s="67"/>
      <c r="W122" s="85"/>
      <c r="X122" s="48">
        <f t="shared" si="30"/>
        <v>0</v>
      </c>
      <c r="Y122" s="49">
        <f t="shared" si="31"/>
        <v>0</v>
      </c>
      <c r="Z122" s="49">
        <f t="shared" si="32"/>
        <v>0</v>
      </c>
      <c r="AA122" s="49">
        <f t="shared" si="33"/>
        <v>0</v>
      </c>
      <c r="AB122" s="50" t="str">
        <f t="shared" si="34"/>
        <v>-</v>
      </c>
      <c r="AC122" s="48">
        <f t="shared" si="35"/>
        <v>1</v>
      </c>
      <c r="AD122" s="49">
        <f t="shared" si="36"/>
        <v>1</v>
      </c>
      <c r="AE122" s="49" t="str">
        <f t="shared" si="37"/>
        <v>Initial</v>
      </c>
      <c r="AF122" s="50" t="str">
        <f t="shared" si="38"/>
        <v>RLIS</v>
      </c>
      <c r="AG122" s="48">
        <f t="shared" si="39"/>
        <v>0</v>
      </c>
      <c r="AH122" s="68" t="s">
        <v>50</v>
      </c>
      <c r="AI122" s="69" t="s">
        <v>51</v>
      </c>
    </row>
    <row r="123" spans="1:35" ht="12.75" customHeight="1">
      <c r="A123" s="87" t="s">
        <v>708</v>
      </c>
      <c r="B123" s="89" t="s">
        <v>709</v>
      </c>
      <c r="C123" s="48" t="s">
        <v>710</v>
      </c>
      <c r="D123" s="49" t="s">
        <v>711</v>
      </c>
      <c r="E123" s="49" t="s">
        <v>712</v>
      </c>
      <c r="F123" s="89" t="s">
        <v>44</v>
      </c>
      <c r="G123" s="71" t="s">
        <v>713</v>
      </c>
      <c r="H123" s="62" t="s">
        <v>57</v>
      </c>
      <c r="I123" s="63">
        <v>4239493617</v>
      </c>
      <c r="J123" s="94" t="s">
        <v>79</v>
      </c>
      <c r="K123" s="52" t="s">
        <v>48</v>
      </c>
      <c r="L123" s="77"/>
      <c r="M123" s="73">
        <v>2143.1780000000003</v>
      </c>
      <c r="N123" s="64"/>
      <c r="O123" s="98">
        <v>27.8621</v>
      </c>
      <c r="P123" s="52" t="s">
        <v>59</v>
      </c>
      <c r="Q123" s="65"/>
      <c r="R123" s="64"/>
      <c r="S123" s="81" t="s">
        <v>48</v>
      </c>
      <c r="T123" s="102">
        <v>85360.26</v>
      </c>
      <c r="U123" s="67"/>
      <c r="V123" s="67"/>
      <c r="W123" s="85"/>
      <c r="X123" s="48">
        <f t="shared" si="30"/>
        <v>0</v>
      </c>
      <c r="Y123" s="49">
        <f t="shared" si="31"/>
        <v>0</v>
      </c>
      <c r="Z123" s="49">
        <f t="shared" si="32"/>
        <v>0</v>
      </c>
      <c r="AA123" s="49">
        <f t="shared" si="33"/>
        <v>0</v>
      </c>
      <c r="AB123" s="50" t="str">
        <f t="shared" si="34"/>
        <v>-</v>
      </c>
      <c r="AC123" s="48">
        <f t="shared" si="35"/>
        <v>0</v>
      </c>
      <c r="AD123" s="49">
        <f t="shared" si="36"/>
        <v>1</v>
      </c>
      <c r="AE123" s="49">
        <f t="shared" si="37"/>
        <v>0</v>
      </c>
      <c r="AF123" s="50" t="str">
        <f t="shared" si="38"/>
        <v>-</v>
      </c>
      <c r="AG123" s="48">
        <f t="shared" si="39"/>
        <v>0</v>
      </c>
      <c r="AH123" s="68" t="s">
        <v>50</v>
      </c>
      <c r="AI123" s="69" t="s">
        <v>51</v>
      </c>
    </row>
    <row r="124" spans="1:35" ht="12.75" customHeight="1">
      <c r="A124" s="87" t="s">
        <v>714</v>
      </c>
      <c r="B124" s="89" t="s">
        <v>715</v>
      </c>
      <c r="C124" s="48" t="s">
        <v>716</v>
      </c>
      <c r="D124" s="49" t="s">
        <v>717</v>
      </c>
      <c r="E124" s="49" t="s">
        <v>718</v>
      </c>
      <c r="F124" s="89" t="s">
        <v>44</v>
      </c>
      <c r="G124" s="71" t="s">
        <v>719</v>
      </c>
      <c r="H124" s="62" t="s">
        <v>57</v>
      </c>
      <c r="I124" s="63">
        <v>8654534671</v>
      </c>
      <c r="J124" s="94" t="s">
        <v>103</v>
      </c>
      <c r="K124" s="52" t="s">
        <v>48</v>
      </c>
      <c r="L124" s="77"/>
      <c r="M124" s="73">
        <v>13403.402399999999</v>
      </c>
      <c r="N124" s="64"/>
      <c r="O124" s="98">
        <v>24.769</v>
      </c>
      <c r="P124" s="52" t="s">
        <v>59</v>
      </c>
      <c r="Q124" s="65"/>
      <c r="R124" s="64"/>
      <c r="S124" s="81" t="s">
        <v>59</v>
      </c>
      <c r="T124" s="102">
        <v>457791.36</v>
      </c>
      <c r="U124" s="67"/>
      <c r="V124" s="67"/>
      <c r="W124" s="85"/>
      <c r="X124" s="48">
        <f t="shared" si="30"/>
        <v>0</v>
      </c>
      <c r="Y124" s="49">
        <f t="shared" si="31"/>
        <v>0</v>
      </c>
      <c r="Z124" s="49">
        <f t="shared" si="32"/>
        <v>0</v>
      </c>
      <c r="AA124" s="49">
        <f t="shared" si="33"/>
        <v>0</v>
      </c>
      <c r="AB124" s="50" t="str">
        <f t="shared" si="34"/>
        <v>-</v>
      </c>
      <c r="AC124" s="48">
        <f t="shared" si="35"/>
        <v>1</v>
      </c>
      <c r="AD124" s="49">
        <f t="shared" si="36"/>
        <v>1</v>
      </c>
      <c r="AE124" s="49" t="str">
        <f t="shared" si="37"/>
        <v>Initial</v>
      </c>
      <c r="AF124" s="50" t="str">
        <f t="shared" si="38"/>
        <v>RLIS</v>
      </c>
      <c r="AG124" s="48">
        <f t="shared" si="39"/>
        <v>0</v>
      </c>
      <c r="AH124" s="68" t="s">
        <v>50</v>
      </c>
      <c r="AI124" s="69" t="s">
        <v>51</v>
      </c>
    </row>
    <row r="125" spans="1:35" ht="12.75" customHeight="1">
      <c r="A125" s="87" t="s">
        <v>720</v>
      </c>
      <c r="B125" s="89" t="s">
        <v>721</v>
      </c>
      <c r="C125" s="48" t="s">
        <v>722</v>
      </c>
      <c r="D125" s="49" t="s">
        <v>723</v>
      </c>
      <c r="E125" s="49" t="s">
        <v>724</v>
      </c>
      <c r="F125" s="89" t="s">
        <v>44</v>
      </c>
      <c r="G125" s="71" t="s">
        <v>725</v>
      </c>
      <c r="H125" s="62" t="s">
        <v>57</v>
      </c>
      <c r="I125" s="63">
        <v>9013212500</v>
      </c>
      <c r="J125" s="94" t="s">
        <v>726</v>
      </c>
      <c r="K125" s="52" t="s">
        <v>48</v>
      </c>
      <c r="L125" s="77" t="s">
        <v>48</v>
      </c>
      <c r="M125" s="73">
        <v>102134.8674</v>
      </c>
      <c r="N125" s="64" t="s">
        <v>48</v>
      </c>
      <c r="O125" s="98">
        <v>32.5968</v>
      </c>
      <c r="P125" s="52" t="s">
        <v>59</v>
      </c>
      <c r="Q125" s="65"/>
      <c r="R125" s="64"/>
      <c r="S125" s="81" t="s">
        <v>48</v>
      </c>
      <c r="T125" s="102">
        <v>5608824.805919964</v>
      </c>
      <c r="U125" s="67"/>
      <c r="V125" s="67"/>
      <c r="W125" s="85"/>
      <c r="X125" s="48">
        <f t="shared" si="30"/>
        <v>0</v>
      </c>
      <c r="Y125" s="49">
        <f t="shared" si="31"/>
        <v>0</v>
      </c>
      <c r="Z125" s="49">
        <f t="shared" si="32"/>
        <v>0</v>
      </c>
      <c r="AA125" s="49">
        <f t="shared" si="33"/>
        <v>0</v>
      </c>
      <c r="AB125" s="50" t="str">
        <f t="shared" si="34"/>
        <v>-</v>
      </c>
      <c r="AC125" s="48">
        <f t="shared" si="35"/>
        <v>0</v>
      </c>
      <c r="AD125" s="49">
        <f t="shared" si="36"/>
        <v>1</v>
      </c>
      <c r="AE125" s="49">
        <f t="shared" si="37"/>
        <v>0</v>
      </c>
      <c r="AF125" s="50" t="str">
        <f t="shared" si="38"/>
        <v>-</v>
      </c>
      <c r="AG125" s="48">
        <f t="shared" si="39"/>
        <v>0</v>
      </c>
      <c r="AH125" s="68" t="s">
        <v>85</v>
      </c>
      <c r="AI125" s="69" t="s">
        <v>51</v>
      </c>
    </row>
    <row r="126" spans="1:35" ht="12.75" customHeight="1">
      <c r="A126" s="87" t="s">
        <v>727</v>
      </c>
      <c r="B126" s="89" t="s">
        <v>728</v>
      </c>
      <c r="C126" s="48" t="s">
        <v>729</v>
      </c>
      <c r="D126" s="49" t="s">
        <v>730</v>
      </c>
      <c r="E126" s="49" t="s">
        <v>731</v>
      </c>
      <c r="F126" s="89" t="s">
        <v>44</v>
      </c>
      <c r="G126" s="71" t="s">
        <v>732</v>
      </c>
      <c r="H126" s="62" t="s">
        <v>733</v>
      </c>
      <c r="I126" s="63">
        <v>6157359625</v>
      </c>
      <c r="J126" s="94" t="s">
        <v>84</v>
      </c>
      <c r="K126" s="52" t="s">
        <v>48</v>
      </c>
      <c r="L126" s="77"/>
      <c r="M126" s="73">
        <v>2942.6343</v>
      </c>
      <c r="N126" s="64"/>
      <c r="O126" s="98">
        <v>20.0892</v>
      </c>
      <c r="P126" s="52" t="s">
        <v>59</v>
      </c>
      <c r="Q126" s="65"/>
      <c r="R126" s="64"/>
      <c r="S126" s="81" t="s">
        <v>48</v>
      </c>
      <c r="T126" s="102">
        <v>111534.22</v>
      </c>
      <c r="U126" s="67"/>
      <c r="V126" s="67"/>
      <c r="W126" s="85"/>
      <c r="X126" s="48">
        <f t="shared" si="30"/>
        <v>0</v>
      </c>
      <c r="Y126" s="49">
        <f t="shared" si="31"/>
        <v>0</v>
      </c>
      <c r="Z126" s="49">
        <f t="shared" si="32"/>
        <v>0</v>
      </c>
      <c r="AA126" s="49">
        <f t="shared" si="33"/>
        <v>0</v>
      </c>
      <c r="AB126" s="50" t="str">
        <f t="shared" si="34"/>
        <v>-</v>
      </c>
      <c r="AC126" s="48">
        <f t="shared" si="35"/>
        <v>0</v>
      </c>
      <c r="AD126" s="49">
        <f t="shared" si="36"/>
        <v>1</v>
      </c>
      <c r="AE126" s="49">
        <f t="shared" si="37"/>
        <v>0</v>
      </c>
      <c r="AF126" s="50" t="str">
        <f t="shared" si="38"/>
        <v>-</v>
      </c>
      <c r="AG126" s="48">
        <f t="shared" si="39"/>
        <v>0</v>
      </c>
      <c r="AH126" s="68" t="s">
        <v>50</v>
      </c>
      <c r="AI126" s="69" t="s">
        <v>51</v>
      </c>
    </row>
    <row r="127" spans="1:35" ht="12.75" customHeight="1">
      <c r="A127" s="87" t="s">
        <v>734</v>
      </c>
      <c r="B127" s="89" t="s">
        <v>735</v>
      </c>
      <c r="C127" s="48" t="s">
        <v>736</v>
      </c>
      <c r="D127" s="49" t="s">
        <v>737</v>
      </c>
      <c r="E127" s="49" t="s">
        <v>738</v>
      </c>
      <c r="F127" s="89" t="s">
        <v>44</v>
      </c>
      <c r="G127" s="71" t="s">
        <v>739</v>
      </c>
      <c r="H127" s="62" t="s">
        <v>57</v>
      </c>
      <c r="I127" s="63">
        <v>7319863165</v>
      </c>
      <c r="J127" s="94" t="s">
        <v>72</v>
      </c>
      <c r="K127" s="52" t="s">
        <v>59</v>
      </c>
      <c r="L127" s="77"/>
      <c r="M127" s="73">
        <v>324.4</v>
      </c>
      <c r="N127" s="64"/>
      <c r="O127" s="98">
        <v>22.6506</v>
      </c>
      <c r="P127" s="52" t="s">
        <v>59</v>
      </c>
      <c r="Q127" s="65"/>
      <c r="R127" s="64"/>
      <c r="S127" s="81" t="s">
        <v>59</v>
      </c>
      <c r="T127" s="102">
        <v>12572.56</v>
      </c>
      <c r="U127" s="67"/>
      <c r="V127" s="67"/>
      <c r="W127" s="85"/>
      <c r="X127" s="48">
        <f t="shared" si="30"/>
        <v>1</v>
      </c>
      <c r="Y127" s="49">
        <f t="shared" si="31"/>
        <v>1</v>
      </c>
      <c r="Z127" s="49">
        <f t="shared" si="32"/>
        <v>0</v>
      </c>
      <c r="AA127" s="49">
        <f t="shared" si="33"/>
        <v>0</v>
      </c>
      <c r="AB127" s="50" t="str">
        <f t="shared" si="34"/>
        <v>SRSA</v>
      </c>
      <c r="AC127" s="48">
        <f t="shared" si="35"/>
        <v>1</v>
      </c>
      <c r="AD127" s="49">
        <f t="shared" si="36"/>
        <v>1</v>
      </c>
      <c r="AE127" s="49" t="str">
        <f t="shared" si="37"/>
        <v>Initial</v>
      </c>
      <c r="AF127" s="50" t="str">
        <f t="shared" si="38"/>
        <v>-</v>
      </c>
      <c r="AG127" s="48" t="str">
        <f t="shared" si="39"/>
        <v>SRSA</v>
      </c>
      <c r="AH127" s="68" t="s">
        <v>50</v>
      </c>
      <c r="AI127" s="69" t="s">
        <v>51</v>
      </c>
    </row>
    <row r="128" spans="1:35" ht="12.75" customHeight="1">
      <c r="A128" s="87" t="s">
        <v>740</v>
      </c>
      <c r="B128" s="89" t="s">
        <v>741</v>
      </c>
      <c r="C128" s="48" t="s">
        <v>742</v>
      </c>
      <c r="D128" s="49" t="s">
        <v>743</v>
      </c>
      <c r="E128" s="49" t="s">
        <v>744</v>
      </c>
      <c r="F128" s="89" t="s">
        <v>44</v>
      </c>
      <c r="G128" s="71" t="s">
        <v>745</v>
      </c>
      <c r="H128" s="62" t="s">
        <v>57</v>
      </c>
      <c r="I128" s="63">
        <v>9312325176</v>
      </c>
      <c r="J128" s="94" t="s">
        <v>72</v>
      </c>
      <c r="K128" s="52" t="s">
        <v>59</v>
      </c>
      <c r="L128" s="77"/>
      <c r="M128" s="73">
        <v>1061.4119</v>
      </c>
      <c r="N128" s="64"/>
      <c r="O128" s="98">
        <v>23.934</v>
      </c>
      <c r="P128" s="52" t="s">
        <v>59</v>
      </c>
      <c r="Q128" s="65"/>
      <c r="R128" s="64"/>
      <c r="S128" s="81" t="s">
        <v>59</v>
      </c>
      <c r="T128" s="102">
        <v>72422.12</v>
      </c>
      <c r="U128" s="67"/>
      <c r="V128" s="67"/>
      <c r="W128" s="85"/>
      <c r="X128" s="48">
        <f t="shared" si="30"/>
        <v>1</v>
      </c>
      <c r="Y128" s="49">
        <f t="shared" si="31"/>
        <v>0</v>
      </c>
      <c r="Z128" s="49">
        <f t="shared" si="32"/>
        <v>0</v>
      </c>
      <c r="AA128" s="49">
        <f t="shared" si="33"/>
        <v>0</v>
      </c>
      <c r="AB128" s="50" t="str">
        <f t="shared" si="34"/>
        <v>-</v>
      </c>
      <c r="AC128" s="48">
        <f t="shared" si="35"/>
        <v>1</v>
      </c>
      <c r="AD128" s="49">
        <f t="shared" si="36"/>
        <v>1</v>
      </c>
      <c r="AE128" s="49" t="str">
        <f t="shared" si="37"/>
        <v>Initial</v>
      </c>
      <c r="AF128" s="50" t="str">
        <f t="shared" si="38"/>
        <v>RLIS</v>
      </c>
      <c r="AG128" s="48">
        <f t="shared" si="39"/>
        <v>0</v>
      </c>
      <c r="AH128" s="68" t="s">
        <v>50</v>
      </c>
      <c r="AI128" s="69" t="s">
        <v>51</v>
      </c>
    </row>
    <row r="129" spans="1:35" ht="12.75" customHeight="1">
      <c r="A129" s="87" t="s">
        <v>746</v>
      </c>
      <c r="B129" s="89" t="s">
        <v>747</v>
      </c>
      <c r="C129" s="48" t="s">
        <v>748</v>
      </c>
      <c r="D129" s="49" t="s">
        <v>749</v>
      </c>
      <c r="E129" s="49" t="s">
        <v>750</v>
      </c>
      <c r="F129" s="89" t="s">
        <v>44</v>
      </c>
      <c r="G129" s="71" t="s">
        <v>751</v>
      </c>
      <c r="H129" s="62" t="s">
        <v>752</v>
      </c>
      <c r="I129" s="63">
        <v>4233541000</v>
      </c>
      <c r="J129" s="94" t="s">
        <v>139</v>
      </c>
      <c r="K129" s="52" t="s">
        <v>48</v>
      </c>
      <c r="L129" s="77"/>
      <c r="M129" s="73">
        <v>9390.8806</v>
      </c>
      <c r="N129" s="64"/>
      <c r="O129" s="98">
        <v>22.4451</v>
      </c>
      <c r="P129" s="52" t="s">
        <v>59</v>
      </c>
      <c r="Q129" s="65"/>
      <c r="R129" s="64"/>
      <c r="S129" s="81" t="s">
        <v>48</v>
      </c>
      <c r="T129" s="102">
        <v>452433.4</v>
      </c>
      <c r="U129" s="67"/>
      <c r="V129" s="67"/>
      <c r="W129" s="85"/>
      <c r="X129" s="48">
        <f t="shared" si="30"/>
        <v>0</v>
      </c>
      <c r="Y129" s="49">
        <f t="shared" si="31"/>
        <v>0</v>
      </c>
      <c r="Z129" s="49">
        <f t="shared" si="32"/>
        <v>0</v>
      </c>
      <c r="AA129" s="49">
        <f t="shared" si="33"/>
        <v>0</v>
      </c>
      <c r="AB129" s="50" t="str">
        <f t="shared" si="34"/>
        <v>-</v>
      </c>
      <c r="AC129" s="48">
        <f t="shared" si="35"/>
        <v>0</v>
      </c>
      <c r="AD129" s="49">
        <f t="shared" si="36"/>
        <v>1</v>
      </c>
      <c r="AE129" s="49">
        <f t="shared" si="37"/>
        <v>0</v>
      </c>
      <c r="AF129" s="50" t="str">
        <f t="shared" si="38"/>
        <v>-</v>
      </c>
      <c r="AG129" s="48">
        <f t="shared" si="39"/>
        <v>0</v>
      </c>
      <c r="AH129" s="68" t="s">
        <v>50</v>
      </c>
      <c r="AI129" s="69" t="s">
        <v>51</v>
      </c>
    </row>
    <row r="130" spans="1:35" ht="12.75" customHeight="1">
      <c r="A130" s="87" t="s">
        <v>753</v>
      </c>
      <c r="B130" s="89" t="s">
        <v>754</v>
      </c>
      <c r="C130" s="48" t="s">
        <v>755</v>
      </c>
      <c r="D130" s="49" t="s">
        <v>756</v>
      </c>
      <c r="E130" s="49" t="s">
        <v>757</v>
      </c>
      <c r="F130" s="89" t="s">
        <v>44</v>
      </c>
      <c r="G130" s="71" t="s">
        <v>758</v>
      </c>
      <c r="H130" s="62" t="s">
        <v>759</v>
      </c>
      <c r="I130" s="63">
        <v>6154515200</v>
      </c>
      <c r="J130" s="94" t="s">
        <v>84</v>
      </c>
      <c r="K130" s="52" t="s">
        <v>48</v>
      </c>
      <c r="L130" s="77"/>
      <c r="M130" s="73">
        <v>27691.451500000003</v>
      </c>
      <c r="N130" s="64"/>
      <c r="O130" s="98">
        <v>15.0961</v>
      </c>
      <c r="P130" s="52" t="s">
        <v>48</v>
      </c>
      <c r="Q130" s="65"/>
      <c r="R130" s="64"/>
      <c r="S130" s="81" t="s">
        <v>48</v>
      </c>
      <c r="T130" s="102">
        <v>652381.32</v>
      </c>
      <c r="U130" s="67"/>
      <c r="V130" s="67"/>
      <c r="W130" s="85"/>
      <c r="X130" s="48">
        <f t="shared" si="30"/>
        <v>0</v>
      </c>
      <c r="Y130" s="49">
        <f t="shared" si="31"/>
        <v>0</v>
      </c>
      <c r="Z130" s="49">
        <f t="shared" si="32"/>
        <v>0</v>
      </c>
      <c r="AA130" s="49">
        <f t="shared" si="33"/>
        <v>0</v>
      </c>
      <c r="AB130" s="50" t="str">
        <f t="shared" si="34"/>
        <v>-</v>
      </c>
      <c r="AC130" s="48">
        <f t="shared" si="35"/>
        <v>0</v>
      </c>
      <c r="AD130" s="49">
        <f t="shared" si="36"/>
        <v>0</v>
      </c>
      <c r="AE130" s="49">
        <f t="shared" si="37"/>
        <v>0</v>
      </c>
      <c r="AF130" s="50" t="str">
        <f t="shared" si="38"/>
        <v>-</v>
      </c>
      <c r="AG130" s="48">
        <f t="shared" si="39"/>
        <v>0</v>
      </c>
      <c r="AH130" s="68" t="s">
        <v>50</v>
      </c>
      <c r="AI130" s="69" t="s">
        <v>51</v>
      </c>
    </row>
    <row r="131" spans="1:35" ht="12.75" customHeight="1">
      <c r="A131" s="87" t="s">
        <v>760</v>
      </c>
      <c r="B131" s="89" t="s">
        <v>761</v>
      </c>
      <c r="C131" s="48" t="s">
        <v>762</v>
      </c>
      <c r="D131" s="49" t="s">
        <v>763</v>
      </c>
      <c r="E131" s="49" t="s">
        <v>762</v>
      </c>
      <c r="F131" s="89" t="s">
        <v>44</v>
      </c>
      <c r="G131" s="71" t="s">
        <v>764</v>
      </c>
      <c r="H131" s="62" t="s">
        <v>57</v>
      </c>
      <c r="I131" s="63">
        <v>4233377051</v>
      </c>
      <c r="J131" s="94" t="s">
        <v>91</v>
      </c>
      <c r="K131" s="52" t="s">
        <v>48</v>
      </c>
      <c r="L131" s="77"/>
      <c r="M131" s="73">
        <v>1464.3500000000001</v>
      </c>
      <c r="N131" s="64"/>
      <c r="O131" s="98">
        <v>28.6932</v>
      </c>
      <c r="P131" s="52" t="s">
        <v>59</v>
      </c>
      <c r="Q131" s="65"/>
      <c r="R131" s="64"/>
      <c r="S131" s="81" t="s">
        <v>59</v>
      </c>
      <c r="T131" s="102">
        <v>45170.79</v>
      </c>
      <c r="U131" s="67"/>
      <c r="V131" s="67"/>
      <c r="W131" s="85"/>
      <c r="X131" s="48">
        <f t="shared" si="30"/>
        <v>0</v>
      </c>
      <c r="Y131" s="49">
        <f t="shared" si="31"/>
        <v>0</v>
      </c>
      <c r="Z131" s="49">
        <f t="shared" si="32"/>
        <v>0</v>
      </c>
      <c r="AA131" s="49">
        <f t="shared" si="33"/>
        <v>0</v>
      </c>
      <c r="AB131" s="50" t="str">
        <f t="shared" si="34"/>
        <v>-</v>
      </c>
      <c r="AC131" s="48">
        <f t="shared" si="35"/>
        <v>1</v>
      </c>
      <c r="AD131" s="49">
        <f t="shared" si="36"/>
        <v>1</v>
      </c>
      <c r="AE131" s="49" t="str">
        <f t="shared" si="37"/>
        <v>Initial</v>
      </c>
      <c r="AF131" s="50" t="str">
        <f t="shared" si="38"/>
        <v>RLIS</v>
      </c>
      <c r="AG131" s="48">
        <f t="shared" si="39"/>
        <v>0</v>
      </c>
      <c r="AH131" s="68" t="s">
        <v>50</v>
      </c>
      <c r="AI131" s="69" t="s">
        <v>51</v>
      </c>
    </row>
    <row r="132" spans="1:35" ht="12.75" customHeight="1">
      <c r="A132" s="87" t="s">
        <v>765</v>
      </c>
      <c r="B132" s="89" t="s">
        <v>766</v>
      </c>
      <c r="C132" s="48" t="s">
        <v>767</v>
      </c>
      <c r="D132" s="49" t="s">
        <v>69</v>
      </c>
      <c r="E132" s="49" t="s">
        <v>467</v>
      </c>
      <c r="F132" s="89" t="s">
        <v>44</v>
      </c>
      <c r="G132" s="71" t="s">
        <v>768</v>
      </c>
      <c r="H132" s="62" t="s">
        <v>57</v>
      </c>
      <c r="I132" s="63">
        <v>8655792484</v>
      </c>
      <c r="J132" s="94" t="s">
        <v>146</v>
      </c>
      <c r="K132" s="52" t="s">
        <v>48</v>
      </c>
      <c r="L132" s="77"/>
      <c r="M132" s="73">
        <v>136</v>
      </c>
      <c r="N132" s="64"/>
      <c r="O132" s="98" t="s">
        <v>49</v>
      </c>
      <c r="P132" s="52" t="s">
        <v>48</v>
      </c>
      <c r="Q132" s="65"/>
      <c r="R132" s="64"/>
      <c r="S132" s="81" t="s">
        <v>48</v>
      </c>
      <c r="T132" s="102">
        <v>2694</v>
      </c>
      <c r="U132" s="67"/>
      <c r="V132" s="67"/>
      <c r="W132" s="85"/>
      <c r="X132" s="48">
        <f t="shared" si="30"/>
        <v>0</v>
      </c>
      <c r="Y132" s="49">
        <f t="shared" si="31"/>
        <v>1</v>
      </c>
      <c r="Z132" s="49">
        <f t="shared" si="32"/>
        <v>0</v>
      </c>
      <c r="AA132" s="49">
        <f t="shared" si="33"/>
        <v>0</v>
      </c>
      <c r="AB132" s="50" t="str">
        <f t="shared" si="34"/>
        <v>-</v>
      </c>
      <c r="AC132" s="48">
        <f t="shared" si="35"/>
        <v>0</v>
      </c>
      <c r="AD132" s="49">
        <f t="shared" si="36"/>
        <v>0</v>
      </c>
      <c r="AE132" s="49">
        <f t="shared" si="37"/>
        <v>0</v>
      </c>
      <c r="AF132" s="50" t="str">
        <f t="shared" si="38"/>
        <v>-</v>
      </c>
      <c r="AG132" s="48">
        <f t="shared" si="39"/>
        <v>0</v>
      </c>
      <c r="AH132" s="68" t="s">
        <v>50</v>
      </c>
      <c r="AI132" s="69" t="s">
        <v>51</v>
      </c>
    </row>
    <row r="133" spans="1:35" ht="12.75" customHeight="1">
      <c r="A133" s="87" t="s">
        <v>769</v>
      </c>
      <c r="B133" s="89" t="s">
        <v>770</v>
      </c>
      <c r="C133" s="48" t="s">
        <v>771</v>
      </c>
      <c r="D133" s="49" t="s">
        <v>69</v>
      </c>
      <c r="E133" s="49" t="s">
        <v>43</v>
      </c>
      <c r="F133" s="89" t="s">
        <v>44</v>
      </c>
      <c r="G133" s="71" t="s">
        <v>772</v>
      </c>
      <c r="H133" s="62" t="s">
        <v>57</v>
      </c>
      <c r="I133" s="63">
        <v>6158719312</v>
      </c>
      <c r="J133" s="94" t="s">
        <v>47</v>
      </c>
      <c r="K133" s="52" t="s">
        <v>48</v>
      </c>
      <c r="L133" s="77"/>
      <c r="M133" s="73">
        <v>183</v>
      </c>
      <c r="N133" s="64"/>
      <c r="O133" s="98" t="s">
        <v>49</v>
      </c>
      <c r="P133" s="52" t="s">
        <v>48</v>
      </c>
      <c r="Q133" s="65"/>
      <c r="R133" s="64"/>
      <c r="S133" s="81" t="s">
        <v>48</v>
      </c>
      <c r="T133" s="102">
        <v>2387</v>
      </c>
      <c r="U133" s="67"/>
      <c r="V133" s="67"/>
      <c r="W133" s="85"/>
      <c r="X133" s="48">
        <f aca="true" t="shared" si="40" ref="X133:X150">IF(OR(K133="YES",TRIM(L133)="YES"),1,0)</f>
        <v>0</v>
      </c>
      <c r="Y133" s="49">
        <f aca="true" t="shared" si="41" ref="Y133:Y150">IF(OR(AND(ISNUMBER(M133),AND(M133&gt;0,M133&lt;600)),AND(ISNUMBER(M133),AND(M133&gt;0,N133="YES"))),1,0)</f>
        <v>1</v>
      </c>
      <c r="Z133" s="49">
        <f aca="true" t="shared" si="42" ref="Z133:Z150">IF(AND(OR(K133="YES",TRIM(L133)="YES"),(X133=0)),"Trouble",0)</f>
        <v>0</v>
      </c>
      <c r="AA133" s="49">
        <f aca="true" t="shared" si="43" ref="AA133:AA150">IF(AND(OR(AND(ISNUMBER(M133),AND(M133&gt;0,M133&lt;600)),AND(ISNUMBER(M133),AND(M133&gt;0,N133="YES"))),(Y133=0)),"Trouble",0)</f>
        <v>0</v>
      </c>
      <c r="AB133" s="50" t="str">
        <f aca="true" t="shared" si="44" ref="AB133:AB150">IF(AND(X133=1,Y133=1),"SRSA","-")</f>
        <v>-</v>
      </c>
      <c r="AC133" s="48">
        <f aca="true" t="shared" si="45" ref="AC133:AC150">IF(S133="YES",1,0)</f>
        <v>0</v>
      </c>
      <c r="AD133" s="49">
        <f aca="true" t="shared" si="46" ref="AD133:AD150">IF(OR(AND(ISNUMBER(Q133),Q133&gt;=20),(AND(ISNUMBER(Q133)=FALSE,AND(ISNUMBER(O133),O133&gt;=20)))),1,0)</f>
        <v>0</v>
      </c>
      <c r="AE133" s="49">
        <f aca="true" t="shared" si="47" ref="AE133:AE150">IF(AND(AC133=1,AD133=1),"Initial",0)</f>
        <v>0</v>
      </c>
      <c r="AF133" s="50" t="str">
        <f aca="true" t="shared" si="48" ref="AF133:AF150">IF(AND(AND(AE133="Initial",AG133=0),AND(ISNUMBER(M133),M133&gt;0)),"RLIS","-")</f>
        <v>-</v>
      </c>
      <c r="AG133" s="48">
        <f aca="true" t="shared" si="49" ref="AG133:AG150">IF(AND(AB133="SRSA",AE133="Initial"),"SRSA",0)</f>
        <v>0</v>
      </c>
      <c r="AH133" s="68" t="s">
        <v>50</v>
      </c>
      <c r="AI133" s="69" t="s">
        <v>51</v>
      </c>
    </row>
    <row r="134" spans="1:35" ht="12.75" customHeight="1">
      <c r="A134" s="87" t="s">
        <v>773</v>
      </c>
      <c r="B134" s="89" t="s">
        <v>774</v>
      </c>
      <c r="C134" s="48" t="s">
        <v>775</v>
      </c>
      <c r="D134" s="49" t="s">
        <v>776</v>
      </c>
      <c r="E134" s="49" t="s">
        <v>777</v>
      </c>
      <c r="F134" s="89" t="s">
        <v>44</v>
      </c>
      <c r="G134" s="71" t="s">
        <v>778</v>
      </c>
      <c r="H134" s="62" t="s">
        <v>57</v>
      </c>
      <c r="I134" s="63">
        <v>9014767148</v>
      </c>
      <c r="J134" s="94" t="s">
        <v>84</v>
      </c>
      <c r="K134" s="52" t="s">
        <v>48</v>
      </c>
      <c r="L134" s="77"/>
      <c r="M134" s="73">
        <v>10394.785399999999</v>
      </c>
      <c r="N134" s="64"/>
      <c r="O134" s="98">
        <v>19.5134</v>
      </c>
      <c r="P134" s="52" t="s">
        <v>48</v>
      </c>
      <c r="Q134" s="65"/>
      <c r="R134" s="64"/>
      <c r="S134" s="81" t="s">
        <v>48</v>
      </c>
      <c r="T134" s="102">
        <v>403976.76</v>
      </c>
      <c r="U134" s="67"/>
      <c r="V134" s="67"/>
      <c r="W134" s="85"/>
      <c r="X134" s="48">
        <f t="shared" si="40"/>
        <v>0</v>
      </c>
      <c r="Y134" s="49">
        <f t="shared" si="41"/>
        <v>0</v>
      </c>
      <c r="Z134" s="49">
        <f t="shared" si="42"/>
        <v>0</v>
      </c>
      <c r="AA134" s="49">
        <f t="shared" si="43"/>
        <v>0</v>
      </c>
      <c r="AB134" s="50" t="str">
        <f t="shared" si="44"/>
        <v>-</v>
      </c>
      <c r="AC134" s="48">
        <f t="shared" si="45"/>
        <v>0</v>
      </c>
      <c r="AD134" s="49">
        <f t="shared" si="46"/>
        <v>0</v>
      </c>
      <c r="AE134" s="49">
        <f t="shared" si="47"/>
        <v>0</v>
      </c>
      <c r="AF134" s="50" t="str">
        <f t="shared" si="48"/>
        <v>-</v>
      </c>
      <c r="AG134" s="48">
        <f t="shared" si="49"/>
        <v>0</v>
      </c>
      <c r="AH134" s="68" t="s">
        <v>50</v>
      </c>
      <c r="AI134" s="69" t="s">
        <v>51</v>
      </c>
    </row>
    <row r="135" spans="1:35" ht="12.75" customHeight="1">
      <c r="A135" s="87" t="s">
        <v>779</v>
      </c>
      <c r="B135" s="89" t="s">
        <v>780</v>
      </c>
      <c r="C135" s="48" t="s">
        <v>781</v>
      </c>
      <c r="D135" s="49" t="s">
        <v>782</v>
      </c>
      <c r="E135" s="49" t="s">
        <v>781</v>
      </c>
      <c r="F135" s="89" t="s">
        <v>44</v>
      </c>
      <c r="G135" s="71" t="s">
        <v>783</v>
      </c>
      <c r="H135" s="62" t="s">
        <v>57</v>
      </c>
      <c r="I135" s="63">
        <v>7318551191</v>
      </c>
      <c r="J135" s="94" t="s">
        <v>91</v>
      </c>
      <c r="K135" s="52" t="s">
        <v>48</v>
      </c>
      <c r="L135" s="77"/>
      <c r="M135" s="73">
        <v>1247.1996000000001</v>
      </c>
      <c r="N135" s="64"/>
      <c r="O135" s="98">
        <v>25.3086</v>
      </c>
      <c r="P135" s="52" t="s">
        <v>59</v>
      </c>
      <c r="Q135" s="65"/>
      <c r="R135" s="64"/>
      <c r="S135" s="81" t="s">
        <v>59</v>
      </c>
      <c r="T135" s="102">
        <v>66533.08</v>
      </c>
      <c r="U135" s="67"/>
      <c r="V135" s="67"/>
      <c r="W135" s="85"/>
      <c r="X135" s="48">
        <f t="shared" si="40"/>
        <v>0</v>
      </c>
      <c r="Y135" s="49">
        <f t="shared" si="41"/>
        <v>0</v>
      </c>
      <c r="Z135" s="49">
        <f t="shared" si="42"/>
        <v>0</v>
      </c>
      <c r="AA135" s="49">
        <f t="shared" si="43"/>
        <v>0</v>
      </c>
      <c r="AB135" s="50" t="str">
        <f t="shared" si="44"/>
        <v>-</v>
      </c>
      <c r="AC135" s="48">
        <f t="shared" si="45"/>
        <v>1</v>
      </c>
      <c r="AD135" s="49">
        <f t="shared" si="46"/>
        <v>1</v>
      </c>
      <c r="AE135" s="49" t="str">
        <f t="shared" si="47"/>
        <v>Initial</v>
      </c>
      <c r="AF135" s="50" t="str">
        <f t="shared" si="48"/>
        <v>RLIS</v>
      </c>
      <c r="AG135" s="48">
        <f t="shared" si="49"/>
        <v>0</v>
      </c>
      <c r="AH135" s="68" t="s">
        <v>50</v>
      </c>
      <c r="AI135" s="69" t="s">
        <v>51</v>
      </c>
    </row>
    <row r="136" spans="1:35" ht="12.75" customHeight="1">
      <c r="A136" s="87" t="s">
        <v>784</v>
      </c>
      <c r="B136" s="89" t="s">
        <v>785</v>
      </c>
      <c r="C136" s="48" t="s">
        <v>786</v>
      </c>
      <c r="D136" s="49" t="s">
        <v>787</v>
      </c>
      <c r="E136" s="49" t="s">
        <v>788</v>
      </c>
      <c r="F136" s="89" t="s">
        <v>44</v>
      </c>
      <c r="G136" s="71" t="s">
        <v>789</v>
      </c>
      <c r="H136" s="62" t="s">
        <v>790</v>
      </c>
      <c r="I136" s="63">
        <v>6153742193</v>
      </c>
      <c r="J136" s="94" t="s">
        <v>223</v>
      </c>
      <c r="K136" s="52" t="s">
        <v>59</v>
      </c>
      <c r="L136" s="77"/>
      <c r="M136" s="73">
        <v>1166.25</v>
      </c>
      <c r="N136" s="64"/>
      <c r="O136" s="98">
        <v>22.9769</v>
      </c>
      <c r="P136" s="52" t="s">
        <v>59</v>
      </c>
      <c r="Q136" s="65"/>
      <c r="R136" s="64"/>
      <c r="S136" s="81" t="s">
        <v>59</v>
      </c>
      <c r="T136" s="102">
        <v>51793.09</v>
      </c>
      <c r="U136" s="67"/>
      <c r="V136" s="67"/>
      <c r="W136" s="85"/>
      <c r="X136" s="48">
        <f t="shared" si="40"/>
        <v>1</v>
      </c>
      <c r="Y136" s="49">
        <f t="shared" si="41"/>
        <v>0</v>
      </c>
      <c r="Z136" s="49">
        <f t="shared" si="42"/>
        <v>0</v>
      </c>
      <c r="AA136" s="49">
        <f t="shared" si="43"/>
        <v>0</v>
      </c>
      <c r="AB136" s="50" t="str">
        <f t="shared" si="44"/>
        <v>-</v>
      </c>
      <c r="AC136" s="48">
        <f t="shared" si="45"/>
        <v>1</v>
      </c>
      <c r="AD136" s="49">
        <f t="shared" si="46"/>
        <v>1</v>
      </c>
      <c r="AE136" s="49" t="str">
        <f t="shared" si="47"/>
        <v>Initial</v>
      </c>
      <c r="AF136" s="50" t="str">
        <f t="shared" si="48"/>
        <v>RLIS</v>
      </c>
      <c r="AG136" s="48">
        <f t="shared" si="49"/>
        <v>0</v>
      </c>
      <c r="AH136" s="68" t="s">
        <v>50</v>
      </c>
      <c r="AI136" s="69" t="s">
        <v>51</v>
      </c>
    </row>
    <row r="137" spans="1:35" ht="12.75" customHeight="1">
      <c r="A137" s="87" t="s">
        <v>791</v>
      </c>
      <c r="B137" s="89" t="s">
        <v>792</v>
      </c>
      <c r="C137" s="48" t="s">
        <v>793</v>
      </c>
      <c r="D137" s="49" t="s">
        <v>794</v>
      </c>
      <c r="E137" s="49" t="s">
        <v>793</v>
      </c>
      <c r="F137" s="89" t="s">
        <v>44</v>
      </c>
      <c r="G137" s="71" t="s">
        <v>795</v>
      </c>
      <c r="H137" s="62" t="s">
        <v>57</v>
      </c>
      <c r="I137" s="63">
        <v>9314542600</v>
      </c>
      <c r="J137" s="94" t="s">
        <v>91</v>
      </c>
      <c r="K137" s="52" t="s">
        <v>48</v>
      </c>
      <c r="L137" s="77"/>
      <c r="M137" s="73">
        <v>3289.9144</v>
      </c>
      <c r="N137" s="64"/>
      <c r="O137" s="98">
        <v>23.6392</v>
      </c>
      <c r="P137" s="52" t="s">
        <v>59</v>
      </c>
      <c r="Q137" s="65"/>
      <c r="R137" s="64"/>
      <c r="S137" s="81" t="s">
        <v>59</v>
      </c>
      <c r="T137" s="102">
        <v>122525.47</v>
      </c>
      <c r="U137" s="67"/>
      <c r="V137" s="67"/>
      <c r="W137" s="85"/>
      <c r="X137" s="48">
        <f t="shared" si="40"/>
        <v>0</v>
      </c>
      <c r="Y137" s="49">
        <f t="shared" si="41"/>
        <v>0</v>
      </c>
      <c r="Z137" s="49">
        <f t="shared" si="42"/>
        <v>0</v>
      </c>
      <c r="AA137" s="49">
        <f t="shared" si="43"/>
        <v>0</v>
      </c>
      <c r="AB137" s="50" t="str">
        <f t="shared" si="44"/>
        <v>-</v>
      </c>
      <c r="AC137" s="48">
        <f t="shared" si="45"/>
        <v>1</v>
      </c>
      <c r="AD137" s="49">
        <f t="shared" si="46"/>
        <v>1</v>
      </c>
      <c r="AE137" s="49" t="str">
        <f t="shared" si="47"/>
        <v>Initial</v>
      </c>
      <c r="AF137" s="50" t="str">
        <f t="shared" si="48"/>
        <v>RLIS</v>
      </c>
      <c r="AG137" s="48">
        <f t="shared" si="49"/>
        <v>0</v>
      </c>
      <c r="AH137" s="68" t="s">
        <v>50</v>
      </c>
      <c r="AI137" s="69" t="s">
        <v>51</v>
      </c>
    </row>
    <row r="138" spans="1:35" ht="12.75" customHeight="1">
      <c r="A138" s="87" t="s">
        <v>796</v>
      </c>
      <c r="B138" s="89" t="s">
        <v>797</v>
      </c>
      <c r="C138" s="48" t="s">
        <v>798</v>
      </c>
      <c r="D138" s="49" t="s">
        <v>799</v>
      </c>
      <c r="E138" s="49" t="s">
        <v>800</v>
      </c>
      <c r="F138" s="89" t="s">
        <v>44</v>
      </c>
      <c r="G138" s="71" t="s">
        <v>801</v>
      </c>
      <c r="H138" s="62" t="s">
        <v>57</v>
      </c>
      <c r="I138" s="63">
        <v>4237431600</v>
      </c>
      <c r="J138" s="94" t="s">
        <v>79</v>
      </c>
      <c r="K138" s="52" t="s">
        <v>48</v>
      </c>
      <c r="L138" s="77"/>
      <c r="M138" s="73">
        <v>2177.7785000000003</v>
      </c>
      <c r="N138" s="64"/>
      <c r="O138" s="98">
        <v>26.2046</v>
      </c>
      <c r="P138" s="52" t="s">
        <v>59</v>
      </c>
      <c r="Q138" s="65"/>
      <c r="R138" s="64"/>
      <c r="S138" s="81" t="s">
        <v>48</v>
      </c>
      <c r="T138" s="102">
        <v>105441.61</v>
      </c>
      <c r="U138" s="67"/>
      <c r="V138" s="67"/>
      <c r="W138" s="85"/>
      <c r="X138" s="48">
        <f t="shared" si="40"/>
        <v>0</v>
      </c>
      <c r="Y138" s="49">
        <f t="shared" si="41"/>
        <v>0</v>
      </c>
      <c r="Z138" s="49">
        <f t="shared" si="42"/>
        <v>0</v>
      </c>
      <c r="AA138" s="49">
        <f t="shared" si="43"/>
        <v>0</v>
      </c>
      <c r="AB138" s="50" t="str">
        <f t="shared" si="44"/>
        <v>-</v>
      </c>
      <c r="AC138" s="48">
        <f t="shared" si="45"/>
        <v>0</v>
      </c>
      <c r="AD138" s="49">
        <f t="shared" si="46"/>
        <v>1</v>
      </c>
      <c r="AE138" s="49">
        <f t="shared" si="47"/>
        <v>0</v>
      </c>
      <c r="AF138" s="50" t="str">
        <f t="shared" si="48"/>
        <v>-</v>
      </c>
      <c r="AG138" s="48">
        <f t="shared" si="49"/>
        <v>0</v>
      </c>
      <c r="AH138" s="68" t="s">
        <v>50</v>
      </c>
      <c r="AI138" s="69" t="s">
        <v>51</v>
      </c>
    </row>
    <row r="139" spans="1:35" ht="12.75" customHeight="1">
      <c r="A139" s="87" t="s">
        <v>802</v>
      </c>
      <c r="B139" s="89" t="s">
        <v>803</v>
      </c>
      <c r="C139" s="48" t="s">
        <v>628</v>
      </c>
      <c r="D139" s="49" t="s">
        <v>804</v>
      </c>
      <c r="E139" s="49" t="s">
        <v>628</v>
      </c>
      <c r="F139" s="89" t="s">
        <v>44</v>
      </c>
      <c r="G139" s="71" t="s">
        <v>629</v>
      </c>
      <c r="H139" s="62" t="s">
        <v>57</v>
      </c>
      <c r="I139" s="63">
        <v>7318853922</v>
      </c>
      <c r="J139" s="94" t="s">
        <v>91</v>
      </c>
      <c r="K139" s="52" t="s">
        <v>48</v>
      </c>
      <c r="L139" s="77"/>
      <c r="M139" s="73">
        <v>1499.8</v>
      </c>
      <c r="N139" s="64"/>
      <c r="O139" s="98">
        <v>36.6864</v>
      </c>
      <c r="P139" s="52" t="s">
        <v>59</v>
      </c>
      <c r="Q139" s="65"/>
      <c r="R139" s="64"/>
      <c r="S139" s="81" t="s">
        <v>59</v>
      </c>
      <c r="T139" s="102">
        <v>73754.83</v>
      </c>
      <c r="U139" s="67"/>
      <c r="V139" s="67"/>
      <c r="W139" s="85"/>
      <c r="X139" s="48">
        <f t="shared" si="40"/>
        <v>0</v>
      </c>
      <c r="Y139" s="49">
        <f t="shared" si="41"/>
        <v>0</v>
      </c>
      <c r="Z139" s="49">
        <f t="shared" si="42"/>
        <v>0</v>
      </c>
      <c r="AA139" s="49">
        <f t="shared" si="43"/>
        <v>0</v>
      </c>
      <c r="AB139" s="50" t="str">
        <f t="shared" si="44"/>
        <v>-</v>
      </c>
      <c r="AC139" s="48">
        <f t="shared" si="45"/>
        <v>1</v>
      </c>
      <c r="AD139" s="49">
        <f t="shared" si="46"/>
        <v>1</v>
      </c>
      <c r="AE139" s="49" t="str">
        <f t="shared" si="47"/>
        <v>Initial</v>
      </c>
      <c r="AF139" s="50" t="str">
        <f t="shared" si="48"/>
        <v>RLIS</v>
      </c>
      <c r="AG139" s="48">
        <f t="shared" si="49"/>
        <v>0</v>
      </c>
      <c r="AH139" s="68" t="s">
        <v>50</v>
      </c>
      <c r="AI139" s="69" t="s">
        <v>51</v>
      </c>
    </row>
    <row r="140" spans="1:35" ht="12.75" customHeight="1">
      <c r="A140" s="87" t="s">
        <v>805</v>
      </c>
      <c r="B140" s="89" t="s">
        <v>806</v>
      </c>
      <c r="C140" s="48" t="s">
        <v>807</v>
      </c>
      <c r="D140" s="49" t="s">
        <v>808</v>
      </c>
      <c r="E140" s="49" t="s">
        <v>809</v>
      </c>
      <c r="F140" s="89" t="s">
        <v>44</v>
      </c>
      <c r="G140" s="71" t="s">
        <v>810</v>
      </c>
      <c r="H140" s="62" t="s">
        <v>57</v>
      </c>
      <c r="I140" s="63">
        <v>8659925466</v>
      </c>
      <c r="J140" s="94" t="s">
        <v>223</v>
      </c>
      <c r="K140" s="52" t="s">
        <v>59</v>
      </c>
      <c r="L140" s="77"/>
      <c r="M140" s="73">
        <v>3372.8064000000004</v>
      </c>
      <c r="N140" s="64"/>
      <c r="O140" s="98">
        <v>29.9814</v>
      </c>
      <c r="P140" s="52" t="s">
        <v>59</v>
      </c>
      <c r="Q140" s="65"/>
      <c r="R140" s="64"/>
      <c r="S140" s="81" t="s">
        <v>59</v>
      </c>
      <c r="T140" s="102">
        <v>138526.88</v>
      </c>
      <c r="U140" s="67"/>
      <c r="V140" s="67"/>
      <c r="W140" s="85"/>
      <c r="X140" s="48">
        <f t="shared" si="40"/>
        <v>1</v>
      </c>
      <c r="Y140" s="49">
        <f t="shared" si="41"/>
        <v>0</v>
      </c>
      <c r="Z140" s="49">
        <f t="shared" si="42"/>
        <v>0</v>
      </c>
      <c r="AA140" s="49">
        <f t="shared" si="43"/>
        <v>0</v>
      </c>
      <c r="AB140" s="50" t="str">
        <f t="shared" si="44"/>
        <v>-</v>
      </c>
      <c r="AC140" s="48">
        <f t="shared" si="45"/>
        <v>1</v>
      </c>
      <c r="AD140" s="49">
        <f t="shared" si="46"/>
        <v>1</v>
      </c>
      <c r="AE140" s="49" t="str">
        <f t="shared" si="47"/>
        <v>Initial</v>
      </c>
      <c r="AF140" s="50" t="str">
        <f t="shared" si="48"/>
        <v>RLIS</v>
      </c>
      <c r="AG140" s="48">
        <f t="shared" si="49"/>
        <v>0</v>
      </c>
      <c r="AH140" s="68" t="s">
        <v>50</v>
      </c>
      <c r="AI140" s="69" t="s">
        <v>51</v>
      </c>
    </row>
    <row r="141" spans="1:35" ht="12.75" customHeight="1">
      <c r="A141" s="87" t="s">
        <v>811</v>
      </c>
      <c r="B141" s="89" t="s">
        <v>812</v>
      </c>
      <c r="C141" s="48" t="s">
        <v>813</v>
      </c>
      <c r="D141" s="49" t="s">
        <v>814</v>
      </c>
      <c r="E141" s="49" t="s">
        <v>815</v>
      </c>
      <c r="F141" s="89" t="s">
        <v>44</v>
      </c>
      <c r="G141" s="71" t="s">
        <v>816</v>
      </c>
      <c r="H141" s="62" t="s">
        <v>817</v>
      </c>
      <c r="I141" s="63">
        <v>9319462242</v>
      </c>
      <c r="J141" s="94" t="s">
        <v>72</v>
      </c>
      <c r="K141" s="52" t="s">
        <v>59</v>
      </c>
      <c r="L141" s="77"/>
      <c r="M141" s="73">
        <v>693.7011</v>
      </c>
      <c r="N141" s="64"/>
      <c r="O141" s="98">
        <v>28.11</v>
      </c>
      <c r="P141" s="52" t="s">
        <v>59</v>
      </c>
      <c r="Q141" s="65"/>
      <c r="R141" s="64"/>
      <c r="S141" s="81" t="s">
        <v>59</v>
      </c>
      <c r="T141" s="102">
        <v>40337.42</v>
      </c>
      <c r="U141" s="67"/>
      <c r="V141" s="67"/>
      <c r="W141" s="85"/>
      <c r="X141" s="48">
        <f t="shared" si="40"/>
        <v>1</v>
      </c>
      <c r="Y141" s="49">
        <f t="shared" si="41"/>
        <v>0</v>
      </c>
      <c r="Z141" s="49">
        <f t="shared" si="42"/>
        <v>0</v>
      </c>
      <c r="AA141" s="49">
        <f t="shared" si="43"/>
        <v>0</v>
      </c>
      <c r="AB141" s="50" t="str">
        <f t="shared" si="44"/>
        <v>-</v>
      </c>
      <c r="AC141" s="48">
        <f t="shared" si="45"/>
        <v>1</v>
      </c>
      <c r="AD141" s="49">
        <f t="shared" si="46"/>
        <v>1</v>
      </c>
      <c r="AE141" s="49" t="str">
        <f t="shared" si="47"/>
        <v>Initial</v>
      </c>
      <c r="AF141" s="50" t="str">
        <f t="shared" si="48"/>
        <v>RLIS</v>
      </c>
      <c r="AG141" s="48">
        <f t="shared" si="49"/>
        <v>0</v>
      </c>
      <c r="AH141" s="68" t="s">
        <v>50</v>
      </c>
      <c r="AI141" s="69" t="s">
        <v>51</v>
      </c>
    </row>
    <row r="142" spans="1:35" ht="12.75" customHeight="1">
      <c r="A142" s="87" t="s">
        <v>818</v>
      </c>
      <c r="B142" s="89" t="s">
        <v>819</v>
      </c>
      <c r="C142" s="48" t="s">
        <v>820</v>
      </c>
      <c r="D142" s="49" t="s">
        <v>821</v>
      </c>
      <c r="E142" s="49" t="s">
        <v>822</v>
      </c>
      <c r="F142" s="89" t="s">
        <v>44</v>
      </c>
      <c r="G142" s="71" t="s">
        <v>823</v>
      </c>
      <c r="H142" s="62" t="s">
        <v>824</v>
      </c>
      <c r="I142" s="63">
        <v>9316684022</v>
      </c>
      <c r="J142" s="94" t="s">
        <v>103</v>
      </c>
      <c r="K142" s="52" t="s">
        <v>48</v>
      </c>
      <c r="L142" s="77"/>
      <c r="M142" s="73">
        <v>6016.5627</v>
      </c>
      <c r="N142" s="64"/>
      <c r="O142" s="98">
        <v>24.6779</v>
      </c>
      <c r="P142" s="52" t="s">
        <v>59</v>
      </c>
      <c r="Q142" s="65"/>
      <c r="R142" s="64"/>
      <c r="S142" s="81" t="s">
        <v>59</v>
      </c>
      <c r="T142" s="102">
        <v>258110.01</v>
      </c>
      <c r="U142" s="67"/>
      <c r="V142" s="67"/>
      <c r="W142" s="85"/>
      <c r="X142" s="48">
        <f t="shared" si="40"/>
        <v>0</v>
      </c>
      <c r="Y142" s="49">
        <f t="shared" si="41"/>
        <v>0</v>
      </c>
      <c r="Z142" s="49">
        <f t="shared" si="42"/>
        <v>0</v>
      </c>
      <c r="AA142" s="49">
        <f t="shared" si="43"/>
        <v>0</v>
      </c>
      <c r="AB142" s="50" t="str">
        <f t="shared" si="44"/>
        <v>-</v>
      </c>
      <c r="AC142" s="48">
        <f t="shared" si="45"/>
        <v>1</v>
      </c>
      <c r="AD142" s="49">
        <f t="shared" si="46"/>
        <v>1</v>
      </c>
      <c r="AE142" s="49" t="str">
        <f t="shared" si="47"/>
        <v>Initial</v>
      </c>
      <c r="AF142" s="50" t="str">
        <f t="shared" si="48"/>
        <v>RLIS</v>
      </c>
      <c r="AG142" s="48">
        <f t="shared" si="49"/>
        <v>0</v>
      </c>
      <c r="AH142" s="68" t="s">
        <v>50</v>
      </c>
      <c r="AI142" s="69" t="s">
        <v>51</v>
      </c>
    </row>
    <row r="143" spans="1:35" ht="12.75" customHeight="1">
      <c r="A143" s="87" t="s">
        <v>825</v>
      </c>
      <c r="B143" s="89" t="s">
        <v>826</v>
      </c>
      <c r="C143" s="48" t="s">
        <v>827</v>
      </c>
      <c r="D143" s="49" t="s">
        <v>828</v>
      </c>
      <c r="E143" s="49" t="s">
        <v>829</v>
      </c>
      <c r="F143" s="89" t="s">
        <v>44</v>
      </c>
      <c r="G143" s="71" t="s">
        <v>830</v>
      </c>
      <c r="H143" s="62" t="s">
        <v>57</v>
      </c>
      <c r="I143" s="63">
        <v>4237531100</v>
      </c>
      <c r="J143" s="94" t="s">
        <v>139</v>
      </c>
      <c r="K143" s="52" t="s">
        <v>48</v>
      </c>
      <c r="L143" s="77"/>
      <c r="M143" s="73">
        <v>8087.455899999999</v>
      </c>
      <c r="N143" s="64"/>
      <c r="O143" s="98">
        <v>17.0746</v>
      </c>
      <c r="P143" s="52" t="s">
        <v>48</v>
      </c>
      <c r="Q143" s="65"/>
      <c r="R143" s="64"/>
      <c r="S143" s="81" t="s">
        <v>48</v>
      </c>
      <c r="T143" s="102">
        <v>289759.74</v>
      </c>
      <c r="U143" s="67"/>
      <c r="V143" s="67"/>
      <c r="W143" s="85"/>
      <c r="X143" s="48">
        <f t="shared" si="40"/>
        <v>0</v>
      </c>
      <c r="Y143" s="49">
        <f t="shared" si="41"/>
        <v>0</v>
      </c>
      <c r="Z143" s="49">
        <f t="shared" si="42"/>
        <v>0</v>
      </c>
      <c r="AA143" s="49">
        <f t="shared" si="43"/>
        <v>0</v>
      </c>
      <c r="AB143" s="50" t="str">
        <f t="shared" si="44"/>
        <v>-</v>
      </c>
      <c r="AC143" s="48">
        <f t="shared" si="45"/>
        <v>0</v>
      </c>
      <c r="AD143" s="49">
        <f t="shared" si="46"/>
        <v>0</v>
      </c>
      <c r="AE143" s="49">
        <f t="shared" si="47"/>
        <v>0</v>
      </c>
      <c r="AF143" s="50" t="str">
        <f t="shared" si="48"/>
        <v>-</v>
      </c>
      <c r="AG143" s="48">
        <f t="shared" si="49"/>
        <v>0</v>
      </c>
      <c r="AH143" s="68" t="s">
        <v>50</v>
      </c>
      <c r="AI143" s="69" t="s">
        <v>51</v>
      </c>
    </row>
    <row r="144" spans="1:35" ht="12.75" customHeight="1">
      <c r="A144" s="87" t="s">
        <v>831</v>
      </c>
      <c r="B144" s="89" t="s">
        <v>832</v>
      </c>
      <c r="C144" s="48" t="s">
        <v>833</v>
      </c>
      <c r="D144" s="49" t="s">
        <v>834</v>
      </c>
      <c r="E144" s="49" t="s">
        <v>835</v>
      </c>
      <c r="F144" s="89" t="s">
        <v>44</v>
      </c>
      <c r="G144" s="71" t="s">
        <v>836</v>
      </c>
      <c r="H144" s="62" t="s">
        <v>57</v>
      </c>
      <c r="I144" s="63">
        <v>9317223548</v>
      </c>
      <c r="J144" s="94" t="s">
        <v>103</v>
      </c>
      <c r="K144" s="52" t="s">
        <v>48</v>
      </c>
      <c r="L144" s="77"/>
      <c r="M144" s="73">
        <v>2094.0830000000005</v>
      </c>
      <c r="N144" s="64"/>
      <c r="O144" s="98">
        <v>27.7053</v>
      </c>
      <c r="P144" s="52" t="s">
        <v>59</v>
      </c>
      <c r="Q144" s="65"/>
      <c r="R144" s="64"/>
      <c r="S144" s="81" t="s">
        <v>59</v>
      </c>
      <c r="T144" s="102">
        <v>124524.3</v>
      </c>
      <c r="U144" s="67"/>
      <c r="V144" s="67"/>
      <c r="W144" s="85"/>
      <c r="X144" s="48">
        <f t="shared" si="40"/>
        <v>0</v>
      </c>
      <c r="Y144" s="49">
        <f t="shared" si="41"/>
        <v>0</v>
      </c>
      <c r="Z144" s="49">
        <f t="shared" si="42"/>
        <v>0</v>
      </c>
      <c r="AA144" s="49">
        <f t="shared" si="43"/>
        <v>0</v>
      </c>
      <c r="AB144" s="50" t="str">
        <f t="shared" si="44"/>
        <v>-</v>
      </c>
      <c r="AC144" s="48">
        <f t="shared" si="45"/>
        <v>1</v>
      </c>
      <c r="AD144" s="49">
        <f t="shared" si="46"/>
        <v>1</v>
      </c>
      <c r="AE144" s="49" t="str">
        <f t="shared" si="47"/>
        <v>Initial</v>
      </c>
      <c r="AF144" s="50" t="str">
        <f t="shared" si="48"/>
        <v>RLIS</v>
      </c>
      <c r="AG144" s="48">
        <f t="shared" si="49"/>
        <v>0</v>
      </c>
      <c r="AH144" s="68" t="s">
        <v>50</v>
      </c>
      <c r="AI144" s="69" t="s">
        <v>51</v>
      </c>
    </row>
    <row r="145" spans="1:35" ht="12.75" customHeight="1">
      <c r="A145" s="87" t="s">
        <v>837</v>
      </c>
      <c r="B145" s="89" t="s">
        <v>838</v>
      </c>
      <c r="C145" s="48" t="s">
        <v>839</v>
      </c>
      <c r="D145" s="49" t="s">
        <v>840</v>
      </c>
      <c r="E145" s="49" t="s">
        <v>841</v>
      </c>
      <c r="F145" s="89" t="s">
        <v>44</v>
      </c>
      <c r="G145" s="71" t="s">
        <v>842</v>
      </c>
      <c r="H145" s="62" t="s">
        <v>57</v>
      </c>
      <c r="I145" s="63">
        <v>7313642247</v>
      </c>
      <c r="J145" s="94" t="s">
        <v>103</v>
      </c>
      <c r="K145" s="52" t="s">
        <v>48</v>
      </c>
      <c r="L145" s="77"/>
      <c r="M145" s="73">
        <v>4037.0164</v>
      </c>
      <c r="N145" s="64"/>
      <c r="O145" s="98">
        <v>24.4961</v>
      </c>
      <c r="P145" s="52" t="s">
        <v>59</v>
      </c>
      <c r="Q145" s="65"/>
      <c r="R145" s="64"/>
      <c r="S145" s="81" t="s">
        <v>59</v>
      </c>
      <c r="T145" s="102">
        <v>182029.47</v>
      </c>
      <c r="U145" s="67"/>
      <c r="V145" s="67"/>
      <c r="W145" s="85"/>
      <c r="X145" s="48">
        <f t="shared" si="40"/>
        <v>0</v>
      </c>
      <c r="Y145" s="49">
        <f t="shared" si="41"/>
        <v>0</v>
      </c>
      <c r="Z145" s="49">
        <f t="shared" si="42"/>
        <v>0</v>
      </c>
      <c r="AA145" s="49">
        <f t="shared" si="43"/>
        <v>0</v>
      </c>
      <c r="AB145" s="50" t="str">
        <f t="shared" si="44"/>
        <v>-</v>
      </c>
      <c r="AC145" s="48">
        <f t="shared" si="45"/>
        <v>1</v>
      </c>
      <c r="AD145" s="49">
        <f t="shared" si="46"/>
        <v>1</v>
      </c>
      <c r="AE145" s="49" t="str">
        <f t="shared" si="47"/>
        <v>Initial</v>
      </c>
      <c r="AF145" s="50" t="str">
        <f t="shared" si="48"/>
        <v>RLIS</v>
      </c>
      <c r="AG145" s="48">
        <f t="shared" si="49"/>
        <v>0</v>
      </c>
      <c r="AH145" s="68" t="s">
        <v>50</v>
      </c>
      <c r="AI145" s="69" t="s">
        <v>51</v>
      </c>
    </row>
    <row r="146" spans="1:35" ht="12.75" customHeight="1">
      <c r="A146" s="87" t="s">
        <v>843</v>
      </c>
      <c r="B146" s="89" t="s">
        <v>844</v>
      </c>
      <c r="C146" s="48" t="s">
        <v>845</v>
      </c>
      <c r="D146" s="49" t="s">
        <v>846</v>
      </c>
      <c r="E146" s="49" t="s">
        <v>847</v>
      </c>
      <c r="F146" s="89" t="s">
        <v>44</v>
      </c>
      <c r="G146" s="71" t="s">
        <v>848</v>
      </c>
      <c r="H146" s="62" t="s">
        <v>57</v>
      </c>
      <c r="I146" s="63">
        <v>7316624200</v>
      </c>
      <c r="J146" s="94" t="s">
        <v>72</v>
      </c>
      <c r="K146" s="52" t="s">
        <v>59</v>
      </c>
      <c r="L146" s="77"/>
      <c r="M146" s="73">
        <v>864.4137</v>
      </c>
      <c r="N146" s="64"/>
      <c r="O146" s="98">
        <v>24.8897</v>
      </c>
      <c r="P146" s="52" t="s">
        <v>59</v>
      </c>
      <c r="Q146" s="65"/>
      <c r="R146" s="64"/>
      <c r="S146" s="81" t="s">
        <v>59</v>
      </c>
      <c r="T146" s="102">
        <v>44704.62</v>
      </c>
      <c r="U146" s="67"/>
      <c r="V146" s="67"/>
      <c r="W146" s="85"/>
      <c r="X146" s="48">
        <f t="shared" si="40"/>
        <v>1</v>
      </c>
      <c r="Y146" s="49">
        <f t="shared" si="41"/>
        <v>0</v>
      </c>
      <c r="Z146" s="49">
        <f t="shared" si="42"/>
        <v>0</v>
      </c>
      <c r="AA146" s="49">
        <f t="shared" si="43"/>
        <v>0</v>
      </c>
      <c r="AB146" s="50" t="str">
        <f t="shared" si="44"/>
        <v>-</v>
      </c>
      <c r="AC146" s="48">
        <f t="shared" si="45"/>
        <v>1</v>
      </c>
      <c r="AD146" s="49">
        <f t="shared" si="46"/>
        <v>1</v>
      </c>
      <c r="AE146" s="49" t="str">
        <f t="shared" si="47"/>
        <v>Initial</v>
      </c>
      <c r="AF146" s="50" t="str">
        <f t="shared" si="48"/>
        <v>RLIS</v>
      </c>
      <c r="AG146" s="48">
        <f t="shared" si="49"/>
        <v>0</v>
      </c>
      <c r="AH146" s="68" t="s">
        <v>50</v>
      </c>
      <c r="AI146" s="69" t="s">
        <v>51</v>
      </c>
    </row>
    <row r="147" spans="1:35" ht="12.75" customHeight="1">
      <c r="A147" s="87" t="s">
        <v>849</v>
      </c>
      <c r="B147" s="89" t="s">
        <v>850</v>
      </c>
      <c r="C147" s="48" t="s">
        <v>851</v>
      </c>
      <c r="D147" s="49" t="s">
        <v>69</v>
      </c>
      <c r="E147" s="49" t="s">
        <v>530</v>
      </c>
      <c r="F147" s="89" t="s">
        <v>44</v>
      </c>
      <c r="G147" s="71" t="s">
        <v>852</v>
      </c>
      <c r="H147" s="62" t="s">
        <v>57</v>
      </c>
      <c r="I147" s="63">
        <v>7314235705</v>
      </c>
      <c r="J147" s="94" t="s">
        <v>146</v>
      </c>
      <c r="K147" s="52" t="s">
        <v>48</v>
      </c>
      <c r="L147" s="77"/>
      <c r="M147" s="73">
        <v>43</v>
      </c>
      <c r="N147" s="64"/>
      <c r="O147" s="98" t="s">
        <v>49</v>
      </c>
      <c r="P147" s="52" t="s">
        <v>48</v>
      </c>
      <c r="Q147" s="65"/>
      <c r="R147" s="64"/>
      <c r="S147" s="81" t="s">
        <v>48</v>
      </c>
      <c r="T147" s="102">
        <v>670</v>
      </c>
      <c r="U147" s="67"/>
      <c r="V147" s="67"/>
      <c r="W147" s="85"/>
      <c r="X147" s="48">
        <f t="shared" si="40"/>
        <v>0</v>
      </c>
      <c r="Y147" s="49">
        <f t="shared" si="41"/>
        <v>1</v>
      </c>
      <c r="Z147" s="49">
        <f t="shared" si="42"/>
        <v>0</v>
      </c>
      <c r="AA147" s="49">
        <f t="shared" si="43"/>
        <v>0</v>
      </c>
      <c r="AB147" s="50" t="str">
        <f t="shared" si="44"/>
        <v>-</v>
      </c>
      <c r="AC147" s="48">
        <f t="shared" si="45"/>
        <v>0</v>
      </c>
      <c r="AD147" s="49">
        <f t="shared" si="46"/>
        <v>0</v>
      </c>
      <c r="AE147" s="49">
        <f t="shared" si="47"/>
        <v>0</v>
      </c>
      <c r="AF147" s="50" t="str">
        <f t="shared" si="48"/>
        <v>-</v>
      </c>
      <c r="AG147" s="48">
        <f t="shared" si="49"/>
        <v>0</v>
      </c>
      <c r="AH147" s="68" t="s">
        <v>50</v>
      </c>
      <c r="AI147" s="69" t="s">
        <v>51</v>
      </c>
    </row>
    <row r="148" spans="1:35" ht="12.75" customHeight="1">
      <c r="A148" s="87" t="s">
        <v>853</v>
      </c>
      <c r="B148" s="89" t="s">
        <v>854</v>
      </c>
      <c r="C148" s="48" t="s">
        <v>855</v>
      </c>
      <c r="D148" s="49" t="s">
        <v>856</v>
      </c>
      <c r="E148" s="49" t="s">
        <v>857</v>
      </c>
      <c r="F148" s="89" t="s">
        <v>44</v>
      </c>
      <c r="G148" s="71" t="s">
        <v>858</v>
      </c>
      <c r="H148" s="62" t="s">
        <v>859</v>
      </c>
      <c r="I148" s="63">
        <v>9318362229</v>
      </c>
      <c r="J148" s="94" t="s">
        <v>103</v>
      </c>
      <c r="K148" s="52" t="s">
        <v>48</v>
      </c>
      <c r="L148" s="77"/>
      <c r="M148" s="73">
        <v>3723.65</v>
      </c>
      <c r="N148" s="64"/>
      <c r="O148" s="98">
        <v>28.8594</v>
      </c>
      <c r="P148" s="52" t="s">
        <v>59</v>
      </c>
      <c r="Q148" s="65"/>
      <c r="R148" s="64"/>
      <c r="S148" s="81" t="s">
        <v>59</v>
      </c>
      <c r="T148" s="102">
        <v>168029.92</v>
      </c>
      <c r="U148" s="67"/>
      <c r="V148" s="67"/>
      <c r="W148" s="85"/>
      <c r="X148" s="48">
        <f t="shared" si="40"/>
        <v>0</v>
      </c>
      <c r="Y148" s="49">
        <f t="shared" si="41"/>
        <v>0</v>
      </c>
      <c r="Z148" s="49">
        <f t="shared" si="42"/>
        <v>0</v>
      </c>
      <c r="AA148" s="49">
        <f t="shared" si="43"/>
        <v>0</v>
      </c>
      <c r="AB148" s="50" t="str">
        <f t="shared" si="44"/>
        <v>-</v>
      </c>
      <c r="AC148" s="48">
        <f t="shared" si="45"/>
        <v>1</v>
      </c>
      <c r="AD148" s="49">
        <f t="shared" si="46"/>
        <v>1</v>
      </c>
      <c r="AE148" s="49" t="str">
        <f t="shared" si="47"/>
        <v>Initial</v>
      </c>
      <c r="AF148" s="50" t="str">
        <f t="shared" si="48"/>
        <v>RLIS</v>
      </c>
      <c r="AG148" s="48">
        <f t="shared" si="49"/>
        <v>0</v>
      </c>
      <c r="AH148" s="68" t="s">
        <v>50</v>
      </c>
      <c r="AI148" s="69" t="s">
        <v>51</v>
      </c>
    </row>
    <row r="149" spans="1:35" ht="12.75" customHeight="1">
      <c r="A149" s="87" t="s">
        <v>860</v>
      </c>
      <c r="B149" s="89" t="s">
        <v>861</v>
      </c>
      <c r="C149" s="48" t="s">
        <v>862</v>
      </c>
      <c r="D149" s="49" t="s">
        <v>863</v>
      </c>
      <c r="E149" s="49" t="s">
        <v>303</v>
      </c>
      <c r="F149" s="89" t="s">
        <v>44</v>
      </c>
      <c r="G149" s="71" t="s">
        <v>304</v>
      </c>
      <c r="H149" s="62" t="s">
        <v>57</v>
      </c>
      <c r="I149" s="63">
        <v>6154724003</v>
      </c>
      <c r="J149" s="94" t="s">
        <v>701</v>
      </c>
      <c r="K149" s="52" t="s">
        <v>48</v>
      </c>
      <c r="L149" s="77"/>
      <c r="M149" s="73">
        <v>34735.071500000005</v>
      </c>
      <c r="N149" s="64"/>
      <c r="O149" s="98">
        <v>4.2365</v>
      </c>
      <c r="P149" s="52" t="s">
        <v>48</v>
      </c>
      <c r="Q149" s="65"/>
      <c r="R149" s="64"/>
      <c r="S149" s="81" t="s">
        <v>48</v>
      </c>
      <c r="T149" s="102">
        <v>355640.62</v>
      </c>
      <c r="U149" s="67"/>
      <c r="V149" s="67"/>
      <c r="W149" s="85"/>
      <c r="X149" s="48">
        <f t="shared" si="40"/>
        <v>0</v>
      </c>
      <c r="Y149" s="49">
        <f t="shared" si="41"/>
        <v>0</v>
      </c>
      <c r="Z149" s="49">
        <f t="shared" si="42"/>
        <v>0</v>
      </c>
      <c r="AA149" s="49">
        <f t="shared" si="43"/>
        <v>0</v>
      </c>
      <c r="AB149" s="50" t="str">
        <f t="shared" si="44"/>
        <v>-</v>
      </c>
      <c r="AC149" s="48">
        <f t="shared" si="45"/>
        <v>0</v>
      </c>
      <c r="AD149" s="49">
        <f t="shared" si="46"/>
        <v>0</v>
      </c>
      <c r="AE149" s="49">
        <f t="shared" si="47"/>
        <v>0</v>
      </c>
      <c r="AF149" s="50" t="str">
        <f t="shared" si="48"/>
        <v>-</v>
      </c>
      <c r="AG149" s="48">
        <f t="shared" si="49"/>
        <v>0</v>
      </c>
      <c r="AH149" s="68" t="s">
        <v>50</v>
      </c>
      <c r="AI149" s="69" t="s">
        <v>51</v>
      </c>
    </row>
    <row r="150" spans="1:35" ht="12.75" customHeight="1">
      <c r="A150" s="87" t="s">
        <v>864</v>
      </c>
      <c r="B150" s="89" t="s">
        <v>865</v>
      </c>
      <c r="C150" s="48" t="s">
        <v>866</v>
      </c>
      <c r="D150" s="49" t="s">
        <v>867</v>
      </c>
      <c r="E150" s="49" t="s">
        <v>493</v>
      </c>
      <c r="F150" s="89" t="s">
        <v>44</v>
      </c>
      <c r="G150" s="71" t="s">
        <v>868</v>
      </c>
      <c r="H150" s="62" t="s">
        <v>57</v>
      </c>
      <c r="I150" s="63">
        <v>6154443282</v>
      </c>
      <c r="J150" s="94" t="s">
        <v>84</v>
      </c>
      <c r="K150" s="52" t="s">
        <v>48</v>
      </c>
      <c r="L150" s="77"/>
      <c r="M150" s="73">
        <v>16379.705999999998</v>
      </c>
      <c r="N150" s="64"/>
      <c r="O150" s="98">
        <v>10.6995</v>
      </c>
      <c r="P150" s="52" t="s">
        <v>48</v>
      </c>
      <c r="Q150" s="65"/>
      <c r="R150" s="64"/>
      <c r="S150" s="81" t="s">
        <v>48</v>
      </c>
      <c r="T150" s="102">
        <v>298930.56</v>
      </c>
      <c r="U150" s="67"/>
      <c r="V150" s="67"/>
      <c r="W150" s="85"/>
      <c r="X150" s="48">
        <f t="shared" si="40"/>
        <v>0</v>
      </c>
      <c r="Y150" s="49">
        <f t="shared" si="41"/>
        <v>0</v>
      </c>
      <c r="Z150" s="49">
        <f t="shared" si="42"/>
        <v>0</v>
      </c>
      <c r="AA150" s="49">
        <f t="shared" si="43"/>
        <v>0</v>
      </c>
      <c r="AB150" s="50" t="str">
        <f t="shared" si="44"/>
        <v>-</v>
      </c>
      <c r="AC150" s="48">
        <f t="shared" si="45"/>
        <v>0</v>
      </c>
      <c r="AD150" s="49">
        <f t="shared" si="46"/>
        <v>0</v>
      </c>
      <c r="AE150" s="49">
        <f t="shared" si="47"/>
        <v>0</v>
      </c>
      <c r="AF150" s="50" t="str">
        <f t="shared" si="48"/>
        <v>-</v>
      </c>
      <c r="AG150" s="48">
        <f t="shared" si="49"/>
        <v>0</v>
      </c>
      <c r="AH150" s="68" t="s">
        <v>50</v>
      </c>
      <c r="AI150" s="69" t="s">
        <v>51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2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School Districts (Excel) </dc:title>
  <dc:subject/>
  <dc:creator>US Department of Education</dc:creator>
  <cp:keywords/>
  <dc:description/>
  <cp:lastModifiedBy>Hitchcock, Robert</cp:lastModifiedBy>
  <dcterms:created xsi:type="dcterms:W3CDTF">2016-03-11T15:13:15Z</dcterms:created>
  <dcterms:modified xsi:type="dcterms:W3CDTF">2016-05-17T18:46:31Z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