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410" windowHeight="126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'ALL'!$A$1:$AH$177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<sst xmlns="http://schemas.openxmlformats.org/spreadsheetml/2006/main" count="3899" uniqueCount="1220">
  <si>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</si>
  <si>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</si>
  <si>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</si>
  <si>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</si>
  <si>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</si>
  <si>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</si>
  <si>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</si>
  <si>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</si>
  <si>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</si>
  <si>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</si>
  <si>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</si>
  <si>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</si>
  <si>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</si>
  <si>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</si>
  <si>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</si>
  <si>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</si>
  <si>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</si>
  <si>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</si>
  <si>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</si>
  <si>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</si>
  <si>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</si>
  <si>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</si>
  <si>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</si>
  <si>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</si>
  <si>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</si>
  <si>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</si>
  <si>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</si>
  <si>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</si>
  <si>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</si>
  <si>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</si>
  <si>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</si>
  <si>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</si>
  <si>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</si>
  <si>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</si>
  <si>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</si>
  <si>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</si>
  <si>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</si>
  <si>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</si>
  <si>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2100030</t>
  </si>
  <si>
    <t>001001000</t>
  </si>
  <si>
    <t>ADAIR CO</t>
  </si>
  <si>
    <t>1204 GREENSBURG ST</t>
  </si>
  <si>
    <t>COLUMBIA</t>
  </si>
  <si>
    <t>KY</t>
  </si>
  <si>
    <t>42728</t>
  </si>
  <si>
    <t>1811</t>
  </si>
  <si>
    <t>6,7</t>
  </si>
  <si>
    <t>NO</t>
  </si>
  <si>
    <t>YES</t>
  </si>
  <si>
    <t>Open</t>
  </si>
  <si>
    <t>2100070</t>
  </si>
  <si>
    <t>002005000</t>
  </si>
  <si>
    <t>ALLEN CO</t>
  </si>
  <si>
    <t>238 BLGN RD</t>
  </si>
  <si>
    <t>SCOTTSVILLE</t>
  </si>
  <si>
    <t>42164</t>
  </si>
  <si>
    <t>9650</t>
  </si>
  <si>
    <t>6</t>
  </si>
  <si>
    <t>2100090</t>
  </si>
  <si>
    <t>056006000</t>
  </si>
  <si>
    <t>ANCHORAGE IND</t>
  </si>
  <si>
    <t>11400 RIDGE ROAD</t>
  </si>
  <si>
    <t>ANCHORAGE</t>
  </si>
  <si>
    <t>40223</t>
  </si>
  <si>
    <t>2444</t>
  </si>
  <si>
    <t>3</t>
  </si>
  <si>
    <t>2100120</t>
  </si>
  <si>
    <t>003011000</t>
  </si>
  <si>
    <t>ANDERSON CO</t>
  </si>
  <si>
    <t>103 NORTH MAIN</t>
  </si>
  <si>
    <t>LAWRENCEBURG</t>
  </si>
  <si>
    <t>40342</t>
  </si>
  <si>
    <t>1013</t>
  </si>
  <si>
    <t>2100150</t>
  </si>
  <si>
    <t>010012000</t>
  </si>
  <si>
    <t>ASHLAND IND</t>
  </si>
  <si>
    <t>1420 CENTRAL AVE</t>
  </si>
  <si>
    <t>ASHLAND</t>
  </si>
  <si>
    <t>41101</t>
  </si>
  <si>
    <t>7552</t>
  </si>
  <si>
    <t>2</t>
  </si>
  <si>
    <t>2100180</t>
  </si>
  <si>
    <t>012013000</t>
  </si>
  <si>
    <t>AUGUSTA IND</t>
  </si>
  <si>
    <t>307 BRACKEN STREET</t>
  </si>
  <si>
    <t>AUGUSTA</t>
  </si>
  <si>
    <t>41002</t>
  </si>
  <si>
    <t>1134</t>
  </si>
  <si>
    <t>8</t>
  </si>
  <si>
    <t>MADISONVILLE</t>
  </si>
  <si>
    <t>42431</t>
  </si>
  <si>
    <t>2100210</t>
  </si>
  <si>
    <t>004015000</t>
  </si>
  <si>
    <t>BALLARD CO</t>
  </si>
  <si>
    <t>RT 1 3465 PADUCAH RD</t>
  </si>
  <si>
    <t>BARLOW</t>
  </si>
  <si>
    <t>42024</t>
  </si>
  <si>
    <t>9529</t>
  </si>
  <si>
    <t>7</t>
  </si>
  <si>
    <t>2100240</t>
  </si>
  <si>
    <t>061016000</t>
  </si>
  <si>
    <t>BARBOURVILLE IND</t>
  </si>
  <si>
    <t>P.O. BOX 520</t>
  </si>
  <si>
    <t>BARBOURVILLE</t>
  </si>
  <si>
    <t>40906</t>
  </si>
  <si>
    <t>0520</t>
  </si>
  <si>
    <t>2100270</t>
  </si>
  <si>
    <t>090017000</t>
  </si>
  <si>
    <t>BARDSTOWN IND</t>
  </si>
  <si>
    <t>308 NORTH 5TH</t>
  </si>
  <si>
    <t>BARDSTOWN</t>
  </si>
  <si>
    <t>40004</t>
  </si>
  <si>
    <t>1406</t>
  </si>
  <si>
    <t>2100300</t>
  </si>
  <si>
    <t>005021000</t>
  </si>
  <si>
    <t>BARREN CO</t>
  </si>
  <si>
    <t>P.O. BOX 879</t>
  </si>
  <si>
    <t>GLASGOW</t>
  </si>
  <si>
    <t>42141</t>
  </si>
  <si>
    <t/>
  </si>
  <si>
    <t>2100330</t>
  </si>
  <si>
    <t>006025000</t>
  </si>
  <si>
    <t>BATH CO</t>
  </si>
  <si>
    <t>405 WEST MAIN STREET</t>
  </si>
  <si>
    <t>OWINGSV</t>
  </si>
  <si>
    <t>40360</t>
  </si>
  <si>
    <t>0409</t>
  </si>
  <si>
    <t>2100360</t>
  </si>
  <si>
    <t>059026000</t>
  </si>
  <si>
    <t>BEECHWOOD IND</t>
  </si>
  <si>
    <t>50 BEECHWOOD ROAD</t>
  </si>
  <si>
    <t>FT MITCHEL</t>
  </si>
  <si>
    <t>41017</t>
  </si>
  <si>
    <t>2716</t>
  </si>
  <si>
    <t>2100390</t>
  </si>
  <si>
    <t>007031000</t>
  </si>
  <si>
    <t>BELL CO</t>
  </si>
  <si>
    <t>211 VIRGINIA AVENUE</t>
  </si>
  <si>
    <t>PINEVILLE</t>
  </si>
  <si>
    <t>40977</t>
  </si>
  <si>
    <t>0340</t>
  </si>
  <si>
    <t>2100420</t>
  </si>
  <si>
    <t>019032000</t>
  </si>
  <si>
    <t>BELLEVUE IND</t>
  </si>
  <si>
    <t>219 CENTER STREET</t>
  </si>
  <si>
    <t>BELLEVUE</t>
  </si>
  <si>
    <t>41073</t>
  </si>
  <si>
    <t>1401</t>
  </si>
  <si>
    <t>2100480</t>
  </si>
  <si>
    <t>073034000</t>
  </si>
  <si>
    <t>BEREA IND</t>
  </si>
  <si>
    <t>3 PIRATE PARKWAY</t>
  </si>
  <si>
    <t>BEREA</t>
  </si>
  <si>
    <t>40403</t>
  </si>
  <si>
    <t>1541</t>
  </si>
  <si>
    <t>41102</t>
  </si>
  <si>
    <t>2100510</t>
  </si>
  <si>
    <t>008035000</t>
  </si>
  <si>
    <t>BOONE CO</t>
  </si>
  <si>
    <t>8330 US 42</t>
  </si>
  <si>
    <t>FLORENCE</t>
  </si>
  <si>
    <t>41042</t>
  </si>
  <si>
    <t>9286</t>
  </si>
  <si>
    <t>3,8</t>
  </si>
  <si>
    <t>2100540</t>
  </si>
  <si>
    <t>009041000</t>
  </si>
  <si>
    <t>BOURBON CO</t>
  </si>
  <si>
    <t>3343 LEXINGTON ROAD</t>
  </si>
  <si>
    <t>PARIS</t>
  </si>
  <si>
    <t>40361</t>
  </si>
  <si>
    <t>1000</t>
  </si>
  <si>
    <t>2100570</t>
  </si>
  <si>
    <t>114042000</t>
  </si>
  <si>
    <t>BOWLING GREEN IND</t>
  </si>
  <si>
    <t>1211 CENTER ST</t>
  </si>
  <si>
    <t>BOWLING GREEN</t>
  </si>
  <si>
    <t>42101</t>
  </si>
  <si>
    <t>6801</t>
  </si>
  <si>
    <t>2,4</t>
  </si>
  <si>
    <t>2100620</t>
  </si>
  <si>
    <t>010045000</t>
  </si>
  <si>
    <t>BOYD CO</t>
  </si>
  <si>
    <t>1104 BOB MCCULLOUGH</t>
  </si>
  <si>
    <t>9275</t>
  </si>
  <si>
    <t>4,8</t>
  </si>
  <si>
    <t>2100630</t>
  </si>
  <si>
    <t>011051000</t>
  </si>
  <si>
    <t>BOYLE CO</t>
  </si>
  <si>
    <t>DANVILLE</t>
  </si>
  <si>
    <t>40422</t>
  </si>
  <si>
    <t>2100660</t>
  </si>
  <si>
    <t>012055000</t>
  </si>
  <si>
    <t>BRACKEN CO</t>
  </si>
  <si>
    <t>348 WEST MIAMI ST</t>
  </si>
  <si>
    <t>BROOKSVILL</t>
  </si>
  <si>
    <t>41004</t>
  </si>
  <si>
    <t>0026</t>
  </si>
  <si>
    <t>2100690</t>
  </si>
  <si>
    <t>013061000</t>
  </si>
  <si>
    <t>BREATHITT CO</t>
  </si>
  <si>
    <t>P.O. BOX 750</t>
  </si>
  <si>
    <t>JACKSON</t>
  </si>
  <si>
    <t>41339</t>
  </si>
  <si>
    <t>0750</t>
  </si>
  <si>
    <t>2100720</t>
  </si>
  <si>
    <t>014065000</t>
  </si>
  <si>
    <t>BRECKINRIDGE CO</t>
  </si>
  <si>
    <t>P.O. BOX 148</t>
  </si>
  <si>
    <t>HARDINSBURG</t>
  </si>
  <si>
    <t>40143</t>
  </si>
  <si>
    <t>0148</t>
  </si>
  <si>
    <t>2100750</t>
  </si>
  <si>
    <t>015071000</t>
  </si>
  <si>
    <t>BULLITT CO</t>
  </si>
  <si>
    <t>1040 HW44E</t>
  </si>
  <si>
    <t>SHEPHERDSVILLE</t>
  </si>
  <si>
    <t>40165</t>
  </si>
  <si>
    <t>6168</t>
  </si>
  <si>
    <t>2100780</t>
  </si>
  <si>
    <t>084072000</t>
  </si>
  <si>
    <t>BURGIN IND</t>
  </si>
  <si>
    <t>P.O. BOX B</t>
  </si>
  <si>
    <t>BURGIN</t>
  </si>
  <si>
    <t>40310</t>
  </si>
  <si>
    <t>0258</t>
  </si>
  <si>
    <t>2100810</t>
  </si>
  <si>
    <t>016075000</t>
  </si>
  <si>
    <t>BUTLER CO</t>
  </si>
  <si>
    <t>P.O. BOX 339</t>
  </si>
  <si>
    <t>MORGANTOWN</t>
  </si>
  <si>
    <t>42261</t>
  </si>
  <si>
    <t>0339</t>
  </si>
  <si>
    <t>2100840</t>
  </si>
  <si>
    <t>017081000</t>
  </si>
  <si>
    <t>CALDWELL CO</t>
  </si>
  <si>
    <t>P.O. BOX 229</t>
  </si>
  <si>
    <t>PRINCETON</t>
  </si>
  <si>
    <t>42445</t>
  </si>
  <si>
    <t>0229</t>
  </si>
  <si>
    <t>2100870</t>
  </si>
  <si>
    <t>018085000</t>
  </si>
  <si>
    <t>CALLOWAY CO</t>
  </si>
  <si>
    <t>P.O. BOX 800</t>
  </si>
  <si>
    <t>MURRAY</t>
  </si>
  <si>
    <t>42071</t>
  </si>
  <si>
    <t>0800</t>
  </si>
  <si>
    <t>2100900</t>
  </si>
  <si>
    <t>019091000</t>
  </si>
  <si>
    <t>CAMPBELL CO</t>
  </si>
  <si>
    <t>101 ORCHARD</t>
  </si>
  <si>
    <t>ALEXANDRIA</t>
  </si>
  <si>
    <t>41001</t>
  </si>
  <si>
    <t>1223</t>
  </si>
  <si>
    <t>2100930</t>
  </si>
  <si>
    <t>109092000</t>
  </si>
  <si>
    <t>CAMPBELLSVILLE IN</t>
  </si>
  <si>
    <t>136 S COLUMBIA</t>
  </si>
  <si>
    <t>CAMPBELLSVILL</t>
  </si>
  <si>
    <t>42718</t>
  </si>
  <si>
    <t>1339</t>
  </si>
  <si>
    <t>2100960</t>
  </si>
  <si>
    <t>020095000</t>
  </si>
  <si>
    <t>CARLISLE CO</t>
  </si>
  <si>
    <t>ROUTE 1 HIGHWAY 1377</t>
  </si>
  <si>
    <t>BARDWEL</t>
  </si>
  <si>
    <t>42023</t>
  </si>
  <si>
    <t>9803</t>
  </si>
  <si>
    <t>2100990</t>
  </si>
  <si>
    <t>021101000</t>
  </si>
  <si>
    <t>CARROLL COUNTY</t>
  </si>
  <si>
    <t>813 HAWKINS ST</t>
  </si>
  <si>
    <t>CARROLLTON</t>
  </si>
  <si>
    <t>41008</t>
  </si>
  <si>
    <t>0090</t>
  </si>
  <si>
    <t>2101020</t>
  </si>
  <si>
    <t>022105000</t>
  </si>
  <si>
    <t>CARTER COUNTY</t>
  </si>
  <si>
    <t>228 S CAROL MALONE BLVD</t>
  </si>
  <si>
    <t>GRAYSON</t>
  </si>
  <si>
    <t>41143</t>
  </si>
  <si>
    <t>1345</t>
  </si>
  <si>
    <t>2101050</t>
  </si>
  <si>
    <t>023111000</t>
  </si>
  <si>
    <t>CASEY COUNTY</t>
  </si>
  <si>
    <t>1922 N US 127</t>
  </si>
  <si>
    <t>LIBERTY</t>
  </si>
  <si>
    <t>42539</t>
  </si>
  <si>
    <t>7701</t>
  </si>
  <si>
    <t>2101110</t>
  </si>
  <si>
    <t>005113000</t>
  </si>
  <si>
    <t>CAVERNA INDEPENDENT</t>
  </si>
  <si>
    <t>1102 N DIXIE HWY</t>
  </si>
  <si>
    <t>CAVE CITY</t>
  </si>
  <si>
    <t>42127</t>
  </si>
  <si>
    <t>LEXINGTON</t>
  </si>
  <si>
    <t>2101150</t>
  </si>
  <si>
    <t>024115000</t>
  </si>
  <si>
    <t>CHRISTIAN COUNTY</t>
  </si>
  <si>
    <t>200 GLASS ST</t>
  </si>
  <si>
    <t>HOPKINSVILLE</t>
  </si>
  <si>
    <t>42240</t>
  </si>
  <si>
    <t>0609</t>
  </si>
  <si>
    <t>2101200</t>
  </si>
  <si>
    <t>025121000</t>
  </si>
  <si>
    <t>CLARK COUNTY</t>
  </si>
  <si>
    <t>1600 W LEXINGTON AVE</t>
  </si>
  <si>
    <t>WINCHESTER</t>
  </si>
  <si>
    <t>40391</t>
  </si>
  <si>
    <t>1145</t>
  </si>
  <si>
    <t>2101230</t>
  </si>
  <si>
    <t>026125000</t>
  </si>
  <si>
    <t>CLAY COUNTY</t>
  </si>
  <si>
    <t>128 RICHMOND RD</t>
  </si>
  <si>
    <t>MANCHESTER</t>
  </si>
  <si>
    <t>40962</t>
  </si>
  <si>
    <t>1207</t>
  </si>
  <si>
    <t>2101260</t>
  </si>
  <si>
    <t>027131000</t>
  </si>
  <si>
    <t>CLINTON COUNTY</t>
  </si>
  <si>
    <t>RT 4 BOX 100 HWY 127</t>
  </si>
  <si>
    <t>ALBANY</t>
  </si>
  <si>
    <t>42602</t>
  </si>
  <si>
    <t>9304</t>
  </si>
  <si>
    <t>2101290</t>
  </si>
  <si>
    <t>014132000</t>
  </si>
  <si>
    <t>CLOVERPORT INDEPENDENT</t>
  </si>
  <si>
    <t>214 W MAIN ST</t>
  </si>
  <si>
    <t>CLOVERPORT</t>
  </si>
  <si>
    <t>40111</t>
  </si>
  <si>
    <t>1307</t>
  </si>
  <si>
    <t>2101320</t>
  </si>
  <si>
    <t>118133000</t>
  </si>
  <si>
    <t>CORBIN INDEPENDENT</t>
  </si>
  <si>
    <t>108 ROY KIDD AVE</t>
  </si>
  <si>
    <t>CORBIN</t>
  </si>
  <si>
    <t>40701</t>
  </si>
  <si>
    <t>1302</t>
  </si>
  <si>
    <t>2101350</t>
  </si>
  <si>
    <t>059134000</t>
  </si>
  <si>
    <t>COVINGTON INDEPENDENT</t>
  </si>
  <si>
    <t>25 E SEVENTH ST</t>
  </si>
  <si>
    <t>COVINGTON</t>
  </si>
  <si>
    <t>41011</t>
  </si>
  <si>
    <t>2401</t>
  </si>
  <si>
    <t>2101380</t>
  </si>
  <si>
    <t>028135000</t>
  </si>
  <si>
    <t>CRITTENDEN COUNTY</t>
  </si>
  <si>
    <t>W ELM ST</t>
  </si>
  <si>
    <t>MARION</t>
  </si>
  <si>
    <t>42064</t>
  </si>
  <si>
    <t>0362</t>
  </si>
  <si>
    <t>2101410</t>
  </si>
  <si>
    <t>029141000</t>
  </si>
  <si>
    <t>CUMBERLAND COUNTY</t>
  </si>
  <si>
    <t>810 N MAIN ST</t>
  </si>
  <si>
    <t>BURKESVILLE</t>
  </si>
  <si>
    <t>42717</t>
  </si>
  <si>
    <t>0420</t>
  </si>
  <si>
    <t>2101440</t>
  </si>
  <si>
    <t>011143000</t>
  </si>
  <si>
    <t>DANVILLE INDEPENDENT</t>
  </si>
  <si>
    <t>359 PROCTOR ST</t>
  </si>
  <si>
    <t>1577</t>
  </si>
  <si>
    <t>2101470</t>
  </si>
  <si>
    <t>030145000</t>
  </si>
  <si>
    <t>DAVIESS COUNTY</t>
  </si>
  <si>
    <t>1622 SOUTHEASTERN PKWY</t>
  </si>
  <si>
    <t>OWENSBORO</t>
  </si>
  <si>
    <t>42304</t>
  </si>
  <si>
    <t>1510</t>
  </si>
  <si>
    <t>2,4,8</t>
  </si>
  <si>
    <t>2101500</t>
  </si>
  <si>
    <t>054146000</t>
  </si>
  <si>
    <t>DAWSON SPRINGS INDEPENDENT</t>
  </si>
  <si>
    <t>118 E ARCADIA AVE</t>
  </si>
  <si>
    <t>DAWSON SPRINGS</t>
  </si>
  <si>
    <t>42408</t>
  </si>
  <si>
    <t>1608</t>
  </si>
  <si>
    <t>2101530</t>
  </si>
  <si>
    <t>019147000</t>
  </si>
  <si>
    <t>DAYTON INDEPENDENT</t>
  </si>
  <si>
    <t>200 CLAY ST</t>
  </si>
  <si>
    <t>DAYTON</t>
  </si>
  <si>
    <t>41074</t>
  </si>
  <si>
    <t>1257</t>
  </si>
  <si>
    <t>2101590</t>
  </si>
  <si>
    <t>063149000</t>
  </si>
  <si>
    <t>EAST BERNSTADT INDEPENDENT</t>
  </si>
  <si>
    <t>229 SCHOOL ST</t>
  </si>
  <si>
    <t>EAST BERNSTADT</t>
  </si>
  <si>
    <t>40729</t>
  </si>
  <si>
    <t>0128</t>
  </si>
  <si>
    <t>2101620</t>
  </si>
  <si>
    <t>031151000</t>
  </si>
  <si>
    <t>EDMONSON COUNTY</t>
  </si>
  <si>
    <t>100 HIGH SCHOOL RD</t>
  </si>
  <si>
    <t>BROWNSVILLE</t>
  </si>
  <si>
    <t>42210</t>
  </si>
  <si>
    <t>0129</t>
  </si>
  <si>
    <t>2101650</t>
  </si>
  <si>
    <t>047152000</t>
  </si>
  <si>
    <t>ELIZABETHTOWN INDEPENDENT</t>
  </si>
  <si>
    <t>219 HELM ST</t>
  </si>
  <si>
    <t>ELIZABETHTOWN</t>
  </si>
  <si>
    <t>42701</t>
  </si>
  <si>
    <t>0605</t>
  </si>
  <si>
    <t>2101680</t>
  </si>
  <si>
    <t>032155000</t>
  </si>
  <si>
    <t>ELLIOTT COUNTY</t>
  </si>
  <si>
    <t>MAIN ST</t>
  </si>
  <si>
    <t>SANDY HOOK</t>
  </si>
  <si>
    <t>41171</t>
  </si>
  <si>
    <t>0767</t>
  </si>
  <si>
    <t>2101710</t>
  </si>
  <si>
    <t>052156000</t>
  </si>
  <si>
    <t>EMINENCE INDEPENDENT</t>
  </si>
  <si>
    <t>114 S PENN AVE</t>
  </si>
  <si>
    <t>EMINENCE</t>
  </si>
  <si>
    <t>40019</t>
  </si>
  <si>
    <t>0146</t>
  </si>
  <si>
    <t>2101740</t>
  </si>
  <si>
    <t>059157000</t>
  </si>
  <si>
    <t>ERLANGER-ELSMERE INDEPENDENT</t>
  </si>
  <si>
    <t>500 GRAVES AVE</t>
  </si>
  <si>
    <t>ERLANGER</t>
  </si>
  <si>
    <t>41018</t>
  </si>
  <si>
    <t>1620</t>
  </si>
  <si>
    <t>2101760</t>
  </si>
  <si>
    <t>033161000</t>
  </si>
  <si>
    <t>ESTILL COUNTY</t>
  </si>
  <si>
    <t>253 MAIN ST</t>
  </si>
  <si>
    <t>IRVINE</t>
  </si>
  <si>
    <t>40336</t>
  </si>
  <si>
    <t>0391</t>
  </si>
  <si>
    <t>2101800</t>
  </si>
  <si>
    <t>010162000</t>
  </si>
  <si>
    <t>FAIRVIEW INDEPENDENT</t>
  </si>
  <si>
    <t>2100 MAIN ST</t>
  </si>
  <si>
    <t>3237</t>
  </si>
  <si>
    <t>4</t>
  </si>
  <si>
    <t>2101860</t>
  </si>
  <si>
    <t>034165000</t>
  </si>
  <si>
    <t>FAYETTE COUNTY</t>
  </si>
  <si>
    <t>701 E MAIN ST</t>
  </si>
  <si>
    <t>40502</t>
  </si>
  <si>
    <t>1601</t>
  </si>
  <si>
    <t>1,7</t>
  </si>
  <si>
    <t>2101920</t>
  </si>
  <si>
    <t>035171000</t>
  </si>
  <si>
    <t>FLEMING COUNTY</t>
  </si>
  <si>
    <t>211 W WATER ST</t>
  </si>
  <si>
    <t>FLEMINGSBURG</t>
  </si>
  <si>
    <t>41041</t>
  </si>
  <si>
    <t>1022</t>
  </si>
  <si>
    <t>2101950</t>
  </si>
  <si>
    <t>036175000</t>
  </si>
  <si>
    <t>FLOYD COUNTY</t>
  </si>
  <si>
    <t>106 N FRONT AVE</t>
  </si>
  <si>
    <t>PRESTONSBURG</t>
  </si>
  <si>
    <t>41653</t>
  </si>
  <si>
    <t>1209</t>
  </si>
  <si>
    <t>2102040</t>
  </si>
  <si>
    <t>019176000</t>
  </si>
  <si>
    <t>FORT THOMAS INDEPENDENT</t>
  </si>
  <si>
    <t>28 N FT THOMAS AVE</t>
  </si>
  <si>
    <t>FT THOMAS</t>
  </si>
  <si>
    <t>41075</t>
  </si>
  <si>
    <t>1527</t>
  </si>
  <si>
    <t>2101980</t>
  </si>
  <si>
    <t>037177000</t>
  </si>
  <si>
    <t>FRANKFORT INDEPENDENT</t>
  </si>
  <si>
    <t>315 STEELE ST</t>
  </si>
  <si>
    <t>FRANKFORT</t>
  </si>
  <si>
    <t>40601</t>
  </si>
  <si>
    <t>2715</t>
  </si>
  <si>
    <t>5</t>
  </si>
  <si>
    <t>2102010</t>
  </si>
  <si>
    <t>037181000</t>
  </si>
  <si>
    <t>FRANKLIN COUNTY</t>
  </si>
  <si>
    <t>916 E MAIN ST</t>
  </si>
  <si>
    <t>2521</t>
  </si>
  <si>
    <t>5,7</t>
  </si>
  <si>
    <t>2102100</t>
  </si>
  <si>
    <t>038185000</t>
  </si>
  <si>
    <t>FULTON COUNTY</t>
  </si>
  <si>
    <t>2780 MOSCOW AVE</t>
  </si>
  <si>
    <t>HICKMAN</t>
  </si>
  <si>
    <t>42050</t>
  </si>
  <si>
    <t>0326</t>
  </si>
  <si>
    <t>2102070</t>
  </si>
  <si>
    <t>038186000</t>
  </si>
  <si>
    <t>FULTON INDEPENDENT</t>
  </si>
  <si>
    <t>313 MAIN ST</t>
  </si>
  <si>
    <t>FULTON</t>
  </si>
  <si>
    <t>42041</t>
  </si>
  <si>
    <t>1603</t>
  </si>
  <si>
    <t>2102130</t>
  </si>
  <si>
    <t>039191000</t>
  </si>
  <si>
    <t>GALLATIN COUNTY</t>
  </si>
  <si>
    <t>600 MAIN ST</t>
  </si>
  <si>
    <t>WARSAW</t>
  </si>
  <si>
    <t>41095</t>
  </si>
  <si>
    <t>2102160</t>
  </si>
  <si>
    <t>040195000</t>
  </si>
  <si>
    <t>GARRARD COUNTY</t>
  </si>
  <si>
    <t>322 W MAPLE ST</t>
  </si>
  <si>
    <t>LANCASTER</t>
  </si>
  <si>
    <t>40444</t>
  </si>
  <si>
    <t>1064</t>
  </si>
  <si>
    <t>2102220</t>
  </si>
  <si>
    <t>005197000</t>
  </si>
  <si>
    <t>GLASGOW INDEPENDENT</t>
  </si>
  <si>
    <t>1108 CLEVELAND AVE</t>
  </si>
  <si>
    <t>42142</t>
  </si>
  <si>
    <t>1239</t>
  </si>
  <si>
    <t>2102250</t>
  </si>
  <si>
    <t>041201000</t>
  </si>
  <si>
    <t>GRANT COUNTY</t>
  </si>
  <si>
    <t>505 S MAIN ST</t>
  </si>
  <si>
    <t>WILLIAMSTOWN</t>
  </si>
  <si>
    <t>41097</t>
  </si>
  <si>
    <t>0369</t>
  </si>
  <si>
    <t>2102280</t>
  </si>
  <si>
    <t>042205000</t>
  </si>
  <si>
    <t>GRAVES COUNTY</t>
  </si>
  <si>
    <t>2290 STATE RT 121 N</t>
  </si>
  <si>
    <t>MAYFIELD</t>
  </si>
  <si>
    <t>42066</t>
  </si>
  <si>
    <t>3267</t>
  </si>
  <si>
    <t>2102300</t>
  </si>
  <si>
    <t>043211000</t>
  </si>
  <si>
    <t>GRAYSON COUNTY</t>
  </si>
  <si>
    <t>909 BRANDENBURG RD</t>
  </si>
  <si>
    <t>LEITCHFIELD</t>
  </si>
  <si>
    <t>42754</t>
  </si>
  <si>
    <t>4009</t>
  </si>
  <si>
    <t>2102340</t>
  </si>
  <si>
    <t>044215000</t>
  </si>
  <si>
    <t>GREEN COUNTY</t>
  </si>
  <si>
    <t>206 W COURT ST</t>
  </si>
  <si>
    <t>GREENSBURG</t>
  </si>
  <si>
    <t>42743</t>
  </si>
  <si>
    <t>2102400</t>
  </si>
  <si>
    <t>045221000</t>
  </si>
  <si>
    <t>GREENUP COUNTY</t>
  </si>
  <si>
    <t>8000 US 23 N</t>
  </si>
  <si>
    <t>GREENUP</t>
  </si>
  <si>
    <t>41144</t>
  </si>
  <si>
    <t>9618</t>
  </si>
  <si>
    <t>2102460</t>
  </si>
  <si>
    <t>046225000</t>
  </si>
  <si>
    <t>HANCOCK COUNTY</t>
  </si>
  <si>
    <t>83 STATE RT 271 N</t>
  </si>
  <si>
    <t>HAWESVILLE</t>
  </si>
  <si>
    <t>42348</t>
  </si>
  <si>
    <t>6809</t>
  </si>
  <si>
    <t>2102490</t>
  </si>
  <si>
    <t>047231000</t>
  </si>
  <si>
    <t>HARDIN COUNTY</t>
  </si>
  <si>
    <t>65 W A JENKINS RD</t>
  </si>
  <si>
    <t>1419</t>
  </si>
  <si>
    <t>2,4,7,8</t>
  </si>
  <si>
    <t>2102540</t>
  </si>
  <si>
    <t>048235000</t>
  </si>
  <si>
    <t>HARLAN COUNTY</t>
  </si>
  <si>
    <t>251 BALL PARK RD</t>
  </si>
  <si>
    <t>HARLAN</t>
  </si>
  <si>
    <t>40831</t>
  </si>
  <si>
    <t>1756</t>
  </si>
  <si>
    <t>2102520</t>
  </si>
  <si>
    <t>048236000</t>
  </si>
  <si>
    <t>HARLAN INDEPENDENT</t>
  </si>
  <si>
    <t>420 E CENTRAL ST</t>
  </si>
  <si>
    <t>2372</t>
  </si>
  <si>
    <t>2102580</t>
  </si>
  <si>
    <t>049241000</t>
  </si>
  <si>
    <t>HARRISON COUNTY</t>
  </si>
  <si>
    <t>324 WEBSTER AVE</t>
  </si>
  <si>
    <t>CYNTHIANA</t>
  </si>
  <si>
    <t>41031</t>
  </si>
  <si>
    <t>8834</t>
  </si>
  <si>
    <t>2102640</t>
  </si>
  <si>
    <t>050245000</t>
  </si>
  <si>
    <t>HART COUNTY</t>
  </si>
  <si>
    <t>511 W UNION ST</t>
  </si>
  <si>
    <t>MUNFORDVILLE</t>
  </si>
  <si>
    <t>42765</t>
  </si>
  <si>
    <t>0068</t>
  </si>
  <si>
    <t>2102670</t>
  </si>
  <si>
    <t>097246000</t>
  </si>
  <si>
    <t>HAZARD INDEPENDENT</t>
  </si>
  <si>
    <t>325 BROADWAY</t>
  </si>
  <si>
    <t>HAZARD</t>
  </si>
  <si>
    <t>41701</t>
  </si>
  <si>
    <t>1423</t>
  </si>
  <si>
    <t>2102710</t>
  </si>
  <si>
    <t>051251000</t>
  </si>
  <si>
    <t>HENDERSON COUNTY</t>
  </si>
  <si>
    <t>1805 SECOND ST</t>
  </si>
  <si>
    <t>HENDERSON</t>
  </si>
  <si>
    <t>42420</t>
  </si>
  <si>
    <t>3367</t>
  </si>
  <si>
    <t>2102760</t>
  </si>
  <si>
    <t>052255000</t>
  </si>
  <si>
    <t>HENRY COUNTY</t>
  </si>
  <si>
    <t>326 S MAIN ST</t>
  </si>
  <si>
    <t>NEW CASTLE</t>
  </si>
  <si>
    <t>40050</t>
  </si>
  <si>
    <t>0299</t>
  </si>
  <si>
    <t>2102790</t>
  </si>
  <si>
    <t>053261000</t>
  </si>
  <si>
    <t>HICKMAN COUNTY</t>
  </si>
  <si>
    <t>416 WATERFIELD DR</t>
  </si>
  <si>
    <t>CLINTON</t>
  </si>
  <si>
    <t>42031</t>
  </si>
  <si>
    <t>8400</t>
  </si>
  <si>
    <t>2102860</t>
  </si>
  <si>
    <t>054265000</t>
  </si>
  <si>
    <t>HOPKINS COUNTY</t>
  </si>
  <si>
    <t>320 S SEMINARY ST</t>
  </si>
  <si>
    <t>0509</t>
  </si>
  <si>
    <t>2102940</t>
  </si>
  <si>
    <t>055271000</t>
  </si>
  <si>
    <t>JACKSON COUNTY</t>
  </si>
  <si>
    <t>HWY 421</t>
  </si>
  <si>
    <t>MCKEE</t>
  </si>
  <si>
    <t>40447</t>
  </si>
  <si>
    <t>0217</t>
  </si>
  <si>
    <t>2102910</t>
  </si>
  <si>
    <t>013272000</t>
  </si>
  <si>
    <t>JACKSON INDEPENDENT</t>
  </si>
  <si>
    <t>940 HIGHLAND AVE</t>
  </si>
  <si>
    <t>1124</t>
  </si>
  <si>
    <t>LOUISVILLE</t>
  </si>
  <si>
    <t>40232</t>
  </si>
  <si>
    <t>4020</t>
  </si>
  <si>
    <t>2102990</t>
  </si>
  <si>
    <t>056275000</t>
  </si>
  <si>
    <t>JEFFERSON COUNTY</t>
  </si>
  <si>
    <t>3332 NEWBURG RD</t>
  </si>
  <si>
    <t>1,3</t>
  </si>
  <si>
    <t>2103000</t>
  </si>
  <si>
    <t>067276000</t>
  </si>
  <si>
    <t>JENKINS INDEPENDENT</t>
  </si>
  <si>
    <t>9409 HWY 805</t>
  </si>
  <si>
    <t>JENKINS</t>
  </si>
  <si>
    <t>41537</t>
  </si>
  <si>
    <t>0074</t>
  </si>
  <si>
    <t>2103030</t>
  </si>
  <si>
    <t>057281000</t>
  </si>
  <si>
    <t>JESSAMINE COUNTY</t>
  </si>
  <si>
    <t>501 EAST MAPLE</t>
  </si>
  <si>
    <t>NICHOLASVILLE</t>
  </si>
  <si>
    <t>40356</t>
  </si>
  <si>
    <t>1642</t>
  </si>
  <si>
    <t>2103060</t>
  </si>
  <si>
    <t>058285000</t>
  </si>
  <si>
    <t>JOHNSON COUNTY</t>
  </si>
  <si>
    <t>253 N MAYO TR</t>
  </si>
  <si>
    <t>PAINTSVILLE</t>
  </si>
  <si>
    <t>41240</t>
  </si>
  <si>
    <t>1803</t>
  </si>
  <si>
    <t>2103090</t>
  </si>
  <si>
    <t>059291000</t>
  </si>
  <si>
    <t>KENTON COUNTY</t>
  </si>
  <si>
    <t>20 KENTON LANDS RD</t>
  </si>
  <si>
    <t>1878</t>
  </si>
  <si>
    <t>2103120</t>
  </si>
  <si>
    <t>060295000</t>
  </si>
  <si>
    <t>KNOTT COUNTY</t>
  </si>
  <si>
    <t>RT 160</t>
  </si>
  <si>
    <t>HINDMAN</t>
  </si>
  <si>
    <t>41822</t>
  </si>
  <si>
    <t>0869</t>
  </si>
  <si>
    <t>2103150</t>
  </si>
  <si>
    <t>061301000</t>
  </si>
  <si>
    <t>KNOX COUNTY</t>
  </si>
  <si>
    <t>200 DANIEL BOONE DR</t>
  </si>
  <si>
    <t>1104</t>
  </si>
  <si>
    <t>2103180</t>
  </si>
  <si>
    <t>062305000</t>
  </si>
  <si>
    <t>LARUE COUNTY</t>
  </si>
  <si>
    <t>2375 LINCOLN FARM RD</t>
  </si>
  <si>
    <t>HODGENVILLE</t>
  </si>
  <si>
    <t>42748</t>
  </si>
  <si>
    <t>0039</t>
  </si>
  <si>
    <t>2103210</t>
  </si>
  <si>
    <t>063311000</t>
  </si>
  <si>
    <t>LAUREL COUNTY</t>
  </si>
  <si>
    <t>275 S LAUREL RD</t>
  </si>
  <si>
    <t>LONDON</t>
  </si>
  <si>
    <t>40744</t>
  </si>
  <si>
    <t>7914</t>
  </si>
  <si>
    <t>2103240</t>
  </si>
  <si>
    <t>064315000</t>
  </si>
  <si>
    <t>LAWRENCE COUNTY</t>
  </si>
  <si>
    <t>HWY 644</t>
  </si>
  <si>
    <t>LOUISA</t>
  </si>
  <si>
    <t>41230</t>
  </si>
  <si>
    <t>0607</t>
  </si>
  <si>
    <t>2103270</t>
  </si>
  <si>
    <t>065321000</t>
  </si>
  <si>
    <t>LEE COUNTY</t>
  </si>
  <si>
    <t>58 CENTER ST</t>
  </si>
  <si>
    <t>BEATTYVILLE</t>
  </si>
  <si>
    <t>41311</t>
  </si>
  <si>
    <t>0668</t>
  </si>
  <si>
    <t>2103330</t>
  </si>
  <si>
    <t>066325000</t>
  </si>
  <si>
    <t>LESLIE COUNTY</t>
  </si>
  <si>
    <t>108 MAPLE ST</t>
  </si>
  <si>
    <t>HYDEN</t>
  </si>
  <si>
    <t>41749</t>
  </si>
  <si>
    <t>0949</t>
  </si>
  <si>
    <t>2103360</t>
  </si>
  <si>
    <t>067331000</t>
  </si>
  <si>
    <t>LETCHER COUNTY</t>
  </si>
  <si>
    <t>224 PARKS ST</t>
  </si>
  <si>
    <t>WHITESBURG</t>
  </si>
  <si>
    <t>41858</t>
  </si>
  <si>
    <t>0788</t>
  </si>
  <si>
    <t>2103390</t>
  </si>
  <si>
    <t>068335000</t>
  </si>
  <si>
    <t>LEWIS COUNTY</t>
  </si>
  <si>
    <t>520 PLUMMER LN</t>
  </si>
  <si>
    <t>VANCEBURG</t>
  </si>
  <si>
    <t>41179</t>
  </si>
  <si>
    <t>0159</t>
  </si>
  <si>
    <t>2103480</t>
  </si>
  <si>
    <t>069341000</t>
  </si>
  <si>
    <t>LINCOLN COUNTY</t>
  </si>
  <si>
    <t>305 DANVILLE AVE</t>
  </si>
  <si>
    <t>STANFORD</t>
  </si>
  <si>
    <t>40484</t>
  </si>
  <si>
    <t>0265</t>
  </si>
  <si>
    <t>2103510</t>
  </si>
  <si>
    <t>070345000</t>
  </si>
  <si>
    <t>LIVINGSTON COUNTY</t>
  </si>
  <si>
    <t>127 E ADAIR ST</t>
  </si>
  <si>
    <t>SMITHLAND</t>
  </si>
  <si>
    <t>42081</t>
  </si>
  <si>
    <t>0219</t>
  </si>
  <si>
    <t>2103540</t>
  </si>
  <si>
    <t>071351000</t>
  </si>
  <si>
    <t>LOGAN COUNTY</t>
  </si>
  <si>
    <t>2222 BOWLING GREEN RD</t>
  </si>
  <si>
    <t>RUSSELLVILLE</t>
  </si>
  <si>
    <t>42276</t>
  </si>
  <si>
    <t>0417</t>
  </si>
  <si>
    <t>2103630</t>
  </si>
  <si>
    <t>059354000</t>
  </si>
  <si>
    <t>LUDLOW INDEPENDENT</t>
  </si>
  <si>
    <t>525 ELM ST</t>
  </si>
  <si>
    <t>LUDLOW</t>
  </si>
  <si>
    <t>41016</t>
  </si>
  <si>
    <t>1304</t>
  </si>
  <si>
    <t>2103690</t>
  </si>
  <si>
    <t>072361000</t>
  </si>
  <si>
    <t>LYON COUNTY</t>
  </si>
  <si>
    <t>217 JENKINS RD</t>
  </si>
  <si>
    <t>EDDYVILLE</t>
  </si>
  <si>
    <t>42038</t>
  </si>
  <si>
    <t>8261</t>
  </si>
  <si>
    <t>2103720</t>
  </si>
  <si>
    <t>073365000</t>
  </si>
  <si>
    <t>MADISON COUNTY</t>
  </si>
  <si>
    <t>550 S KEENELAND DR</t>
  </si>
  <si>
    <t>RICHMOND</t>
  </si>
  <si>
    <t>40475</t>
  </si>
  <si>
    <t>0768</t>
  </si>
  <si>
    <t>5,6,7</t>
  </si>
  <si>
    <t>2103750</t>
  </si>
  <si>
    <t>074371000</t>
  </si>
  <si>
    <t>MAGOFFIN COUNTY</t>
  </si>
  <si>
    <t>GARDNER TR</t>
  </si>
  <si>
    <t>SALYERSVILLE</t>
  </si>
  <si>
    <t>41465</t>
  </si>
  <si>
    <t>0109</t>
  </si>
  <si>
    <t>2103780</t>
  </si>
  <si>
    <t>075375000</t>
  </si>
  <si>
    <t>MARION COUNTY</t>
  </si>
  <si>
    <t>755 E MAIN ST</t>
  </si>
  <si>
    <t>LEBANON</t>
  </si>
  <si>
    <t>40033</t>
  </si>
  <si>
    <t>1518</t>
  </si>
  <si>
    <t>2103810</t>
  </si>
  <si>
    <t>076381000</t>
  </si>
  <si>
    <t>MARSHALL COUNTY</t>
  </si>
  <si>
    <t>86 HIGH SCHOOL RD</t>
  </si>
  <si>
    <t>BENTON</t>
  </si>
  <si>
    <t>42025</t>
  </si>
  <si>
    <t>7017</t>
  </si>
  <si>
    <t>2103840</t>
  </si>
  <si>
    <t>077385000</t>
  </si>
  <si>
    <t>MARTIN COUNTY</t>
  </si>
  <si>
    <t>RT 40</t>
  </si>
  <si>
    <t>INEZ</t>
  </si>
  <si>
    <t>41224</t>
  </si>
  <si>
    <t>0366</t>
  </si>
  <si>
    <t>2103870</t>
  </si>
  <si>
    <t>078391000</t>
  </si>
  <si>
    <t>MASON COUNTY</t>
  </si>
  <si>
    <t>2ND AND LIMESTONE</t>
  </si>
  <si>
    <t>MAYSVILLE</t>
  </si>
  <si>
    <t>41056</t>
  </si>
  <si>
    <t>0099</t>
  </si>
  <si>
    <t>2103900</t>
  </si>
  <si>
    <t>042392000</t>
  </si>
  <si>
    <t>MAYFIELD INDEPENDENT</t>
  </si>
  <si>
    <t>709 S EIGHTH ST</t>
  </si>
  <si>
    <t>3037</t>
  </si>
  <si>
    <t>2103960</t>
  </si>
  <si>
    <t>079395000</t>
  </si>
  <si>
    <t>MCCRACKEN COUNTY</t>
  </si>
  <si>
    <t>260 BLEICH RD</t>
  </si>
  <si>
    <t>PADUCAH</t>
  </si>
  <si>
    <t>42003</t>
  </si>
  <si>
    <t>5573</t>
  </si>
  <si>
    <t>2103990</t>
  </si>
  <si>
    <t>080401000</t>
  </si>
  <si>
    <t>MCCREARY COUNTY</t>
  </si>
  <si>
    <t>120 RAIDER WAY</t>
  </si>
  <si>
    <t>STEARNS</t>
  </si>
  <si>
    <t>42647</t>
  </si>
  <si>
    <t>9715</t>
  </si>
  <si>
    <t>2104020</t>
  </si>
  <si>
    <t>081405000</t>
  </si>
  <si>
    <t>MCLEAN COUNTY</t>
  </si>
  <si>
    <t>283 MAIN ST</t>
  </si>
  <si>
    <t>CALHOUN</t>
  </si>
  <si>
    <t>42327</t>
  </si>
  <si>
    <t>0245</t>
  </si>
  <si>
    <t>2104050</t>
  </si>
  <si>
    <t>082411000</t>
  </si>
  <si>
    <t>MEADE COUNTY</t>
  </si>
  <si>
    <t>1155 OLD EKRON RD</t>
  </si>
  <si>
    <t>BRANDENBURG</t>
  </si>
  <si>
    <t>40108</t>
  </si>
  <si>
    <t>0337</t>
  </si>
  <si>
    <t>2104080</t>
  </si>
  <si>
    <t>083415000</t>
  </si>
  <si>
    <t>MENIFEE COUNTY</t>
  </si>
  <si>
    <t>BACK STREET</t>
  </si>
  <si>
    <t>FRENCHBURG</t>
  </si>
  <si>
    <t>40322</t>
  </si>
  <si>
    <t>0110</t>
  </si>
  <si>
    <t>2104110</t>
  </si>
  <si>
    <t>084421000</t>
  </si>
  <si>
    <t>MERCER COUNTY</t>
  </si>
  <si>
    <t>961 MOBERLY RD</t>
  </si>
  <si>
    <t>HARRODSBURG</t>
  </si>
  <si>
    <t>40330</t>
  </si>
  <si>
    <t>9104</t>
  </si>
  <si>
    <t>2104140</t>
  </si>
  <si>
    <t>085425000</t>
  </si>
  <si>
    <t>METCALFE COUNTY</t>
  </si>
  <si>
    <t>1007 W STOCKTON</t>
  </si>
  <si>
    <t>EDMONTON</t>
  </si>
  <si>
    <t>42129</t>
  </si>
  <si>
    <t>8127</t>
  </si>
  <si>
    <t>2104170</t>
  </si>
  <si>
    <t>007426000</t>
  </si>
  <si>
    <t>MIDDLESBORO INDEPENDENT</t>
  </si>
  <si>
    <t>220 N 20TH ST</t>
  </si>
  <si>
    <t>MIDDLESBORO</t>
  </si>
  <si>
    <t>40965</t>
  </si>
  <si>
    <t>0959</t>
  </si>
  <si>
    <t>2104200</t>
  </si>
  <si>
    <t>086431000</t>
  </si>
  <si>
    <t>MONROE COUNTY</t>
  </si>
  <si>
    <t>1209 N MAIN ST</t>
  </si>
  <si>
    <t>TOMPKINSVILLE</t>
  </si>
  <si>
    <t>42167</t>
  </si>
  <si>
    <t>0518</t>
  </si>
  <si>
    <t>2104250</t>
  </si>
  <si>
    <t>087435000</t>
  </si>
  <si>
    <t>MONTGOMERY COUNTY</t>
  </si>
  <si>
    <t>212 N MAYSVILLE ST</t>
  </si>
  <si>
    <t>MT STERLING</t>
  </si>
  <si>
    <t>40353</t>
  </si>
  <si>
    <t>9504</t>
  </si>
  <si>
    <t>MONTICELLO</t>
  </si>
  <si>
    <t>42633</t>
  </si>
  <si>
    <t>2104290</t>
  </si>
  <si>
    <t>088441000</t>
  </si>
  <si>
    <t>MORGAN COUNTY</t>
  </si>
  <si>
    <t>496 PRESTONSBURG ST</t>
  </si>
  <si>
    <t>WEST LIBERTY</t>
  </si>
  <si>
    <t>41472</t>
  </si>
  <si>
    <t>0489</t>
  </si>
  <si>
    <t>2100081</t>
  </si>
  <si>
    <t>089445000</t>
  </si>
  <si>
    <t>MUHLENBERG COUNTY</t>
  </si>
  <si>
    <t>510 W MAIN ST</t>
  </si>
  <si>
    <t>GREENVILLE</t>
  </si>
  <si>
    <t>42345</t>
  </si>
  <si>
    <t>0167</t>
  </si>
  <si>
    <t>2104380</t>
  </si>
  <si>
    <t>018446000</t>
  </si>
  <si>
    <t>MURRAY INDEPENDENT</t>
  </si>
  <si>
    <t>208 S 13TH ST</t>
  </si>
  <si>
    <t>2302</t>
  </si>
  <si>
    <t>2104410</t>
  </si>
  <si>
    <t>090451000</t>
  </si>
  <si>
    <t>NELSON COUNTY</t>
  </si>
  <si>
    <t>1200 CARDINAL DR</t>
  </si>
  <si>
    <t>5277</t>
  </si>
  <si>
    <t>2104440</t>
  </si>
  <si>
    <t>019452000</t>
  </si>
  <si>
    <t>NEWPORT INDEPENDENT</t>
  </si>
  <si>
    <t>301 E EIGHTH ST</t>
  </si>
  <si>
    <t>NEWPORT</t>
  </si>
  <si>
    <t>41071</t>
  </si>
  <si>
    <t>1963</t>
  </si>
  <si>
    <t>2104470</t>
  </si>
  <si>
    <t>091455000</t>
  </si>
  <si>
    <t>NICHOLAS COUNTY</t>
  </si>
  <si>
    <t>395 W MAIN ST</t>
  </si>
  <si>
    <t>CARLISLE</t>
  </si>
  <si>
    <t>40311</t>
  </si>
  <si>
    <t>1058</t>
  </si>
  <si>
    <t>2104500</t>
  </si>
  <si>
    <t>092461000</t>
  </si>
  <si>
    <t>OHIO COUNTY</t>
  </si>
  <si>
    <t>315 E UNION ST</t>
  </si>
  <si>
    <t>HARTFORD</t>
  </si>
  <si>
    <t>42347</t>
  </si>
  <si>
    <t>0070</t>
  </si>
  <si>
    <t>SHELBYVILLE</t>
  </si>
  <si>
    <t>40066</t>
  </si>
  <si>
    <t>2104530</t>
  </si>
  <si>
    <t>093465000</t>
  </si>
  <si>
    <t>OLDHAM COUNTY</t>
  </si>
  <si>
    <t>1350 N HWY 393</t>
  </si>
  <si>
    <t>BUCKNER</t>
  </si>
  <si>
    <t>40010</t>
  </si>
  <si>
    <t>0218</t>
  </si>
  <si>
    <t>2104560</t>
  </si>
  <si>
    <t>094471000</t>
  </si>
  <si>
    <t>OWEN COUNTY</t>
  </si>
  <si>
    <t>1600 HWY 22 E</t>
  </si>
  <si>
    <t>OWENTON</t>
  </si>
  <si>
    <t>40359</t>
  </si>
  <si>
    <t>9042</t>
  </si>
  <si>
    <t>2104590</t>
  </si>
  <si>
    <t>030472000</t>
  </si>
  <si>
    <t>OWENSBORO INDEPENDENT</t>
  </si>
  <si>
    <t>1335 W 11TH ST</t>
  </si>
  <si>
    <t>42302</t>
  </si>
  <si>
    <t>0249</t>
  </si>
  <si>
    <t>2104620</t>
  </si>
  <si>
    <t>095475000</t>
  </si>
  <si>
    <t>OWSLEY COUNTY</t>
  </si>
  <si>
    <t>COURT AND MAIN</t>
  </si>
  <si>
    <t>BOONEVILLE</t>
  </si>
  <si>
    <t>41314</t>
  </si>
  <si>
    <t>2104650</t>
  </si>
  <si>
    <t>079476000</t>
  </si>
  <si>
    <t>PADUCAH INDEPENDENT</t>
  </si>
  <si>
    <t>800 CALDWELL ST</t>
  </si>
  <si>
    <t>2550</t>
  </si>
  <si>
    <t>2104680</t>
  </si>
  <si>
    <t>058477000</t>
  </si>
  <si>
    <t>PAINTSVILLE INDEPENDENT</t>
  </si>
  <si>
    <t>305 2ND ST</t>
  </si>
  <si>
    <t>1037</t>
  </si>
  <si>
    <t>2104710</t>
  </si>
  <si>
    <t>009478000</t>
  </si>
  <si>
    <t>PARIS INDEPENDENT</t>
  </si>
  <si>
    <t>310 W SEVENTH ST</t>
  </si>
  <si>
    <t>1438</t>
  </si>
  <si>
    <t>2104740</t>
  </si>
  <si>
    <t>096481000</t>
  </si>
  <si>
    <t>PENDLETON COUNTY</t>
  </si>
  <si>
    <t>2525 HWY 27 N</t>
  </si>
  <si>
    <t>FALMOUTH</t>
  </si>
  <si>
    <t>41040</t>
  </si>
  <si>
    <t>9805</t>
  </si>
  <si>
    <t>2104770</t>
  </si>
  <si>
    <t>097485000</t>
  </si>
  <si>
    <t>PERRY COUNTY</t>
  </si>
  <si>
    <t>315 PARK AVE</t>
  </si>
  <si>
    <t>9548</t>
  </si>
  <si>
    <t>2104800</t>
  </si>
  <si>
    <t>098491000</t>
  </si>
  <si>
    <t>PIKE COUNTY</t>
  </si>
  <si>
    <t>314 S MAYO TR</t>
  </si>
  <si>
    <t>PIKEVILLE</t>
  </si>
  <si>
    <t>41502</t>
  </si>
  <si>
    <t>3097</t>
  </si>
  <si>
    <t>2104830</t>
  </si>
  <si>
    <t>098492000</t>
  </si>
  <si>
    <t>PIKEVILLE INDEPENDENT</t>
  </si>
  <si>
    <t>401 N MAYO TR</t>
  </si>
  <si>
    <t>2010</t>
  </si>
  <si>
    <t>2104860</t>
  </si>
  <si>
    <t>007493000</t>
  </si>
  <si>
    <t>PINEVILLE INDEPENDENT</t>
  </si>
  <si>
    <t>401 VIRGINIA AVE</t>
  </si>
  <si>
    <t>1321</t>
  </si>
  <si>
    <t>2104890</t>
  </si>
  <si>
    <t>099495000</t>
  </si>
  <si>
    <t>POWELL COUNTY</t>
  </si>
  <si>
    <t>691 BRECKINRIDGE ST</t>
  </si>
  <si>
    <t>STANTON</t>
  </si>
  <si>
    <t>40380</t>
  </si>
  <si>
    <t>0430</t>
  </si>
  <si>
    <t>2104950</t>
  </si>
  <si>
    <t>100501000</t>
  </si>
  <si>
    <t>PULASKI COUNTY</t>
  </si>
  <si>
    <t>501 UNIVERSITY DR</t>
  </si>
  <si>
    <t>SOMERSET</t>
  </si>
  <si>
    <t>42502</t>
  </si>
  <si>
    <t>1055</t>
  </si>
  <si>
    <t>2104980</t>
  </si>
  <si>
    <t>045502000</t>
  </si>
  <si>
    <t>RACELAND INDEPENDENT</t>
  </si>
  <si>
    <t>600 RAM BLVD</t>
  </si>
  <si>
    <t>RACELAND</t>
  </si>
  <si>
    <t>41169</t>
  </si>
  <si>
    <t>1196</t>
  </si>
  <si>
    <t>2105040</t>
  </si>
  <si>
    <t>101505000</t>
  </si>
  <si>
    <t>ROBERTSON COUNTY</t>
  </si>
  <si>
    <t>MT OLIVET</t>
  </si>
  <si>
    <t>41064</t>
  </si>
  <si>
    <t>0108</t>
  </si>
  <si>
    <t>2105070</t>
  </si>
  <si>
    <t>102511000</t>
  </si>
  <si>
    <t>ROCKCASTLE COUNTY</t>
  </si>
  <si>
    <t>245 RICHMOND ST</t>
  </si>
  <si>
    <t>MT VERNON</t>
  </si>
  <si>
    <t>40456</t>
  </si>
  <si>
    <t>2705</t>
  </si>
  <si>
    <t>2105100</t>
  </si>
  <si>
    <t>103515000</t>
  </si>
  <si>
    <t>ROWAN COUNTY</t>
  </si>
  <si>
    <t>121 E SECOND ST</t>
  </si>
  <si>
    <t>MOREHEAD</t>
  </si>
  <si>
    <t>40351</t>
  </si>
  <si>
    <t>1669</t>
  </si>
  <si>
    <t>2105160</t>
  </si>
  <si>
    <t>104521000</t>
  </si>
  <si>
    <t>RUSSELL COUNTY</t>
  </si>
  <si>
    <t>404 S MAIN ST</t>
  </si>
  <si>
    <t>JAMESTOWN</t>
  </si>
  <si>
    <t>42629</t>
  </si>
  <si>
    <t>2148</t>
  </si>
  <si>
    <t>2105130</t>
  </si>
  <si>
    <t>045522000</t>
  </si>
  <si>
    <t>RUSSELL INDEPENDENT</t>
  </si>
  <si>
    <t>409 BELFONT ST</t>
  </si>
  <si>
    <t>RUSSELL</t>
  </si>
  <si>
    <t>1320</t>
  </si>
  <si>
    <t>2105190</t>
  </si>
  <si>
    <t>071523000</t>
  </si>
  <si>
    <t>RUSSELLVILLE INDEPENDENT</t>
  </si>
  <si>
    <t>355 S SUMMER ST</t>
  </si>
  <si>
    <t>2055</t>
  </si>
  <si>
    <t>2105220</t>
  </si>
  <si>
    <t>100524000</t>
  </si>
  <si>
    <t>SCIENCE HILL INDEPENDENT</t>
  </si>
  <si>
    <t>6007 N HWY 27</t>
  </si>
  <si>
    <t>SCIENCE HILL</t>
  </si>
  <si>
    <t>42553</t>
  </si>
  <si>
    <t>9121</t>
  </si>
  <si>
    <t>2105260</t>
  </si>
  <si>
    <t>105525000</t>
  </si>
  <si>
    <t>SCOTT COUNTY</t>
  </si>
  <si>
    <t>2168 FRANKFORT PK</t>
  </si>
  <si>
    <t>GEORGETOWN</t>
  </si>
  <si>
    <t>40324</t>
  </si>
  <si>
    <t>0561</t>
  </si>
  <si>
    <t>2105320</t>
  </si>
  <si>
    <t>106531000</t>
  </si>
  <si>
    <t>SHELBY COUNTY</t>
  </si>
  <si>
    <t>403 WASHINGTON ST</t>
  </si>
  <si>
    <t>2105370</t>
  </si>
  <si>
    <t>019533000</t>
  </si>
  <si>
    <t>SILVER GROVE INDEPENDENT</t>
  </si>
  <si>
    <t>101 W THIRD ST</t>
  </si>
  <si>
    <t>SILVER GROVE</t>
  </si>
  <si>
    <t>41085</t>
  </si>
  <si>
    <t>0400</t>
  </si>
  <si>
    <t>2105400</t>
  </si>
  <si>
    <t>107535000</t>
  </si>
  <si>
    <t>SIMPSON COUNTY</t>
  </si>
  <si>
    <t>124 MAIN STREET</t>
  </si>
  <si>
    <t>FRANKLIN</t>
  </si>
  <si>
    <t>42135</t>
  </si>
  <si>
    <t>0467</t>
  </si>
  <si>
    <t>2105430</t>
  </si>
  <si>
    <t>100536000</t>
  </si>
  <si>
    <t>SOMERSET INDEPENDENT</t>
  </si>
  <si>
    <t>305 N COLLEGE ST</t>
  </si>
  <si>
    <t>1311</t>
  </si>
  <si>
    <t>2105460</t>
  </si>
  <si>
    <t>019537000</t>
  </si>
  <si>
    <t>SOUTHGATE INDEPENDENT</t>
  </si>
  <si>
    <t>WM BLATT AND EVERGREEN</t>
  </si>
  <si>
    <t>SOUTHGATE</t>
  </si>
  <si>
    <t>3189</t>
  </si>
  <si>
    <t>2105490</t>
  </si>
  <si>
    <t>108541000</t>
  </si>
  <si>
    <t>SPENCER COUNTY</t>
  </si>
  <si>
    <t>207 W MAIN STREET</t>
  </si>
  <si>
    <t>TAYLORSVILLE</t>
  </si>
  <si>
    <t>40071</t>
  </si>
  <si>
    <t>8619</t>
  </si>
  <si>
    <t>2105520</t>
  </si>
  <si>
    <t>109545000</t>
  </si>
  <si>
    <t>TAYLOR COUNTY</t>
  </si>
  <si>
    <t>1209 EAST BROADWAY</t>
  </si>
  <si>
    <t>CAMPBELLSVILLE</t>
  </si>
  <si>
    <t>1549</t>
  </si>
  <si>
    <t>2105550</t>
  </si>
  <si>
    <t>110551000</t>
  </si>
  <si>
    <t>TODD COUNTY</t>
  </si>
  <si>
    <t>804 SOUTH MAIN</t>
  </si>
  <si>
    <t>ELKTON</t>
  </si>
  <si>
    <t>42220</t>
  </si>
  <si>
    <t>8812</t>
  </si>
  <si>
    <t>2105580</t>
  </si>
  <si>
    <t>111555000</t>
  </si>
  <si>
    <t>TRIGG COUNTY</t>
  </si>
  <si>
    <t>202 MAIN STREET</t>
  </si>
  <si>
    <t>CADIZ</t>
  </si>
  <si>
    <t>42211</t>
  </si>
  <si>
    <t>6124</t>
  </si>
  <si>
    <t>2105610</t>
  </si>
  <si>
    <t>112561000</t>
  </si>
  <si>
    <t>TRIMBLE COUNTY</t>
  </si>
  <si>
    <t>68 WENTWORTH AVE.</t>
  </si>
  <si>
    <t>BEDFORD</t>
  </si>
  <si>
    <t>40006</t>
  </si>
  <si>
    <t>0275</t>
  </si>
  <si>
    <t>2105640</t>
  </si>
  <si>
    <t>113565000</t>
  </si>
  <si>
    <t>UNION COUNTY</t>
  </si>
  <si>
    <t>510 SOUTH MART STREET</t>
  </si>
  <si>
    <t>MORGANFIELD</t>
  </si>
  <si>
    <t>42437</t>
  </si>
  <si>
    <t>1724</t>
  </si>
  <si>
    <t>WILLIAMSBURG</t>
  </si>
  <si>
    <t>40769</t>
  </si>
  <si>
    <t>2105700</t>
  </si>
  <si>
    <t>008567000</t>
  </si>
  <si>
    <t>WALTON VERONA INDEPENDENT</t>
  </si>
  <si>
    <t>16 SCHOOL ROAD</t>
  </si>
  <si>
    <t>WALTON</t>
  </si>
  <si>
    <t>41094</t>
  </si>
  <si>
    <t>1038</t>
  </si>
  <si>
    <t>2105730</t>
  </si>
  <si>
    <t>114571000</t>
  </si>
  <si>
    <t>WARREN COUNTY</t>
  </si>
  <si>
    <t>303 LOVER'S LANE</t>
  </si>
  <si>
    <t>42103</t>
  </si>
  <si>
    <t>2310</t>
  </si>
  <si>
    <t>2105760</t>
  </si>
  <si>
    <t>115575000</t>
  </si>
  <si>
    <t>WASHINGTON COUNTY</t>
  </si>
  <si>
    <t>120 MACKVILLE HILL</t>
  </si>
  <si>
    <t>SPRINGFIELD</t>
  </si>
  <si>
    <t>40069</t>
  </si>
  <si>
    <t>0192</t>
  </si>
  <si>
    <t>2105790</t>
  </si>
  <si>
    <t>116581000</t>
  </si>
  <si>
    <t>WAYNE COUNTY</t>
  </si>
  <si>
    <t>534 ALBANY ROAD</t>
  </si>
  <si>
    <t>0437</t>
  </si>
  <si>
    <t>2105820</t>
  </si>
  <si>
    <t>117585000</t>
  </si>
  <si>
    <t>WEBSTER COUNTY</t>
  </si>
  <si>
    <t>DIXON</t>
  </si>
  <si>
    <t>42409</t>
  </si>
  <si>
    <t>2105850</t>
  </si>
  <si>
    <t>047586000</t>
  </si>
  <si>
    <t>WEST POINT INDEPENDENT</t>
  </si>
  <si>
    <t>209 NORTH 13TH STREET</t>
  </si>
  <si>
    <t>WEST POINT</t>
  </si>
  <si>
    <t>40177</t>
  </si>
  <si>
    <t>0367</t>
  </si>
  <si>
    <t>2105880</t>
  </si>
  <si>
    <t>118591000</t>
  </si>
  <si>
    <t>WHITLEY COUNTY</t>
  </si>
  <si>
    <t>116 NORTH 4TH STREET</t>
  </si>
  <si>
    <t>1115</t>
  </si>
  <si>
    <t>2105910</t>
  </si>
  <si>
    <t>118592000</t>
  </si>
  <si>
    <t>WILLIAMSBURG INDEPENDENT</t>
  </si>
  <si>
    <t>1000 MAIN STREET</t>
  </si>
  <si>
    <t>2105940</t>
  </si>
  <si>
    <t>041593000</t>
  </si>
  <si>
    <t>WILLIAMSTOWN INDEPENDENT</t>
  </si>
  <si>
    <t>300 HELTON</t>
  </si>
  <si>
    <t>9505</t>
  </si>
  <si>
    <t>2105970</t>
  </si>
  <si>
    <t>119595000</t>
  </si>
  <si>
    <t>WOLFE COUNTY</t>
  </si>
  <si>
    <t>P.O BOX 160</t>
  </si>
  <si>
    <t>CAMPTON</t>
  </si>
  <si>
    <t>41301</t>
  </si>
  <si>
    <t>0160</t>
  </si>
  <si>
    <t>2106000</t>
  </si>
  <si>
    <t>120601000</t>
  </si>
  <si>
    <t>WOODFORD COUNTY</t>
  </si>
  <si>
    <t>330 PISGAH PIKE</t>
  </si>
  <si>
    <t>VERSAILLES</t>
  </si>
  <si>
    <t>40383</t>
  </si>
  <si>
    <t>9214</t>
  </si>
  <si>
    <t>Kentucky School Districts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</si>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</sst>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47" fillId="0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67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/>
      <protection locked="0"/>
    </xf>
    <xf numFmtId="168" fontId="3" fillId="0" borderId="17" xfId="0" applyNumberFormat="1" applyFont="1" applyFill="1" applyBorder="1" applyAlignment="1" applyProtection="1">
      <alignment/>
      <protection locked="0"/>
    </xf>
    <xf numFmtId="168" fontId="3" fillId="38" borderId="17" xfId="0" applyNumberFormat="1" applyFont="1" applyFill="1" applyBorder="1" applyAlignment="1" applyProtection="1">
      <alignment/>
      <protection locked="0"/>
    </xf>
    <xf numFmtId="3" fontId="3" fillId="33" borderId="27" xfId="0" applyNumberFormat="1" applyFont="1" applyFill="1" applyBorder="1" applyAlignment="1">
      <alignment/>
    </xf>
    <xf numFmtId="167" fontId="3" fillId="33" borderId="25" xfId="0" applyNumberFormat="1" applyFont="1" applyFill="1" applyBorder="1" applyAlignment="1">
      <alignment/>
    </xf>
    <xf numFmtId="0" fontId="3" fillId="0" borderId="25" xfId="0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/>
      <protection locked="0"/>
    </xf>
    <xf numFmtId="168" fontId="3" fillId="0" borderId="25" xfId="0" applyNumberFormat="1" applyFont="1" applyFill="1" applyBorder="1" applyAlignment="1" applyProtection="1">
      <alignment/>
      <protection locked="0"/>
    </xf>
    <xf numFmtId="168" fontId="3" fillId="38" borderId="25" xfId="0" applyNumberFormat="1" applyFont="1" applyFill="1" applyBorder="1" applyAlignment="1" applyProtection="1">
      <alignment/>
      <protection locked="0"/>
    </xf>
    <xf numFmtId="3" fontId="3" fillId="33" borderId="28" xfId="0" applyNumberFormat="1" applyFont="1" applyFill="1" applyBorder="1" applyAlignment="1">
      <alignment/>
    </xf>
    <xf numFmtId="166" fontId="3" fillId="33" borderId="16" xfId="0" applyNumberFormat="1" applyFont="1" applyFill="1" applyBorder="1" applyAlignment="1">
      <alignment/>
    </xf>
    <xf numFmtId="166" fontId="3" fillId="33" borderId="24" xfId="0" applyNumberFormat="1" applyFont="1" applyFill="1" applyBorder="1" applyAlignment="1">
      <alignment/>
    </xf>
    <xf numFmtId="4" fontId="3" fillId="0" borderId="16" xfId="0" applyNumberFormat="1" applyFont="1" applyFill="1" applyBorder="1" applyAlignment="1" applyProtection="1">
      <alignment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3" fillId="38" borderId="29" xfId="0" applyNumberFormat="1" applyFont="1" applyFill="1" applyBorder="1" applyAlignment="1" applyProtection="1">
      <alignment/>
      <protection locked="0"/>
    </xf>
    <xf numFmtId="168" fontId="3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3" fillId="33" borderId="18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3" fillId="0" borderId="34" xfId="0" applyNumberFormat="1" applyFont="1" applyFill="1" applyBorder="1" applyAlignment="1" applyProtection="1">
      <alignment/>
      <protection locked="0"/>
    </xf>
    <xf numFmtId="168" fontId="3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7" fontId="3" fillId="0" borderId="17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8" fontId="3" fillId="0" borderId="29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7" fontId="3" fillId="0" borderId="25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8" fontId="3" fillId="0" borderId="30" xfId="0" applyNumberFormat="1" applyFont="1" applyFill="1" applyBorder="1" applyAlignment="1" applyProtection="1">
      <alignment/>
      <protection locked="0"/>
    </xf>
    <xf numFmtId="0" fontId="3" fillId="0" borderId="26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0" fontId="3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3" fillId="0" borderId="37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66" fontId="3" fillId="0" borderId="38" xfId="0" applyNumberFormat="1" applyFont="1" applyFill="1" applyBorder="1" applyAlignment="1">
      <alignment/>
    </xf>
    <xf numFmtId="167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2" fontId="3" fillId="0" borderId="40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 applyProtection="1">
      <alignment/>
      <protection locked="0"/>
    </xf>
    <xf numFmtId="0" fontId="3" fillId="0" borderId="41" xfId="0" applyFont="1" applyFill="1" applyBorder="1" applyAlignment="1">
      <alignment horizontal="center"/>
    </xf>
    <xf numFmtId="168" fontId="3" fillId="0" borderId="40" xfId="0" applyNumberFormat="1" applyFont="1" applyFill="1" applyBorder="1" applyAlignment="1" applyProtection="1">
      <alignment/>
      <protection locked="0"/>
    </xf>
    <xf numFmtId="168" fontId="3" fillId="0" borderId="39" xfId="0" applyNumberFormat="1" applyFont="1" applyFill="1" applyBorder="1" applyAlignment="1" applyProtection="1">
      <alignment/>
      <protection locked="0"/>
    </xf>
    <xf numFmtId="168" fontId="3" fillId="0" borderId="41" xfId="0" applyNumberFormat="1" applyFont="1" applyFill="1" applyBorder="1" applyAlignment="1" applyProtection="1">
      <alignment/>
      <protection locked="0"/>
    </xf>
    <xf numFmtId="0" fontId="3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21" comment="" totalsRowShown="0">
  <autoFilter ref="A9:AB21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08" comment="" totalsRowShown="0">
  <autoFilter ref="A3:AF10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2.140625" style="0" bestFit="1" customWidth="1"/>
    <col min="4" max="4" width="24.57421875" style="0" bestFit="1" customWidth="1"/>
    <col min="5" max="5" width="18.2812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3" t="s">
        <v>1211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">
      <c r="A2" s="132" t="s">
        <v>1212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">
      <c r="A3" s="135" t="s">
        <v>1213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5.75" customHeight="1">
      <c r="A4" s="136" t="s">
        <v>1214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31.5" customHeight="1">
      <c r="A5" s="137" t="s">
        <v>1215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5">
      <c r="A6" s="139" t="s">
        <v>1216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15">
      <c r="A7" s="130" t="s">
        <v>1217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33" s="19" customFormat="1" ht="21">
      <c r="A8" s="23" t="s">
        <v>1210</v>
      </c>
      <c r="B8" s="25"/>
      <c r="C8" s="20"/>
      <c r="D8" s="20"/>
      <c r="E8" s="20"/>
      <c r="F8" s="2"/>
      <c r="G8" s="21"/>
      <c r="H8" s="2"/>
      <c r="I8" s="21"/>
      <c r="J8" s="22"/>
      <c r="K8" s="1"/>
      <c r="L8" s="1"/>
      <c r="M8" s="27"/>
      <c r="N8" s="1"/>
      <c r="O8" s="3"/>
      <c r="P8" s="28"/>
      <c r="Q8" s="2"/>
      <c r="R8" s="2"/>
      <c r="S8" s="29"/>
      <c r="T8" s="1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ht="159.75" customHeight="1" thickBot="1">
      <c r="A9" s="24" t="s">
        <v>1</v>
      </c>
      <c r="B9" s="26" t="s">
        <v>2</v>
      </c>
      <c r="C9" s="34" t="s">
        <v>3</v>
      </c>
      <c r="D9" s="34" t="s">
        <v>4</v>
      </c>
      <c r="E9" s="34" t="s">
        <v>5</v>
      </c>
      <c r="F9" s="5" t="s">
        <v>6</v>
      </c>
      <c r="G9" s="35" t="s">
        <v>7</v>
      </c>
      <c r="H9" s="5" t="s">
        <v>8</v>
      </c>
      <c r="I9" s="34" t="s">
        <v>9</v>
      </c>
      <c r="J9" s="90" t="s">
        <v>10</v>
      </c>
      <c r="K9" s="36" t="s">
        <v>11</v>
      </c>
      <c r="L9" s="72" t="s">
        <v>12</v>
      </c>
      <c r="M9" s="37" t="s">
        <v>13</v>
      </c>
      <c r="N9" s="38" t="s">
        <v>14</v>
      </c>
      <c r="O9" s="94" t="s">
        <v>15</v>
      </c>
      <c r="P9" s="39" t="s">
        <v>16</v>
      </c>
      <c r="Q9" s="40" t="s">
        <v>17</v>
      </c>
      <c r="R9" s="41" t="s">
        <v>18</v>
      </c>
      <c r="S9" s="76" t="s">
        <v>19</v>
      </c>
      <c r="T9" s="98" t="s">
        <v>20</v>
      </c>
      <c r="U9" s="42" t="s">
        <v>21</v>
      </c>
      <c r="V9" s="42" t="s">
        <v>22</v>
      </c>
      <c r="W9" s="80" t="s">
        <v>23</v>
      </c>
      <c r="X9" s="43" t="s">
        <v>24</v>
      </c>
      <c r="Y9" s="44" t="s">
        <v>25</v>
      </c>
      <c r="Z9" s="44" t="s">
        <v>1219</v>
      </c>
      <c r="AA9" s="45" t="s">
        <v>27</v>
      </c>
      <c r="AB9" s="102" t="s">
        <v>28</v>
      </c>
      <c r="AC9" s="43" t="s">
        <v>29</v>
      </c>
      <c r="AD9" s="44" t="s">
        <v>30</v>
      </c>
      <c r="AE9" s="45" t="s">
        <v>31</v>
      </c>
      <c r="AF9" s="103" t="s">
        <v>32</v>
      </c>
      <c r="AG9" s="43" t="s">
        <v>33</v>
      </c>
      <c r="AH9" s="46" t="s">
        <v>34</v>
      </c>
    </row>
    <row r="10" spans="1:34" s="15" customFormat="1" ht="15.75" thickBot="1">
      <c r="A10" s="84">
        <v>1</v>
      </c>
      <c r="B10" s="84">
        <v>2</v>
      </c>
      <c r="C10" s="47">
        <v>3</v>
      </c>
      <c r="D10" s="7">
        <v>4</v>
      </c>
      <c r="E10" s="7">
        <v>5</v>
      </c>
      <c r="F10" s="89"/>
      <c r="G10" s="48">
        <v>6</v>
      </c>
      <c r="H10" s="8"/>
      <c r="I10" s="49">
        <v>7</v>
      </c>
      <c r="J10" s="91">
        <v>8</v>
      </c>
      <c r="K10" s="7">
        <v>9</v>
      </c>
      <c r="L10" s="73">
        <v>10</v>
      </c>
      <c r="M10" s="50">
        <v>11</v>
      </c>
      <c r="N10" s="9">
        <v>12</v>
      </c>
      <c r="O10" s="95">
        <v>13</v>
      </c>
      <c r="P10" s="10">
        <v>14</v>
      </c>
      <c r="Q10" s="11" t="s">
        <v>35</v>
      </c>
      <c r="R10" s="12" t="s">
        <v>36</v>
      </c>
      <c r="S10" s="77">
        <v>15</v>
      </c>
      <c r="T10" s="99">
        <v>16</v>
      </c>
      <c r="U10" s="13">
        <v>17</v>
      </c>
      <c r="V10" s="13">
        <v>18</v>
      </c>
      <c r="W10" s="81">
        <v>19</v>
      </c>
      <c r="X10" s="14" t="s">
        <v>37</v>
      </c>
      <c r="Y10" s="6" t="s">
        <v>37</v>
      </c>
      <c r="Z10" s="6" t="s">
        <v>37</v>
      </c>
      <c r="AA10" s="6" t="s">
        <v>37</v>
      </c>
      <c r="AB10" s="84">
        <v>20</v>
      </c>
      <c r="AC10" s="14" t="s">
        <v>37</v>
      </c>
      <c r="AD10" s="6" t="s">
        <v>37</v>
      </c>
      <c r="AE10" s="6" t="s">
        <v>37</v>
      </c>
      <c r="AF10" s="84">
        <v>21</v>
      </c>
      <c r="AG10" s="14" t="s">
        <v>37</v>
      </c>
      <c r="AH10" s="6">
        <v>22</v>
      </c>
    </row>
    <row r="11" spans="1:35" s="1" customFormat="1" ht="12.75" customHeight="1">
      <c r="A11" s="104" t="s">
        <v>81</v>
      </c>
      <c r="B11" s="105" t="s">
        <v>82</v>
      </c>
      <c r="C11" s="106" t="s">
        <v>83</v>
      </c>
      <c r="D11" s="107" t="s">
        <v>84</v>
      </c>
      <c r="E11" s="107" t="s">
        <v>85</v>
      </c>
      <c r="F11" s="105" t="s">
        <v>43</v>
      </c>
      <c r="G11" s="108" t="s">
        <v>86</v>
      </c>
      <c r="H11" s="109" t="s">
        <v>87</v>
      </c>
      <c r="I11" s="107">
        <v>6067562545</v>
      </c>
      <c r="J11" s="110" t="s">
        <v>88</v>
      </c>
      <c r="K11" s="111" t="s">
        <v>48</v>
      </c>
      <c r="L11" s="74"/>
      <c r="M11" s="70">
        <v>262.82</v>
      </c>
      <c r="N11" s="57"/>
      <c r="O11" s="112">
        <v>39.922480620155035</v>
      </c>
      <c r="P11" s="111" t="s">
        <v>48</v>
      </c>
      <c r="Q11" s="58"/>
      <c r="R11" s="57"/>
      <c r="S11" s="113" t="s">
        <v>48</v>
      </c>
      <c r="T11" s="100">
        <v>15149</v>
      </c>
      <c r="U11" s="59"/>
      <c r="V11" s="59"/>
      <c r="W11" s="114"/>
      <c r="X11" s="106">
        <f aca="true" t="shared" si="0" ref="X11:X21">IF(OR(K11="YES",TRIM(L11)="YES"),1,0)</f>
        <v>1</v>
      </c>
      <c r="Y11" s="107">
        <f aca="true" t="shared" si="1" ref="Y11:Y21">IF(OR(AND(ISNUMBER(M11),AND(M11&gt;0,M11&lt;600)),AND(ISNUMBER(M11),AND(M11&gt;0,N11="YES"))),1,0)</f>
        <v>1</v>
      </c>
      <c r="Z11" s="107">
        <f aca="true" t="shared" si="2" ref="Z11:Z21">IF(AND(OR(K11="YES",TRIM(L11)="YES"),(X11=0)),"Trouble",0)</f>
        <v>0</v>
      </c>
      <c r="AA11" s="107">
        <f aca="true" t="shared" si="3" ref="AA11:AA21">IF(AND(OR(AND(ISNUMBER(M11),AND(M11&gt;0,M11&lt;600)),AND(ISNUMBER(M11),AND(M11&gt;0,N11="YES"))),(Y11=0)),"Trouble",0)</f>
        <v>0</v>
      </c>
      <c r="AB11" s="115" t="str">
        <f aca="true" t="shared" si="4" ref="AB11:AB21">IF(AND(X11=1,Y11=1),"SRSA","-")</f>
        <v>SRSA</v>
      </c>
      <c r="AC11" s="106">
        <f aca="true" t="shared" si="5" ref="AC11:AC21">IF(S11="YES",1,0)</f>
        <v>1</v>
      </c>
      <c r="AD11" s="107">
        <f aca="true" t="shared" si="6" ref="AD11:AD21">IF(OR(AND(ISNUMBER(Q11),Q11&gt;=20),(AND(ISNUMBER(Q11)=FALSE,AND(ISNUMBER(O11),O11&gt;=20)))),1,0)</f>
        <v>1</v>
      </c>
      <c r="AE11" s="107" t="str">
        <f aca="true" t="shared" si="7" ref="AE11:AE21">IF(AND(AC11=1,AD11=1),"Initial",0)</f>
        <v>Initial</v>
      </c>
      <c r="AF11" s="115" t="str">
        <f aca="true" t="shared" si="8" ref="AF11:AF21">IF(AND(AND(AE11="Initial",AG11=0),AND(ISNUMBER(M11),M11&gt;0)),"RLIS","-")</f>
        <v>-</v>
      </c>
      <c r="AG11" s="106" t="str">
        <f aca="true" t="shared" si="9" ref="AG11:AG21">IF(AND(AB11="SRSA",AE11="Initial"),"SRSA",0)</f>
        <v>SRSA</v>
      </c>
      <c r="AH11" s="116" t="s">
        <v>49</v>
      </c>
      <c r="AI11" s="1" t="s">
        <v>81</v>
      </c>
    </row>
    <row r="12" spans="1:35" s="1" customFormat="1" ht="12.75" customHeight="1">
      <c r="A12" s="117" t="s">
        <v>218</v>
      </c>
      <c r="B12" s="118" t="s">
        <v>219</v>
      </c>
      <c r="C12" s="119" t="s">
        <v>220</v>
      </c>
      <c r="D12" s="120" t="s">
        <v>221</v>
      </c>
      <c r="E12" s="120" t="s">
        <v>222</v>
      </c>
      <c r="F12" s="118" t="s">
        <v>43</v>
      </c>
      <c r="G12" s="121" t="s">
        <v>223</v>
      </c>
      <c r="H12" s="122" t="s">
        <v>224</v>
      </c>
      <c r="I12" s="120">
        <v>8597484000</v>
      </c>
      <c r="J12" s="123" t="s">
        <v>98</v>
      </c>
      <c r="K12" s="124" t="s">
        <v>48</v>
      </c>
      <c r="L12" s="75"/>
      <c r="M12" s="71">
        <v>409.23</v>
      </c>
      <c r="N12" s="63"/>
      <c r="O12" s="125">
        <v>16.294642857142858</v>
      </c>
      <c r="P12" s="124" t="s">
        <v>47</v>
      </c>
      <c r="Q12" s="64"/>
      <c r="R12" s="63"/>
      <c r="S12" s="126" t="s">
        <v>48</v>
      </c>
      <c r="T12" s="101">
        <v>12451</v>
      </c>
      <c r="U12" s="65"/>
      <c r="V12" s="65"/>
      <c r="W12" s="127"/>
      <c r="X12" s="119">
        <f t="shared" si="0"/>
        <v>1</v>
      </c>
      <c r="Y12" s="120">
        <f t="shared" si="1"/>
        <v>1</v>
      </c>
      <c r="Z12" s="120">
        <f t="shared" si="2"/>
        <v>0</v>
      </c>
      <c r="AA12" s="120">
        <f t="shared" si="3"/>
        <v>0</v>
      </c>
      <c r="AB12" s="128" t="str">
        <f t="shared" si="4"/>
        <v>SRSA</v>
      </c>
      <c r="AC12" s="119">
        <f t="shared" si="5"/>
        <v>1</v>
      </c>
      <c r="AD12" s="120">
        <f t="shared" si="6"/>
        <v>0</v>
      </c>
      <c r="AE12" s="120">
        <f t="shared" si="7"/>
        <v>0</v>
      </c>
      <c r="AF12" s="128" t="str">
        <f t="shared" si="8"/>
        <v>-</v>
      </c>
      <c r="AG12" s="119">
        <f t="shared" si="9"/>
        <v>0</v>
      </c>
      <c r="AH12" s="129" t="s">
        <v>49</v>
      </c>
      <c r="AI12" s="1" t="s">
        <v>218</v>
      </c>
    </row>
    <row r="13" spans="1:35" s="1" customFormat="1" ht="12.75" customHeight="1">
      <c r="A13" s="117" t="s">
        <v>323</v>
      </c>
      <c r="B13" s="118" t="s">
        <v>324</v>
      </c>
      <c r="C13" s="119" t="s">
        <v>325</v>
      </c>
      <c r="D13" s="120" t="s">
        <v>326</v>
      </c>
      <c r="E13" s="120" t="s">
        <v>327</v>
      </c>
      <c r="F13" s="118" t="s">
        <v>43</v>
      </c>
      <c r="G13" s="121" t="s">
        <v>328</v>
      </c>
      <c r="H13" s="122" t="s">
        <v>329</v>
      </c>
      <c r="I13" s="120">
        <v>2707883910</v>
      </c>
      <c r="J13" s="123" t="s">
        <v>98</v>
      </c>
      <c r="K13" s="124" t="s">
        <v>48</v>
      </c>
      <c r="L13" s="75"/>
      <c r="M13" s="71">
        <v>347.78</v>
      </c>
      <c r="N13" s="63"/>
      <c r="O13" s="125">
        <v>30.158730158730158</v>
      </c>
      <c r="P13" s="124" t="s">
        <v>48</v>
      </c>
      <c r="Q13" s="64"/>
      <c r="R13" s="63"/>
      <c r="S13" s="126" t="s">
        <v>48</v>
      </c>
      <c r="T13" s="101">
        <v>17207</v>
      </c>
      <c r="U13" s="65"/>
      <c r="V13" s="65"/>
      <c r="W13" s="127"/>
      <c r="X13" s="119">
        <f t="shared" si="0"/>
        <v>1</v>
      </c>
      <c r="Y13" s="120">
        <f t="shared" si="1"/>
        <v>1</v>
      </c>
      <c r="Z13" s="120">
        <f t="shared" si="2"/>
        <v>0</v>
      </c>
      <c r="AA13" s="120">
        <f t="shared" si="3"/>
        <v>0</v>
      </c>
      <c r="AB13" s="128" t="str">
        <f t="shared" si="4"/>
        <v>SRSA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28" t="str">
        <f t="shared" si="8"/>
        <v>-</v>
      </c>
      <c r="AG13" s="119" t="str">
        <f t="shared" si="9"/>
        <v>SRSA</v>
      </c>
      <c r="AH13" s="129" t="s">
        <v>49</v>
      </c>
      <c r="AI13" s="1" t="s">
        <v>323</v>
      </c>
    </row>
    <row r="14" spans="1:35" s="1" customFormat="1" ht="12.75" customHeight="1">
      <c r="A14" s="117" t="s">
        <v>385</v>
      </c>
      <c r="B14" s="118" t="s">
        <v>386</v>
      </c>
      <c r="C14" s="119" t="s">
        <v>387</v>
      </c>
      <c r="D14" s="120" t="s">
        <v>388</v>
      </c>
      <c r="E14" s="120" t="s">
        <v>389</v>
      </c>
      <c r="F14" s="118" t="s">
        <v>43</v>
      </c>
      <c r="G14" s="121" t="s">
        <v>390</v>
      </c>
      <c r="H14" s="122" t="s">
        <v>391</v>
      </c>
      <c r="I14" s="120">
        <v>6068437373</v>
      </c>
      <c r="J14" s="123" t="s">
        <v>98</v>
      </c>
      <c r="K14" s="124" t="s">
        <v>48</v>
      </c>
      <c r="L14" s="75"/>
      <c r="M14" s="71">
        <v>450.94</v>
      </c>
      <c r="N14" s="63"/>
      <c r="O14" s="125">
        <v>33.08270676691729</v>
      </c>
      <c r="P14" s="124" t="s">
        <v>48</v>
      </c>
      <c r="Q14" s="64"/>
      <c r="R14" s="63"/>
      <c r="S14" s="126" t="s">
        <v>48</v>
      </c>
      <c r="T14" s="101">
        <v>26506</v>
      </c>
      <c r="U14" s="65"/>
      <c r="V14" s="65"/>
      <c r="W14" s="127"/>
      <c r="X14" s="119">
        <f t="shared" si="0"/>
        <v>1</v>
      </c>
      <c r="Y14" s="120">
        <f t="shared" si="1"/>
        <v>1</v>
      </c>
      <c r="Z14" s="120">
        <f t="shared" si="2"/>
        <v>0</v>
      </c>
      <c r="AA14" s="120">
        <f t="shared" si="3"/>
        <v>0</v>
      </c>
      <c r="AB14" s="128" t="str">
        <f t="shared" si="4"/>
        <v>SRSA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28" t="str">
        <f t="shared" si="8"/>
        <v>-</v>
      </c>
      <c r="AG14" s="119" t="str">
        <f t="shared" si="9"/>
        <v>SRSA</v>
      </c>
      <c r="AH14" s="129" t="s">
        <v>49</v>
      </c>
      <c r="AI14" s="1" t="s">
        <v>385</v>
      </c>
    </row>
    <row r="15" spans="1:35" s="1" customFormat="1" ht="12.75" customHeight="1">
      <c r="A15" s="117" t="s">
        <v>482</v>
      </c>
      <c r="B15" s="118" t="s">
        <v>483</v>
      </c>
      <c r="C15" s="119" t="s">
        <v>484</v>
      </c>
      <c r="D15" s="120" t="s">
        <v>485</v>
      </c>
      <c r="E15" s="120" t="s">
        <v>486</v>
      </c>
      <c r="F15" s="118" t="s">
        <v>43</v>
      </c>
      <c r="G15" s="121" t="s">
        <v>487</v>
      </c>
      <c r="H15" s="122" t="s">
        <v>488</v>
      </c>
      <c r="I15" s="120">
        <v>2702363923</v>
      </c>
      <c r="J15" s="123" t="s">
        <v>98</v>
      </c>
      <c r="K15" s="124" t="s">
        <v>48</v>
      </c>
      <c r="L15" s="75"/>
      <c r="M15" s="71">
        <v>482.85</v>
      </c>
      <c r="N15" s="63"/>
      <c r="O15" s="125">
        <v>36.53198653198653</v>
      </c>
      <c r="P15" s="124" t="s">
        <v>48</v>
      </c>
      <c r="Q15" s="64"/>
      <c r="R15" s="63"/>
      <c r="S15" s="126" t="s">
        <v>48</v>
      </c>
      <c r="T15" s="101">
        <v>62072</v>
      </c>
      <c r="U15" s="65"/>
      <c r="V15" s="65"/>
      <c r="W15" s="127"/>
      <c r="X15" s="119">
        <f t="shared" si="0"/>
        <v>1</v>
      </c>
      <c r="Y15" s="120">
        <f t="shared" si="1"/>
        <v>1</v>
      </c>
      <c r="Z15" s="120">
        <f t="shared" si="2"/>
        <v>0</v>
      </c>
      <c r="AA15" s="120">
        <f t="shared" si="3"/>
        <v>0</v>
      </c>
      <c r="AB15" s="128" t="str">
        <f t="shared" si="4"/>
        <v>SRSA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28" t="str">
        <f t="shared" si="8"/>
        <v>-</v>
      </c>
      <c r="AG15" s="119" t="str">
        <f t="shared" si="9"/>
        <v>SRSA</v>
      </c>
      <c r="AH15" s="129" t="s">
        <v>49</v>
      </c>
      <c r="AI15" s="1" t="s">
        <v>482</v>
      </c>
    </row>
    <row r="16" spans="1:35" s="1" customFormat="1" ht="12.75" customHeight="1">
      <c r="A16" s="117" t="s">
        <v>489</v>
      </c>
      <c r="B16" s="118" t="s">
        <v>490</v>
      </c>
      <c r="C16" s="119" t="s">
        <v>491</v>
      </c>
      <c r="D16" s="120" t="s">
        <v>492</v>
      </c>
      <c r="E16" s="120" t="s">
        <v>493</v>
      </c>
      <c r="F16" s="118" t="s">
        <v>43</v>
      </c>
      <c r="G16" s="121" t="s">
        <v>494</v>
      </c>
      <c r="H16" s="122" t="s">
        <v>495</v>
      </c>
      <c r="I16" s="120">
        <v>2704721553</v>
      </c>
      <c r="J16" s="123" t="s">
        <v>98</v>
      </c>
      <c r="K16" s="124" t="s">
        <v>48</v>
      </c>
      <c r="L16" s="75"/>
      <c r="M16" s="71">
        <v>322.91</v>
      </c>
      <c r="N16" s="63"/>
      <c r="O16" s="125">
        <v>51.70603674540683</v>
      </c>
      <c r="P16" s="124" t="s">
        <v>48</v>
      </c>
      <c r="Q16" s="64"/>
      <c r="R16" s="63"/>
      <c r="S16" s="126" t="s">
        <v>48</v>
      </c>
      <c r="T16" s="101">
        <v>40454</v>
      </c>
      <c r="U16" s="65"/>
      <c r="V16" s="65"/>
      <c r="W16" s="127"/>
      <c r="X16" s="119">
        <f t="shared" si="0"/>
        <v>1</v>
      </c>
      <c r="Y16" s="120">
        <f t="shared" si="1"/>
        <v>1</v>
      </c>
      <c r="Z16" s="120">
        <f t="shared" si="2"/>
        <v>0</v>
      </c>
      <c r="AA16" s="120">
        <f t="shared" si="3"/>
        <v>0</v>
      </c>
      <c r="AB16" s="128" t="str">
        <f t="shared" si="4"/>
        <v>SRSA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8" t="str">
        <f t="shared" si="8"/>
        <v>-</v>
      </c>
      <c r="AG16" s="119" t="str">
        <f t="shared" si="9"/>
        <v>SRSA</v>
      </c>
      <c r="AH16" s="129" t="s">
        <v>49</v>
      </c>
      <c r="AI16" s="1" t="s">
        <v>489</v>
      </c>
    </row>
    <row r="17" spans="1:35" s="1" customFormat="1" ht="12.75" customHeight="1">
      <c r="A17" s="117" t="s">
        <v>628</v>
      </c>
      <c r="B17" s="118" t="s">
        <v>629</v>
      </c>
      <c r="C17" s="119" t="s">
        <v>630</v>
      </c>
      <c r="D17" s="120" t="s">
        <v>631</v>
      </c>
      <c r="E17" s="120" t="s">
        <v>201</v>
      </c>
      <c r="F17" s="118" t="s">
        <v>43</v>
      </c>
      <c r="G17" s="121" t="s">
        <v>202</v>
      </c>
      <c r="H17" s="122" t="s">
        <v>632</v>
      </c>
      <c r="I17" s="120">
        <v>6066664979</v>
      </c>
      <c r="J17" s="123" t="s">
        <v>98</v>
      </c>
      <c r="K17" s="124" t="s">
        <v>48</v>
      </c>
      <c r="L17" s="75"/>
      <c r="M17" s="71">
        <v>385.23</v>
      </c>
      <c r="N17" s="63"/>
      <c r="O17" s="125">
        <v>53.529411764705884</v>
      </c>
      <c r="P17" s="124" t="s">
        <v>48</v>
      </c>
      <c r="Q17" s="64"/>
      <c r="R17" s="63"/>
      <c r="S17" s="126" t="s">
        <v>48</v>
      </c>
      <c r="T17" s="101">
        <v>21417</v>
      </c>
      <c r="U17" s="65"/>
      <c r="V17" s="65"/>
      <c r="W17" s="127"/>
      <c r="X17" s="119">
        <f t="shared" si="0"/>
        <v>1</v>
      </c>
      <c r="Y17" s="120">
        <f t="shared" si="1"/>
        <v>1</v>
      </c>
      <c r="Z17" s="120">
        <f t="shared" si="2"/>
        <v>0</v>
      </c>
      <c r="AA17" s="120">
        <f t="shared" si="3"/>
        <v>0</v>
      </c>
      <c r="AB17" s="128" t="str">
        <f t="shared" si="4"/>
        <v>SRSA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8" t="str">
        <f t="shared" si="8"/>
        <v>-</v>
      </c>
      <c r="AG17" s="119" t="str">
        <f t="shared" si="9"/>
        <v>SRSA</v>
      </c>
      <c r="AH17" s="129" t="s">
        <v>49</v>
      </c>
      <c r="AI17" s="1" t="s">
        <v>628</v>
      </c>
    </row>
    <row r="18" spans="1:35" s="1" customFormat="1" ht="12.75" customHeight="1">
      <c r="A18" s="117" t="s">
        <v>641</v>
      </c>
      <c r="B18" s="118" t="s">
        <v>642</v>
      </c>
      <c r="C18" s="119" t="s">
        <v>643</v>
      </c>
      <c r="D18" s="120" t="s">
        <v>644</v>
      </c>
      <c r="E18" s="120" t="s">
        <v>645</v>
      </c>
      <c r="F18" s="118" t="s">
        <v>43</v>
      </c>
      <c r="G18" s="121" t="s">
        <v>646</v>
      </c>
      <c r="H18" s="122" t="s">
        <v>647</v>
      </c>
      <c r="I18" s="120">
        <v>6068322183</v>
      </c>
      <c r="J18" s="123" t="s">
        <v>98</v>
      </c>
      <c r="K18" s="124" t="s">
        <v>48</v>
      </c>
      <c r="L18" s="75"/>
      <c r="M18" s="71">
        <v>482.74</v>
      </c>
      <c r="N18" s="63"/>
      <c r="O18" s="125">
        <v>42.61036468330134</v>
      </c>
      <c r="P18" s="124" t="s">
        <v>48</v>
      </c>
      <c r="Q18" s="64"/>
      <c r="R18" s="63"/>
      <c r="S18" s="126" t="s">
        <v>48</v>
      </c>
      <c r="T18" s="101">
        <v>54696</v>
      </c>
      <c r="U18" s="65"/>
      <c r="V18" s="65"/>
      <c r="W18" s="127"/>
      <c r="X18" s="119">
        <f t="shared" si="0"/>
        <v>1</v>
      </c>
      <c r="Y18" s="120">
        <f t="shared" si="1"/>
        <v>1</v>
      </c>
      <c r="Z18" s="120">
        <f t="shared" si="2"/>
        <v>0</v>
      </c>
      <c r="AA18" s="120">
        <f t="shared" si="3"/>
        <v>0</v>
      </c>
      <c r="AB18" s="128" t="str">
        <f t="shared" si="4"/>
        <v>SRSA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8" t="str">
        <f t="shared" si="8"/>
        <v>-</v>
      </c>
      <c r="AG18" s="119" t="str">
        <f t="shared" si="9"/>
        <v>SRSA</v>
      </c>
      <c r="AH18" s="129" t="s">
        <v>49</v>
      </c>
      <c r="AI18" s="1" t="s">
        <v>641</v>
      </c>
    </row>
    <row r="19" spans="1:35" s="1" customFormat="1" ht="12.75" customHeight="1">
      <c r="A19" s="117" t="s">
        <v>995</v>
      </c>
      <c r="B19" s="118" t="s">
        <v>996</v>
      </c>
      <c r="C19" s="119" t="s">
        <v>997</v>
      </c>
      <c r="D19" s="120" t="s">
        <v>998</v>
      </c>
      <c r="E19" s="120" t="s">
        <v>138</v>
      </c>
      <c r="F19" s="118" t="s">
        <v>43</v>
      </c>
      <c r="G19" s="121" t="s">
        <v>139</v>
      </c>
      <c r="H19" s="122" t="s">
        <v>999</v>
      </c>
      <c r="I19" s="120">
        <v>6063375701</v>
      </c>
      <c r="J19" s="123" t="s">
        <v>98</v>
      </c>
      <c r="K19" s="124" t="s">
        <v>48</v>
      </c>
      <c r="L19" s="75"/>
      <c r="M19" s="71">
        <v>481.11</v>
      </c>
      <c r="N19" s="63"/>
      <c r="O19" s="125">
        <v>45.6953642384106</v>
      </c>
      <c r="P19" s="124" t="s">
        <v>48</v>
      </c>
      <c r="Q19" s="64"/>
      <c r="R19" s="63"/>
      <c r="S19" s="126" t="s">
        <v>48</v>
      </c>
      <c r="T19" s="101">
        <v>44011</v>
      </c>
      <c r="U19" s="65"/>
      <c r="V19" s="65"/>
      <c r="W19" s="127"/>
      <c r="X19" s="119">
        <f t="shared" si="0"/>
        <v>1</v>
      </c>
      <c r="Y19" s="120">
        <f t="shared" si="1"/>
        <v>1</v>
      </c>
      <c r="Z19" s="120">
        <f t="shared" si="2"/>
        <v>0</v>
      </c>
      <c r="AA19" s="120">
        <f t="shared" si="3"/>
        <v>0</v>
      </c>
      <c r="AB19" s="128" t="str">
        <f t="shared" si="4"/>
        <v>SRSA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8" t="str">
        <f t="shared" si="8"/>
        <v>-</v>
      </c>
      <c r="AG19" s="119" t="str">
        <f t="shared" si="9"/>
        <v>SRSA</v>
      </c>
      <c r="AH19" s="129" t="s">
        <v>49</v>
      </c>
      <c r="AI19" s="1" t="s">
        <v>995</v>
      </c>
    </row>
    <row r="20" spans="1:35" s="1" customFormat="1" ht="12.75" customHeight="1">
      <c r="A20" s="117" t="s">
        <v>1021</v>
      </c>
      <c r="B20" s="118" t="s">
        <v>1022</v>
      </c>
      <c r="C20" s="119" t="s">
        <v>1023</v>
      </c>
      <c r="D20" s="120" t="s">
        <v>409</v>
      </c>
      <c r="E20" s="120" t="s">
        <v>1024</v>
      </c>
      <c r="F20" s="118" t="s">
        <v>43</v>
      </c>
      <c r="G20" s="121" t="s">
        <v>1025</v>
      </c>
      <c r="H20" s="122" t="s">
        <v>1026</v>
      </c>
      <c r="I20" s="120">
        <v>6067245431</v>
      </c>
      <c r="J20" s="123" t="s">
        <v>98</v>
      </c>
      <c r="K20" s="124" t="s">
        <v>48</v>
      </c>
      <c r="L20" s="75"/>
      <c r="M20" s="71">
        <v>304.81</v>
      </c>
      <c r="N20" s="63"/>
      <c r="O20" s="125">
        <v>30.357142857142854</v>
      </c>
      <c r="P20" s="124" t="s">
        <v>48</v>
      </c>
      <c r="Q20" s="64"/>
      <c r="R20" s="63"/>
      <c r="S20" s="126" t="s">
        <v>48</v>
      </c>
      <c r="T20" s="101">
        <v>24372</v>
      </c>
      <c r="U20" s="65"/>
      <c r="V20" s="65"/>
      <c r="W20" s="127"/>
      <c r="X20" s="119">
        <f t="shared" si="0"/>
        <v>1</v>
      </c>
      <c r="Y20" s="120">
        <f t="shared" si="1"/>
        <v>1</v>
      </c>
      <c r="Z20" s="120">
        <f t="shared" si="2"/>
        <v>0</v>
      </c>
      <c r="AA20" s="120">
        <f t="shared" si="3"/>
        <v>0</v>
      </c>
      <c r="AB20" s="128" t="str">
        <f t="shared" si="4"/>
        <v>SRSA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28" t="str">
        <f t="shared" si="8"/>
        <v>-</v>
      </c>
      <c r="AG20" s="119" t="str">
        <f t="shared" si="9"/>
        <v>SRSA</v>
      </c>
      <c r="AH20" s="129" t="s">
        <v>49</v>
      </c>
      <c r="AI20" s="1" t="s">
        <v>1021</v>
      </c>
    </row>
    <row r="21" spans="1:35" s="1" customFormat="1" ht="12.75" customHeight="1">
      <c r="A21" s="140" t="s">
        <v>1059</v>
      </c>
      <c r="B21" s="141" t="s">
        <v>1060</v>
      </c>
      <c r="C21" s="142" t="s">
        <v>1061</v>
      </c>
      <c r="D21" s="143" t="s">
        <v>1062</v>
      </c>
      <c r="E21" s="143" t="s">
        <v>1063</v>
      </c>
      <c r="F21" s="141" t="s">
        <v>43</v>
      </c>
      <c r="G21" s="144" t="s">
        <v>1064</v>
      </c>
      <c r="H21" s="145" t="s">
        <v>1065</v>
      </c>
      <c r="I21" s="143">
        <v>6064233341</v>
      </c>
      <c r="J21" s="146" t="s">
        <v>98</v>
      </c>
      <c r="K21" s="147" t="s">
        <v>48</v>
      </c>
      <c r="L21" s="148"/>
      <c r="M21" s="149">
        <v>456.76</v>
      </c>
      <c r="N21" s="150"/>
      <c r="O21" s="151">
        <v>29.692832764505116</v>
      </c>
      <c r="P21" s="147" t="s">
        <v>48</v>
      </c>
      <c r="Q21" s="152"/>
      <c r="R21" s="150"/>
      <c r="S21" s="153" t="s">
        <v>48</v>
      </c>
      <c r="T21" s="154">
        <v>12614</v>
      </c>
      <c r="U21" s="155"/>
      <c r="V21" s="155"/>
      <c r="W21" s="156"/>
      <c r="X21" s="142">
        <f t="shared" si="0"/>
        <v>1</v>
      </c>
      <c r="Y21" s="143">
        <f t="shared" si="1"/>
        <v>1</v>
      </c>
      <c r="Z21" s="143">
        <f t="shared" si="2"/>
        <v>0</v>
      </c>
      <c r="AA21" s="143">
        <f t="shared" si="3"/>
        <v>0</v>
      </c>
      <c r="AB21" s="157" t="str">
        <f t="shared" si="4"/>
        <v>SRSA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28" t="str">
        <f t="shared" si="8"/>
        <v>-</v>
      </c>
      <c r="AG21" s="119" t="str">
        <f t="shared" si="9"/>
        <v>SRSA</v>
      </c>
      <c r="AH21" s="129" t="s">
        <v>49</v>
      </c>
      <c r="AI21" s="1" t="s">
        <v>1059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2.57421875" style="0" bestFit="1" customWidth="1"/>
    <col min="4" max="4" width="27.140625" style="0" bestFit="1" customWidth="1"/>
    <col min="5" max="5" width="18.5742187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33" t="s">
        <v>1218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33" s="19" customFormat="1" ht="21">
      <c r="A2" s="23" t="s">
        <v>1210</v>
      </c>
      <c r="B2" s="25"/>
      <c r="C2" s="20"/>
      <c r="D2" s="20"/>
      <c r="E2" s="20"/>
      <c r="F2" s="2"/>
      <c r="G2" s="21"/>
      <c r="H2" s="2"/>
      <c r="I2" s="21"/>
      <c r="J2" s="22"/>
      <c r="K2" s="1"/>
      <c r="L2" s="1"/>
      <c r="M2" s="27"/>
      <c r="N2" s="1"/>
      <c r="O2" s="3"/>
      <c r="P2" s="28"/>
      <c r="Q2" s="2"/>
      <c r="R2" s="2"/>
      <c r="S2" s="29"/>
      <c r="T2" s="1"/>
      <c r="U2" s="4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 ht="159.75" customHeight="1" thickBot="1">
      <c r="A3" s="24" t="s">
        <v>1</v>
      </c>
      <c r="B3" s="26" t="s">
        <v>2</v>
      </c>
      <c r="C3" s="34" t="s">
        <v>3</v>
      </c>
      <c r="D3" s="34" t="s">
        <v>4</v>
      </c>
      <c r="E3" s="34" t="s">
        <v>5</v>
      </c>
      <c r="F3" s="5" t="s">
        <v>6</v>
      </c>
      <c r="G3" s="35" t="s">
        <v>7</v>
      </c>
      <c r="H3" s="5" t="s">
        <v>8</v>
      </c>
      <c r="I3" s="34" t="s">
        <v>9</v>
      </c>
      <c r="J3" s="90" t="s">
        <v>10</v>
      </c>
      <c r="K3" s="36" t="s">
        <v>11</v>
      </c>
      <c r="L3" s="72" t="s">
        <v>12</v>
      </c>
      <c r="M3" s="37" t="s">
        <v>13</v>
      </c>
      <c r="N3" s="38" t="s">
        <v>14</v>
      </c>
      <c r="O3" s="94" t="s">
        <v>15</v>
      </c>
      <c r="P3" s="39" t="s">
        <v>16</v>
      </c>
      <c r="Q3" s="40" t="s">
        <v>17</v>
      </c>
      <c r="R3" s="41" t="s">
        <v>18</v>
      </c>
      <c r="S3" s="76" t="s">
        <v>19</v>
      </c>
      <c r="T3" s="98" t="s">
        <v>20</v>
      </c>
      <c r="U3" s="42" t="s">
        <v>21</v>
      </c>
      <c r="V3" s="42" t="s">
        <v>22</v>
      </c>
      <c r="W3" s="80" t="s">
        <v>23</v>
      </c>
      <c r="X3" s="43" t="s">
        <v>24</v>
      </c>
      <c r="Y3" s="44" t="s">
        <v>25</v>
      </c>
      <c r="Z3" s="44" t="s">
        <v>1219</v>
      </c>
      <c r="AA3" s="45" t="s">
        <v>27</v>
      </c>
      <c r="AB3" s="102" t="s">
        <v>28</v>
      </c>
      <c r="AC3" s="43" t="s">
        <v>29</v>
      </c>
      <c r="AD3" s="44" t="s">
        <v>30</v>
      </c>
      <c r="AE3" s="45" t="s">
        <v>31</v>
      </c>
      <c r="AF3" s="103" t="s">
        <v>32</v>
      </c>
      <c r="AG3" s="43" t="s">
        <v>33</v>
      </c>
      <c r="AH3" s="46" t="s">
        <v>34</v>
      </c>
    </row>
    <row r="4" spans="1:34" s="15" customFormat="1" ht="15.75" thickBot="1">
      <c r="A4" s="84">
        <v>1</v>
      </c>
      <c r="B4" s="84">
        <v>2</v>
      </c>
      <c r="C4" s="47">
        <v>3</v>
      </c>
      <c r="D4" s="7">
        <v>4</v>
      </c>
      <c r="E4" s="7">
        <v>5</v>
      </c>
      <c r="F4" s="89"/>
      <c r="G4" s="48">
        <v>6</v>
      </c>
      <c r="H4" s="8"/>
      <c r="I4" s="49">
        <v>7</v>
      </c>
      <c r="J4" s="91">
        <v>8</v>
      </c>
      <c r="K4" s="7">
        <v>9</v>
      </c>
      <c r="L4" s="73">
        <v>10</v>
      </c>
      <c r="M4" s="50">
        <v>11</v>
      </c>
      <c r="N4" s="9">
        <v>12</v>
      </c>
      <c r="O4" s="95">
        <v>13</v>
      </c>
      <c r="P4" s="10">
        <v>14</v>
      </c>
      <c r="Q4" s="11" t="s">
        <v>35</v>
      </c>
      <c r="R4" s="12" t="s">
        <v>36</v>
      </c>
      <c r="S4" s="77">
        <v>15</v>
      </c>
      <c r="T4" s="99">
        <v>16</v>
      </c>
      <c r="U4" s="13">
        <v>17</v>
      </c>
      <c r="V4" s="13">
        <v>18</v>
      </c>
      <c r="W4" s="81">
        <v>19</v>
      </c>
      <c r="X4" s="14" t="s">
        <v>37</v>
      </c>
      <c r="Y4" s="6" t="s">
        <v>37</v>
      </c>
      <c r="Z4" s="6" t="s">
        <v>37</v>
      </c>
      <c r="AA4" s="6" t="s">
        <v>37</v>
      </c>
      <c r="AB4" s="84">
        <v>20</v>
      </c>
      <c r="AC4" s="14" t="s">
        <v>37</v>
      </c>
      <c r="AD4" s="6" t="s">
        <v>37</v>
      </c>
      <c r="AE4" s="6" t="s">
        <v>37</v>
      </c>
      <c r="AF4" s="84">
        <v>21</v>
      </c>
      <c r="AG4" s="14" t="s">
        <v>37</v>
      </c>
      <c r="AH4" s="6">
        <v>22</v>
      </c>
    </row>
    <row r="5" spans="1:34" s="1" customFormat="1" ht="12.75" customHeight="1">
      <c r="A5" s="104" t="s">
        <v>38</v>
      </c>
      <c r="B5" s="105" t="s">
        <v>39</v>
      </c>
      <c r="C5" s="106" t="s">
        <v>40</v>
      </c>
      <c r="D5" s="107" t="s">
        <v>41</v>
      </c>
      <c r="E5" s="107" t="s">
        <v>42</v>
      </c>
      <c r="F5" s="105" t="s">
        <v>43</v>
      </c>
      <c r="G5" s="108" t="s">
        <v>44</v>
      </c>
      <c r="H5" s="109" t="s">
        <v>45</v>
      </c>
      <c r="I5" s="107">
        <v>2703842476</v>
      </c>
      <c r="J5" s="110" t="s">
        <v>46</v>
      </c>
      <c r="K5" s="111" t="s">
        <v>47</v>
      </c>
      <c r="L5" s="74"/>
      <c r="M5" s="70">
        <v>2340.48</v>
      </c>
      <c r="N5" s="57"/>
      <c r="O5" s="112">
        <v>32.001321003963014</v>
      </c>
      <c r="P5" s="111" t="s">
        <v>48</v>
      </c>
      <c r="Q5" s="58"/>
      <c r="R5" s="57"/>
      <c r="S5" s="113" t="s">
        <v>48</v>
      </c>
      <c r="T5" s="100">
        <v>186610</v>
      </c>
      <c r="U5" s="59"/>
      <c r="V5" s="59"/>
      <c r="W5" s="114"/>
      <c r="X5" s="106">
        <f aca="true" t="shared" si="0" ref="X5:X36">IF(OR(K5="YES",TRIM(L5)="YES"),1,0)</f>
        <v>0</v>
      </c>
      <c r="Y5" s="107">
        <f aca="true" t="shared" si="1" ref="Y5:Y36">IF(OR(AND(ISNUMBER(M5),AND(M5&gt;0,M5&lt;600)),AND(ISNUMBER(M5),AND(M5&gt;0,N5="YES"))),1,0)</f>
        <v>0</v>
      </c>
      <c r="Z5" s="107">
        <f aca="true" t="shared" si="2" ref="Z5:Z36">IF(AND(OR(K5="YES",TRIM(L5)="YES"),(X5=0)),"Trouble",0)</f>
        <v>0</v>
      </c>
      <c r="AA5" s="107">
        <f aca="true" t="shared" si="3" ref="AA5:AA36">IF(AND(OR(AND(ISNUMBER(M5),AND(M5&gt;0,M5&lt;600)),AND(ISNUMBER(M5),AND(M5&gt;0,N5="YES"))),(Y5=0)),"Trouble",0)</f>
        <v>0</v>
      </c>
      <c r="AB5" s="115" t="str">
        <f aca="true" t="shared" si="4" ref="AB5:AB36">IF(AND(X5=1,Y5=1),"SRSA","-")</f>
        <v>-</v>
      </c>
      <c r="AC5" s="106">
        <f aca="true" t="shared" si="5" ref="AC5:AC36">IF(S5="YES",1,0)</f>
        <v>1</v>
      </c>
      <c r="AD5" s="107">
        <f aca="true" t="shared" si="6" ref="AD5:AD36">IF(OR(AND(ISNUMBER(Q5),Q5&gt;=20),(AND(ISNUMBER(Q5)=FALSE,AND(ISNUMBER(O5),O5&gt;=20)))),1,0)</f>
        <v>1</v>
      </c>
      <c r="AE5" s="107" t="str">
        <f aca="true" t="shared" si="7" ref="AE5:AE36">IF(AND(AC5=1,AD5=1),"Initial",0)</f>
        <v>Initial</v>
      </c>
      <c r="AF5" s="115" t="str">
        <f aca="true" t="shared" si="8" ref="AF5:AF36">IF(AND(AND(AE5="Initial",AG5=0),AND(ISNUMBER(M5),M5&gt;0)),"RLIS","-")</f>
        <v>RLIS</v>
      </c>
      <c r="AG5" s="106">
        <f aca="true" t="shared" si="9" ref="AG5:AG36">IF(AND(AB5="SRSA",AE5="Initial"),"SRSA",0)</f>
        <v>0</v>
      </c>
      <c r="AH5" s="116" t="s">
        <v>49</v>
      </c>
    </row>
    <row r="6" spans="1:34" s="1" customFormat="1" ht="12.75" customHeight="1">
      <c r="A6" s="117" t="s">
        <v>50</v>
      </c>
      <c r="B6" s="118" t="s">
        <v>51</v>
      </c>
      <c r="C6" s="119" t="s">
        <v>52</v>
      </c>
      <c r="D6" s="120" t="s">
        <v>53</v>
      </c>
      <c r="E6" s="120" t="s">
        <v>54</v>
      </c>
      <c r="F6" s="118" t="s">
        <v>43</v>
      </c>
      <c r="G6" s="121" t="s">
        <v>55</v>
      </c>
      <c r="H6" s="122" t="s">
        <v>56</v>
      </c>
      <c r="I6" s="120">
        <v>2702373181</v>
      </c>
      <c r="J6" s="123" t="s">
        <v>57</v>
      </c>
      <c r="K6" s="124" t="s">
        <v>47</v>
      </c>
      <c r="L6" s="75"/>
      <c r="M6" s="71">
        <v>2667.87</v>
      </c>
      <c r="N6" s="63"/>
      <c r="O6" s="125">
        <v>26.764127073376443</v>
      </c>
      <c r="P6" s="124" t="s">
        <v>48</v>
      </c>
      <c r="Q6" s="64"/>
      <c r="R6" s="63"/>
      <c r="S6" s="126" t="s">
        <v>48</v>
      </c>
      <c r="T6" s="101">
        <v>148895</v>
      </c>
      <c r="U6" s="65"/>
      <c r="V6" s="65"/>
      <c r="W6" s="127"/>
      <c r="X6" s="119">
        <f t="shared" si="0"/>
        <v>0</v>
      </c>
      <c r="Y6" s="120">
        <f t="shared" si="1"/>
        <v>0</v>
      </c>
      <c r="Z6" s="120">
        <f t="shared" si="2"/>
        <v>0</v>
      </c>
      <c r="AA6" s="120">
        <f t="shared" si="3"/>
        <v>0</v>
      </c>
      <c r="AB6" s="128" t="str">
        <f t="shared" si="4"/>
        <v>-</v>
      </c>
      <c r="AC6" s="119">
        <f t="shared" si="5"/>
        <v>1</v>
      </c>
      <c r="AD6" s="120">
        <f t="shared" si="6"/>
        <v>1</v>
      </c>
      <c r="AE6" s="120" t="str">
        <f t="shared" si="7"/>
        <v>Initial</v>
      </c>
      <c r="AF6" s="128" t="str">
        <f t="shared" si="8"/>
        <v>RLIS</v>
      </c>
      <c r="AG6" s="119">
        <f t="shared" si="9"/>
        <v>0</v>
      </c>
      <c r="AH6" s="129" t="s">
        <v>49</v>
      </c>
    </row>
    <row r="7" spans="1:34" s="1" customFormat="1" ht="12.75" customHeight="1">
      <c r="A7" s="117" t="s">
        <v>91</v>
      </c>
      <c r="B7" s="118" t="s">
        <v>92</v>
      </c>
      <c r="C7" s="119" t="s">
        <v>93</v>
      </c>
      <c r="D7" s="120" t="s">
        <v>94</v>
      </c>
      <c r="E7" s="120" t="s">
        <v>95</v>
      </c>
      <c r="F7" s="118" t="s">
        <v>43</v>
      </c>
      <c r="G7" s="121" t="s">
        <v>96</v>
      </c>
      <c r="H7" s="122" t="s">
        <v>97</v>
      </c>
      <c r="I7" s="120">
        <v>2706658400</v>
      </c>
      <c r="J7" s="123" t="s">
        <v>98</v>
      </c>
      <c r="K7" s="124" t="s">
        <v>48</v>
      </c>
      <c r="L7" s="75"/>
      <c r="M7" s="71">
        <v>1222.69</v>
      </c>
      <c r="N7" s="63"/>
      <c r="O7" s="125">
        <v>21.575846833578794</v>
      </c>
      <c r="P7" s="124" t="s">
        <v>48</v>
      </c>
      <c r="Q7" s="64"/>
      <c r="R7" s="63"/>
      <c r="S7" s="126" t="s">
        <v>48</v>
      </c>
      <c r="T7" s="101">
        <v>63668</v>
      </c>
      <c r="U7" s="65"/>
      <c r="V7" s="65"/>
      <c r="W7" s="127"/>
      <c r="X7" s="119">
        <f t="shared" si="0"/>
        <v>1</v>
      </c>
      <c r="Y7" s="120">
        <f t="shared" si="1"/>
        <v>0</v>
      </c>
      <c r="Z7" s="120">
        <f t="shared" si="2"/>
        <v>0</v>
      </c>
      <c r="AA7" s="120">
        <f t="shared" si="3"/>
        <v>0</v>
      </c>
      <c r="AB7" s="128" t="str">
        <f t="shared" si="4"/>
        <v>-</v>
      </c>
      <c r="AC7" s="119">
        <f t="shared" si="5"/>
        <v>1</v>
      </c>
      <c r="AD7" s="120">
        <f t="shared" si="6"/>
        <v>1</v>
      </c>
      <c r="AE7" s="120" t="str">
        <f t="shared" si="7"/>
        <v>Initial</v>
      </c>
      <c r="AF7" s="128" t="str">
        <f t="shared" si="8"/>
        <v>RLIS</v>
      </c>
      <c r="AG7" s="119">
        <f t="shared" si="9"/>
        <v>0</v>
      </c>
      <c r="AH7" s="129" t="s">
        <v>49</v>
      </c>
    </row>
    <row r="8" spans="1:34" s="1" customFormat="1" ht="12.75" customHeight="1">
      <c r="A8" s="117" t="s">
        <v>99</v>
      </c>
      <c r="B8" s="118" t="s">
        <v>100</v>
      </c>
      <c r="C8" s="119" t="s">
        <v>101</v>
      </c>
      <c r="D8" s="120" t="s">
        <v>102</v>
      </c>
      <c r="E8" s="120" t="s">
        <v>103</v>
      </c>
      <c r="F8" s="118" t="s">
        <v>43</v>
      </c>
      <c r="G8" s="121" t="s">
        <v>104</v>
      </c>
      <c r="H8" s="122" t="s">
        <v>105</v>
      </c>
      <c r="I8" s="120">
        <v>6065463120</v>
      </c>
      <c r="J8" s="123" t="s">
        <v>57</v>
      </c>
      <c r="K8" s="124" t="s">
        <v>47</v>
      </c>
      <c r="L8" s="75"/>
      <c r="M8" s="71">
        <v>588.83</v>
      </c>
      <c r="N8" s="63"/>
      <c r="O8" s="125">
        <v>37.41794310722101</v>
      </c>
      <c r="P8" s="124" t="s">
        <v>48</v>
      </c>
      <c r="Q8" s="64"/>
      <c r="R8" s="63"/>
      <c r="S8" s="126" t="s">
        <v>48</v>
      </c>
      <c r="T8" s="101">
        <v>49245</v>
      </c>
      <c r="U8" s="65"/>
      <c r="V8" s="65"/>
      <c r="W8" s="127"/>
      <c r="X8" s="119">
        <f t="shared" si="0"/>
        <v>0</v>
      </c>
      <c r="Y8" s="120">
        <f t="shared" si="1"/>
        <v>1</v>
      </c>
      <c r="Z8" s="120">
        <f t="shared" si="2"/>
        <v>0</v>
      </c>
      <c r="AA8" s="120">
        <f t="shared" si="3"/>
        <v>0</v>
      </c>
      <c r="AB8" s="128" t="str">
        <f t="shared" si="4"/>
        <v>-</v>
      </c>
      <c r="AC8" s="119">
        <f t="shared" si="5"/>
        <v>1</v>
      </c>
      <c r="AD8" s="120">
        <f t="shared" si="6"/>
        <v>1</v>
      </c>
      <c r="AE8" s="120" t="str">
        <f t="shared" si="7"/>
        <v>Initial</v>
      </c>
      <c r="AF8" s="128" t="str">
        <f t="shared" si="8"/>
        <v>RLIS</v>
      </c>
      <c r="AG8" s="119">
        <f t="shared" si="9"/>
        <v>0</v>
      </c>
      <c r="AH8" s="129" t="s">
        <v>49</v>
      </c>
    </row>
    <row r="9" spans="1:34" s="1" customFormat="1" ht="12.75" customHeight="1">
      <c r="A9" s="117" t="s">
        <v>113</v>
      </c>
      <c r="B9" s="118" t="s">
        <v>114</v>
      </c>
      <c r="C9" s="119" t="s">
        <v>115</v>
      </c>
      <c r="D9" s="120" t="s">
        <v>116</v>
      </c>
      <c r="E9" s="120" t="s">
        <v>117</v>
      </c>
      <c r="F9" s="118" t="s">
        <v>43</v>
      </c>
      <c r="G9" s="121" t="s">
        <v>118</v>
      </c>
      <c r="H9" s="122" t="s">
        <v>119</v>
      </c>
      <c r="I9" s="120">
        <v>2706513787</v>
      </c>
      <c r="J9" s="123" t="s">
        <v>46</v>
      </c>
      <c r="K9" s="124" t="s">
        <v>47</v>
      </c>
      <c r="L9" s="75"/>
      <c r="M9" s="71">
        <v>4300.31</v>
      </c>
      <c r="N9" s="63"/>
      <c r="O9" s="125">
        <v>23.815119467293382</v>
      </c>
      <c r="P9" s="124" t="s">
        <v>48</v>
      </c>
      <c r="Q9" s="64"/>
      <c r="R9" s="63"/>
      <c r="S9" s="126" t="s">
        <v>48</v>
      </c>
      <c r="T9" s="101">
        <v>186917</v>
      </c>
      <c r="U9" s="65"/>
      <c r="V9" s="65"/>
      <c r="W9" s="127"/>
      <c r="X9" s="119">
        <f t="shared" si="0"/>
        <v>0</v>
      </c>
      <c r="Y9" s="120">
        <f t="shared" si="1"/>
        <v>0</v>
      </c>
      <c r="Z9" s="120">
        <f t="shared" si="2"/>
        <v>0</v>
      </c>
      <c r="AA9" s="120">
        <f t="shared" si="3"/>
        <v>0</v>
      </c>
      <c r="AB9" s="128" t="str">
        <f t="shared" si="4"/>
        <v>-</v>
      </c>
      <c r="AC9" s="119">
        <f t="shared" si="5"/>
        <v>1</v>
      </c>
      <c r="AD9" s="120">
        <f t="shared" si="6"/>
        <v>1</v>
      </c>
      <c r="AE9" s="120" t="str">
        <f t="shared" si="7"/>
        <v>Initial</v>
      </c>
      <c r="AF9" s="128" t="str">
        <f t="shared" si="8"/>
        <v>RLIS</v>
      </c>
      <c r="AG9" s="119">
        <f t="shared" si="9"/>
        <v>0</v>
      </c>
      <c r="AH9" s="129" t="s">
        <v>49</v>
      </c>
    </row>
    <row r="10" spans="1:34" s="1" customFormat="1" ht="12.75" customHeight="1">
      <c r="A10" s="117" t="s">
        <v>120</v>
      </c>
      <c r="B10" s="118" t="s">
        <v>121</v>
      </c>
      <c r="C10" s="119" t="s">
        <v>122</v>
      </c>
      <c r="D10" s="120" t="s">
        <v>123</v>
      </c>
      <c r="E10" s="120" t="s">
        <v>124</v>
      </c>
      <c r="F10" s="118" t="s">
        <v>43</v>
      </c>
      <c r="G10" s="121" t="s">
        <v>125</v>
      </c>
      <c r="H10" s="122" t="s">
        <v>126</v>
      </c>
      <c r="I10" s="120">
        <v>6066746314</v>
      </c>
      <c r="J10" s="123" t="s">
        <v>98</v>
      </c>
      <c r="K10" s="124" t="s">
        <v>48</v>
      </c>
      <c r="L10" s="75"/>
      <c r="M10" s="71">
        <v>1898.13</v>
      </c>
      <c r="N10" s="63"/>
      <c r="O10" s="125">
        <v>35.378715244487054</v>
      </c>
      <c r="P10" s="124" t="s">
        <v>48</v>
      </c>
      <c r="Q10" s="64"/>
      <c r="R10" s="63"/>
      <c r="S10" s="126" t="s">
        <v>48</v>
      </c>
      <c r="T10" s="101">
        <v>130197</v>
      </c>
      <c r="U10" s="65"/>
      <c r="V10" s="65"/>
      <c r="W10" s="127"/>
      <c r="X10" s="119">
        <f t="shared" si="0"/>
        <v>1</v>
      </c>
      <c r="Y10" s="120">
        <f t="shared" si="1"/>
        <v>0</v>
      </c>
      <c r="Z10" s="120">
        <f t="shared" si="2"/>
        <v>0</v>
      </c>
      <c r="AA10" s="120">
        <f t="shared" si="3"/>
        <v>0</v>
      </c>
      <c r="AB10" s="128" t="str">
        <f t="shared" si="4"/>
        <v>-</v>
      </c>
      <c r="AC10" s="119">
        <f t="shared" si="5"/>
        <v>1</v>
      </c>
      <c r="AD10" s="120">
        <f t="shared" si="6"/>
        <v>1</v>
      </c>
      <c r="AE10" s="120" t="str">
        <f t="shared" si="7"/>
        <v>Initial</v>
      </c>
      <c r="AF10" s="128" t="str">
        <f t="shared" si="8"/>
        <v>RLIS</v>
      </c>
      <c r="AG10" s="119">
        <f t="shared" si="9"/>
        <v>0</v>
      </c>
      <c r="AH10" s="129" t="s">
        <v>49</v>
      </c>
    </row>
    <row r="11" spans="1:34" s="1" customFormat="1" ht="12.75" customHeight="1">
      <c r="A11" s="117" t="s">
        <v>134</v>
      </c>
      <c r="B11" s="118" t="s">
        <v>135</v>
      </c>
      <c r="C11" s="119" t="s">
        <v>136</v>
      </c>
      <c r="D11" s="120" t="s">
        <v>137</v>
      </c>
      <c r="E11" s="120" t="s">
        <v>138</v>
      </c>
      <c r="F11" s="118" t="s">
        <v>43</v>
      </c>
      <c r="G11" s="121" t="s">
        <v>139</v>
      </c>
      <c r="H11" s="122" t="s">
        <v>140</v>
      </c>
      <c r="I11" s="120">
        <v>6063377051</v>
      </c>
      <c r="J11" s="123" t="s">
        <v>46</v>
      </c>
      <c r="K11" s="124" t="s">
        <v>47</v>
      </c>
      <c r="L11" s="75"/>
      <c r="M11" s="71">
        <v>2617.18</v>
      </c>
      <c r="N11" s="63"/>
      <c r="O11" s="125">
        <v>41.69139465875371</v>
      </c>
      <c r="P11" s="124" t="s">
        <v>48</v>
      </c>
      <c r="Q11" s="64"/>
      <c r="R11" s="63"/>
      <c r="S11" s="126" t="s">
        <v>48</v>
      </c>
      <c r="T11" s="101">
        <v>275338</v>
      </c>
      <c r="U11" s="65"/>
      <c r="V11" s="65"/>
      <c r="W11" s="127"/>
      <c r="X11" s="119">
        <f t="shared" si="0"/>
        <v>0</v>
      </c>
      <c r="Y11" s="120">
        <f t="shared" si="1"/>
        <v>0</v>
      </c>
      <c r="Z11" s="120">
        <f t="shared" si="2"/>
        <v>0</v>
      </c>
      <c r="AA11" s="120">
        <f t="shared" si="3"/>
        <v>0</v>
      </c>
      <c r="AB11" s="128" t="str">
        <f t="shared" si="4"/>
        <v>-</v>
      </c>
      <c r="AC11" s="119">
        <f t="shared" si="5"/>
        <v>1</v>
      </c>
      <c r="AD11" s="120">
        <f t="shared" si="6"/>
        <v>1</v>
      </c>
      <c r="AE11" s="120" t="str">
        <f t="shared" si="7"/>
        <v>Initial</v>
      </c>
      <c r="AF11" s="128" t="str">
        <f t="shared" si="8"/>
        <v>RLIS</v>
      </c>
      <c r="AG11" s="119">
        <f t="shared" si="9"/>
        <v>0</v>
      </c>
      <c r="AH11" s="129" t="s">
        <v>49</v>
      </c>
    </row>
    <row r="12" spans="1:34" s="1" customFormat="1" ht="12.75" customHeight="1">
      <c r="A12" s="117" t="s">
        <v>148</v>
      </c>
      <c r="B12" s="118" t="s">
        <v>149</v>
      </c>
      <c r="C12" s="119" t="s">
        <v>150</v>
      </c>
      <c r="D12" s="120" t="s">
        <v>151</v>
      </c>
      <c r="E12" s="120" t="s">
        <v>152</v>
      </c>
      <c r="F12" s="118" t="s">
        <v>43</v>
      </c>
      <c r="G12" s="121" t="s">
        <v>153</v>
      </c>
      <c r="H12" s="122" t="s">
        <v>154</v>
      </c>
      <c r="I12" s="120">
        <v>8599868446</v>
      </c>
      <c r="J12" s="123" t="s">
        <v>57</v>
      </c>
      <c r="K12" s="124" t="s">
        <v>47</v>
      </c>
      <c r="L12" s="75"/>
      <c r="M12" s="71">
        <v>996.51</v>
      </c>
      <c r="N12" s="63"/>
      <c r="O12" s="125">
        <v>30.589430894308943</v>
      </c>
      <c r="P12" s="124" t="s">
        <v>48</v>
      </c>
      <c r="Q12" s="64"/>
      <c r="R12" s="63"/>
      <c r="S12" s="126" t="s">
        <v>48</v>
      </c>
      <c r="T12" s="101">
        <v>46663</v>
      </c>
      <c r="U12" s="65"/>
      <c r="V12" s="65"/>
      <c r="W12" s="127"/>
      <c r="X12" s="119">
        <f t="shared" si="0"/>
        <v>0</v>
      </c>
      <c r="Y12" s="120">
        <f t="shared" si="1"/>
        <v>0</v>
      </c>
      <c r="Z12" s="120">
        <f t="shared" si="2"/>
        <v>0</v>
      </c>
      <c r="AA12" s="120">
        <f t="shared" si="3"/>
        <v>0</v>
      </c>
      <c r="AB12" s="128" t="str">
        <f t="shared" si="4"/>
        <v>-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28" t="str">
        <f t="shared" si="8"/>
        <v>RLIS</v>
      </c>
      <c r="AG12" s="119">
        <f t="shared" si="9"/>
        <v>0</v>
      </c>
      <c r="AH12" s="129" t="s">
        <v>49</v>
      </c>
    </row>
    <row r="13" spans="1:34" s="1" customFormat="1" ht="12.75" customHeight="1">
      <c r="A13" s="117" t="s">
        <v>197</v>
      </c>
      <c r="B13" s="118" t="s">
        <v>198</v>
      </c>
      <c r="C13" s="119" t="s">
        <v>199</v>
      </c>
      <c r="D13" s="120" t="s">
        <v>200</v>
      </c>
      <c r="E13" s="120" t="s">
        <v>201</v>
      </c>
      <c r="F13" s="118" t="s">
        <v>43</v>
      </c>
      <c r="G13" s="121" t="s">
        <v>202</v>
      </c>
      <c r="H13" s="122" t="s">
        <v>203</v>
      </c>
      <c r="I13" s="120">
        <v>6066662491</v>
      </c>
      <c r="J13" s="123" t="s">
        <v>98</v>
      </c>
      <c r="K13" s="124" t="s">
        <v>48</v>
      </c>
      <c r="L13" s="75"/>
      <c r="M13" s="71">
        <v>1862.89</v>
      </c>
      <c r="N13" s="63"/>
      <c r="O13" s="125">
        <v>38.91175125743027</v>
      </c>
      <c r="P13" s="124" t="s">
        <v>48</v>
      </c>
      <c r="Q13" s="64"/>
      <c r="R13" s="63"/>
      <c r="S13" s="126" t="s">
        <v>48</v>
      </c>
      <c r="T13" s="101">
        <v>241181</v>
      </c>
      <c r="U13" s="65"/>
      <c r="V13" s="65"/>
      <c r="W13" s="127"/>
      <c r="X13" s="119">
        <f t="shared" si="0"/>
        <v>1</v>
      </c>
      <c r="Y13" s="120">
        <f t="shared" si="1"/>
        <v>0</v>
      </c>
      <c r="Z13" s="120">
        <f t="shared" si="2"/>
        <v>0</v>
      </c>
      <c r="AA13" s="120">
        <f t="shared" si="3"/>
        <v>0</v>
      </c>
      <c r="AB13" s="128" t="str">
        <f t="shared" si="4"/>
        <v>-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28" t="str">
        <f t="shared" si="8"/>
        <v>RLIS</v>
      </c>
      <c r="AG13" s="119">
        <f t="shared" si="9"/>
        <v>0</v>
      </c>
      <c r="AH13" s="129" t="s">
        <v>49</v>
      </c>
    </row>
    <row r="14" spans="1:34" s="1" customFormat="1" ht="12.75" customHeight="1">
      <c r="A14" s="117" t="s">
        <v>204</v>
      </c>
      <c r="B14" s="118" t="s">
        <v>205</v>
      </c>
      <c r="C14" s="119" t="s">
        <v>206</v>
      </c>
      <c r="D14" s="120" t="s">
        <v>207</v>
      </c>
      <c r="E14" s="120" t="s">
        <v>208</v>
      </c>
      <c r="F14" s="118" t="s">
        <v>43</v>
      </c>
      <c r="G14" s="121" t="s">
        <v>209</v>
      </c>
      <c r="H14" s="122" t="s">
        <v>210</v>
      </c>
      <c r="I14" s="120">
        <v>2707563000</v>
      </c>
      <c r="J14" s="123" t="s">
        <v>98</v>
      </c>
      <c r="K14" s="124" t="s">
        <v>48</v>
      </c>
      <c r="L14" s="75"/>
      <c r="M14" s="71">
        <v>2500.89</v>
      </c>
      <c r="N14" s="63"/>
      <c r="O14" s="125">
        <v>27.817319098457887</v>
      </c>
      <c r="P14" s="124" t="s">
        <v>48</v>
      </c>
      <c r="Q14" s="64"/>
      <c r="R14" s="63"/>
      <c r="S14" s="126" t="s">
        <v>48</v>
      </c>
      <c r="T14" s="101">
        <v>159894</v>
      </c>
      <c r="U14" s="65"/>
      <c r="V14" s="65"/>
      <c r="W14" s="127"/>
      <c r="X14" s="119">
        <f t="shared" si="0"/>
        <v>1</v>
      </c>
      <c r="Y14" s="120">
        <f t="shared" si="1"/>
        <v>0</v>
      </c>
      <c r="Z14" s="120">
        <f t="shared" si="2"/>
        <v>0</v>
      </c>
      <c r="AA14" s="120">
        <f t="shared" si="3"/>
        <v>0</v>
      </c>
      <c r="AB14" s="128" t="str">
        <f t="shared" si="4"/>
        <v>-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28" t="str">
        <f t="shared" si="8"/>
        <v>RLIS</v>
      </c>
      <c r="AG14" s="119">
        <f t="shared" si="9"/>
        <v>0</v>
      </c>
      <c r="AH14" s="129" t="s">
        <v>49</v>
      </c>
    </row>
    <row r="15" spans="1:34" s="1" customFormat="1" ht="12.75" customHeight="1">
      <c r="A15" s="117" t="s">
        <v>225</v>
      </c>
      <c r="B15" s="118" t="s">
        <v>226</v>
      </c>
      <c r="C15" s="119" t="s">
        <v>227</v>
      </c>
      <c r="D15" s="120" t="s">
        <v>228</v>
      </c>
      <c r="E15" s="120" t="s">
        <v>229</v>
      </c>
      <c r="F15" s="118" t="s">
        <v>43</v>
      </c>
      <c r="G15" s="121" t="s">
        <v>230</v>
      </c>
      <c r="H15" s="122" t="s">
        <v>231</v>
      </c>
      <c r="I15" s="120">
        <v>2705265624</v>
      </c>
      <c r="J15" s="123" t="s">
        <v>98</v>
      </c>
      <c r="K15" s="124" t="s">
        <v>48</v>
      </c>
      <c r="L15" s="75"/>
      <c r="M15" s="71">
        <v>1951.07</v>
      </c>
      <c r="N15" s="63"/>
      <c r="O15" s="125">
        <v>27.79086198775318</v>
      </c>
      <c r="P15" s="124" t="s">
        <v>48</v>
      </c>
      <c r="Q15" s="64"/>
      <c r="R15" s="63"/>
      <c r="S15" s="126" t="s">
        <v>48</v>
      </c>
      <c r="T15" s="101">
        <v>129084</v>
      </c>
      <c r="U15" s="65"/>
      <c r="V15" s="65"/>
      <c r="W15" s="127"/>
      <c r="X15" s="119">
        <f t="shared" si="0"/>
        <v>1</v>
      </c>
      <c r="Y15" s="120">
        <f t="shared" si="1"/>
        <v>0</v>
      </c>
      <c r="Z15" s="120">
        <f t="shared" si="2"/>
        <v>0</v>
      </c>
      <c r="AA15" s="120">
        <f t="shared" si="3"/>
        <v>0</v>
      </c>
      <c r="AB15" s="128" t="str">
        <f t="shared" si="4"/>
        <v>-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28" t="str">
        <f t="shared" si="8"/>
        <v>RLIS</v>
      </c>
      <c r="AG15" s="119">
        <f t="shared" si="9"/>
        <v>0</v>
      </c>
      <c r="AH15" s="129" t="s">
        <v>49</v>
      </c>
    </row>
    <row r="16" spans="1:34" s="1" customFormat="1" ht="12.75" customHeight="1">
      <c r="A16" s="117" t="s">
        <v>232</v>
      </c>
      <c r="B16" s="118" t="s">
        <v>233</v>
      </c>
      <c r="C16" s="119" t="s">
        <v>234</v>
      </c>
      <c r="D16" s="120" t="s">
        <v>235</v>
      </c>
      <c r="E16" s="120" t="s">
        <v>236</v>
      </c>
      <c r="F16" s="118" t="s">
        <v>43</v>
      </c>
      <c r="G16" s="121" t="s">
        <v>237</v>
      </c>
      <c r="H16" s="122" t="s">
        <v>238</v>
      </c>
      <c r="I16" s="120">
        <v>2703658000</v>
      </c>
      <c r="J16" s="123" t="s">
        <v>46</v>
      </c>
      <c r="K16" s="124" t="s">
        <v>47</v>
      </c>
      <c r="L16" s="75"/>
      <c r="M16" s="71">
        <v>1812.69</v>
      </c>
      <c r="N16" s="63"/>
      <c r="O16" s="125">
        <v>29.016786570743403</v>
      </c>
      <c r="P16" s="124" t="s">
        <v>48</v>
      </c>
      <c r="Q16" s="64"/>
      <c r="R16" s="63"/>
      <c r="S16" s="126" t="s">
        <v>48</v>
      </c>
      <c r="T16" s="101">
        <v>120603</v>
      </c>
      <c r="U16" s="65"/>
      <c r="V16" s="65"/>
      <c r="W16" s="127"/>
      <c r="X16" s="119">
        <f t="shared" si="0"/>
        <v>0</v>
      </c>
      <c r="Y16" s="120">
        <f t="shared" si="1"/>
        <v>0</v>
      </c>
      <c r="Z16" s="120">
        <f t="shared" si="2"/>
        <v>0</v>
      </c>
      <c r="AA16" s="120">
        <f t="shared" si="3"/>
        <v>0</v>
      </c>
      <c r="AB16" s="128" t="str">
        <f t="shared" si="4"/>
        <v>-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8" t="str">
        <f t="shared" si="8"/>
        <v>RLIS</v>
      </c>
      <c r="AG16" s="119">
        <f t="shared" si="9"/>
        <v>0</v>
      </c>
      <c r="AH16" s="129" t="s">
        <v>49</v>
      </c>
    </row>
    <row r="17" spans="1:34" s="1" customFormat="1" ht="12.75" customHeight="1">
      <c r="A17" s="117" t="s">
        <v>239</v>
      </c>
      <c r="B17" s="118" t="s">
        <v>240</v>
      </c>
      <c r="C17" s="119" t="s">
        <v>241</v>
      </c>
      <c r="D17" s="120" t="s">
        <v>242</v>
      </c>
      <c r="E17" s="120" t="s">
        <v>243</v>
      </c>
      <c r="F17" s="118" t="s">
        <v>43</v>
      </c>
      <c r="G17" s="121" t="s">
        <v>244</v>
      </c>
      <c r="H17" s="122" t="s">
        <v>245</v>
      </c>
      <c r="I17" s="120">
        <v>2707627300</v>
      </c>
      <c r="J17" s="123" t="s">
        <v>46</v>
      </c>
      <c r="K17" s="124" t="s">
        <v>47</v>
      </c>
      <c r="L17" s="75"/>
      <c r="M17" s="71">
        <v>2926.26</v>
      </c>
      <c r="N17" s="63"/>
      <c r="O17" s="125">
        <v>21.213840045377196</v>
      </c>
      <c r="P17" s="124" t="s">
        <v>48</v>
      </c>
      <c r="Q17" s="64"/>
      <c r="R17" s="63"/>
      <c r="S17" s="126" t="s">
        <v>48</v>
      </c>
      <c r="T17" s="101">
        <v>147947</v>
      </c>
      <c r="U17" s="65"/>
      <c r="V17" s="65"/>
      <c r="W17" s="127"/>
      <c r="X17" s="119">
        <f t="shared" si="0"/>
        <v>0</v>
      </c>
      <c r="Y17" s="120">
        <f t="shared" si="1"/>
        <v>0</v>
      </c>
      <c r="Z17" s="120">
        <f t="shared" si="2"/>
        <v>0</v>
      </c>
      <c r="AA17" s="120">
        <f t="shared" si="3"/>
        <v>0</v>
      </c>
      <c r="AB17" s="128" t="str">
        <f t="shared" si="4"/>
        <v>-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8" t="str">
        <f t="shared" si="8"/>
        <v>RLIS</v>
      </c>
      <c r="AG17" s="119">
        <f t="shared" si="9"/>
        <v>0</v>
      </c>
      <c r="AH17" s="129" t="s">
        <v>49</v>
      </c>
    </row>
    <row r="18" spans="1:34" s="1" customFormat="1" ht="12.75" customHeight="1">
      <c r="A18" s="117" t="s">
        <v>253</v>
      </c>
      <c r="B18" s="118" t="s">
        <v>254</v>
      </c>
      <c r="C18" s="119" t="s">
        <v>255</v>
      </c>
      <c r="D18" s="120" t="s">
        <v>256</v>
      </c>
      <c r="E18" s="120" t="s">
        <v>257</v>
      </c>
      <c r="F18" s="118" t="s">
        <v>43</v>
      </c>
      <c r="G18" s="121" t="s">
        <v>258</v>
      </c>
      <c r="H18" s="122" t="s">
        <v>259</v>
      </c>
      <c r="I18" s="120">
        <v>2704654162</v>
      </c>
      <c r="J18" s="123" t="s">
        <v>57</v>
      </c>
      <c r="K18" s="124" t="s">
        <v>47</v>
      </c>
      <c r="L18" s="75"/>
      <c r="M18" s="71">
        <v>1025.72</v>
      </c>
      <c r="N18" s="63"/>
      <c r="O18" s="125">
        <v>41.645675902602854</v>
      </c>
      <c r="P18" s="124" t="s">
        <v>48</v>
      </c>
      <c r="Q18" s="64"/>
      <c r="R18" s="63"/>
      <c r="S18" s="126" t="s">
        <v>48</v>
      </c>
      <c r="T18" s="101">
        <v>102881</v>
      </c>
      <c r="U18" s="65"/>
      <c r="V18" s="65"/>
      <c r="W18" s="127"/>
      <c r="X18" s="119">
        <f t="shared" si="0"/>
        <v>0</v>
      </c>
      <c r="Y18" s="120">
        <f t="shared" si="1"/>
        <v>0</v>
      </c>
      <c r="Z18" s="120">
        <f t="shared" si="2"/>
        <v>0</v>
      </c>
      <c r="AA18" s="120">
        <f t="shared" si="3"/>
        <v>0</v>
      </c>
      <c r="AB18" s="128" t="str">
        <f t="shared" si="4"/>
        <v>-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8" t="str">
        <f t="shared" si="8"/>
        <v>RLIS</v>
      </c>
      <c r="AG18" s="119">
        <f t="shared" si="9"/>
        <v>0</v>
      </c>
      <c r="AH18" s="129" t="s">
        <v>49</v>
      </c>
    </row>
    <row r="19" spans="1:34" s="1" customFormat="1" ht="12.75" customHeight="1">
      <c r="A19" s="117" t="s">
        <v>260</v>
      </c>
      <c r="B19" s="118" t="s">
        <v>261</v>
      </c>
      <c r="C19" s="119" t="s">
        <v>262</v>
      </c>
      <c r="D19" s="120" t="s">
        <v>263</v>
      </c>
      <c r="E19" s="120" t="s">
        <v>264</v>
      </c>
      <c r="F19" s="118" t="s">
        <v>43</v>
      </c>
      <c r="G19" s="121" t="s">
        <v>265</v>
      </c>
      <c r="H19" s="122" t="s">
        <v>266</v>
      </c>
      <c r="I19" s="120">
        <v>2706285476</v>
      </c>
      <c r="J19" s="123" t="s">
        <v>98</v>
      </c>
      <c r="K19" s="124" t="s">
        <v>48</v>
      </c>
      <c r="L19" s="75"/>
      <c r="M19" s="71">
        <v>730.33</v>
      </c>
      <c r="N19" s="63"/>
      <c r="O19" s="125">
        <v>25.180722891566266</v>
      </c>
      <c r="P19" s="124" t="s">
        <v>48</v>
      </c>
      <c r="Q19" s="64"/>
      <c r="R19" s="63"/>
      <c r="S19" s="126" t="s">
        <v>48</v>
      </c>
      <c r="T19" s="101">
        <v>44396</v>
      </c>
      <c r="U19" s="65"/>
      <c r="V19" s="65"/>
      <c r="W19" s="127"/>
      <c r="X19" s="119">
        <f t="shared" si="0"/>
        <v>1</v>
      </c>
      <c r="Y19" s="120">
        <f t="shared" si="1"/>
        <v>0</v>
      </c>
      <c r="Z19" s="120">
        <f t="shared" si="2"/>
        <v>0</v>
      </c>
      <c r="AA19" s="120">
        <f t="shared" si="3"/>
        <v>0</v>
      </c>
      <c r="AB19" s="128" t="str">
        <f t="shared" si="4"/>
        <v>-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8" t="str">
        <f t="shared" si="8"/>
        <v>RLIS</v>
      </c>
      <c r="AG19" s="119">
        <f t="shared" si="9"/>
        <v>0</v>
      </c>
      <c r="AH19" s="129" t="s">
        <v>49</v>
      </c>
    </row>
    <row r="20" spans="1:34" s="1" customFormat="1" ht="12.75" customHeight="1">
      <c r="A20" s="117" t="s">
        <v>267</v>
      </c>
      <c r="B20" s="118" t="s">
        <v>268</v>
      </c>
      <c r="C20" s="119" t="s">
        <v>269</v>
      </c>
      <c r="D20" s="120" t="s">
        <v>270</v>
      </c>
      <c r="E20" s="120" t="s">
        <v>271</v>
      </c>
      <c r="F20" s="118" t="s">
        <v>43</v>
      </c>
      <c r="G20" s="121" t="s">
        <v>272</v>
      </c>
      <c r="H20" s="122" t="s">
        <v>273</v>
      </c>
      <c r="I20" s="120">
        <v>5027327070</v>
      </c>
      <c r="J20" s="123" t="s">
        <v>57</v>
      </c>
      <c r="K20" s="124" t="s">
        <v>47</v>
      </c>
      <c r="L20" s="75"/>
      <c r="M20" s="71">
        <v>1711.62</v>
      </c>
      <c r="N20" s="63"/>
      <c r="O20" s="125">
        <v>27.8376990241397</v>
      </c>
      <c r="P20" s="124" t="s">
        <v>48</v>
      </c>
      <c r="Q20" s="64"/>
      <c r="R20" s="63"/>
      <c r="S20" s="126" t="s">
        <v>48</v>
      </c>
      <c r="T20" s="101">
        <v>104846</v>
      </c>
      <c r="U20" s="65"/>
      <c r="V20" s="65"/>
      <c r="W20" s="127"/>
      <c r="X20" s="119">
        <f t="shared" si="0"/>
        <v>0</v>
      </c>
      <c r="Y20" s="120">
        <f t="shared" si="1"/>
        <v>0</v>
      </c>
      <c r="Z20" s="120">
        <f t="shared" si="2"/>
        <v>0</v>
      </c>
      <c r="AA20" s="120">
        <f t="shared" si="3"/>
        <v>0</v>
      </c>
      <c r="AB20" s="128" t="str">
        <f t="shared" si="4"/>
        <v>-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28" t="str">
        <f t="shared" si="8"/>
        <v>RLIS</v>
      </c>
      <c r="AG20" s="119">
        <f t="shared" si="9"/>
        <v>0</v>
      </c>
      <c r="AH20" s="129" t="s">
        <v>49</v>
      </c>
    </row>
    <row r="21" spans="1:34" s="1" customFormat="1" ht="12.75" customHeight="1">
      <c r="A21" s="117" t="s">
        <v>274</v>
      </c>
      <c r="B21" s="118" t="s">
        <v>275</v>
      </c>
      <c r="C21" s="119" t="s">
        <v>276</v>
      </c>
      <c r="D21" s="120" t="s">
        <v>277</v>
      </c>
      <c r="E21" s="120" t="s">
        <v>278</v>
      </c>
      <c r="F21" s="118" t="s">
        <v>43</v>
      </c>
      <c r="G21" s="121" t="s">
        <v>279</v>
      </c>
      <c r="H21" s="122" t="s">
        <v>280</v>
      </c>
      <c r="I21" s="120">
        <v>6064746696</v>
      </c>
      <c r="J21" s="123" t="s">
        <v>46</v>
      </c>
      <c r="K21" s="124" t="s">
        <v>47</v>
      </c>
      <c r="L21" s="75"/>
      <c r="M21" s="71">
        <v>4258.4</v>
      </c>
      <c r="N21" s="63"/>
      <c r="O21" s="125">
        <v>29.40163581575549</v>
      </c>
      <c r="P21" s="124" t="s">
        <v>48</v>
      </c>
      <c r="Q21" s="64"/>
      <c r="R21" s="63"/>
      <c r="S21" s="126" t="s">
        <v>48</v>
      </c>
      <c r="T21" s="101">
        <v>342967</v>
      </c>
      <c r="U21" s="65"/>
      <c r="V21" s="65"/>
      <c r="W21" s="127"/>
      <c r="X21" s="119">
        <f t="shared" si="0"/>
        <v>0</v>
      </c>
      <c r="Y21" s="120">
        <f t="shared" si="1"/>
        <v>0</v>
      </c>
      <c r="Z21" s="120">
        <f t="shared" si="2"/>
        <v>0</v>
      </c>
      <c r="AA21" s="120">
        <f t="shared" si="3"/>
        <v>0</v>
      </c>
      <c r="AB21" s="128" t="str">
        <f t="shared" si="4"/>
        <v>-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28" t="str">
        <f t="shared" si="8"/>
        <v>RLIS</v>
      </c>
      <c r="AG21" s="119">
        <f t="shared" si="9"/>
        <v>0</v>
      </c>
      <c r="AH21" s="129" t="s">
        <v>49</v>
      </c>
    </row>
    <row r="22" spans="1:34" s="1" customFormat="1" ht="12.75" customHeight="1">
      <c r="A22" s="117" t="s">
        <v>281</v>
      </c>
      <c r="B22" s="118" t="s">
        <v>282</v>
      </c>
      <c r="C22" s="119" t="s">
        <v>283</v>
      </c>
      <c r="D22" s="120" t="s">
        <v>284</v>
      </c>
      <c r="E22" s="120" t="s">
        <v>285</v>
      </c>
      <c r="F22" s="118" t="s">
        <v>43</v>
      </c>
      <c r="G22" s="121" t="s">
        <v>286</v>
      </c>
      <c r="H22" s="122" t="s">
        <v>287</v>
      </c>
      <c r="I22" s="120">
        <v>6067876941</v>
      </c>
      <c r="J22" s="123" t="s">
        <v>98</v>
      </c>
      <c r="K22" s="124" t="s">
        <v>48</v>
      </c>
      <c r="L22" s="75"/>
      <c r="M22" s="71">
        <v>2070.38</v>
      </c>
      <c r="N22" s="63"/>
      <c r="O22" s="125">
        <v>39.24751014385836</v>
      </c>
      <c r="P22" s="124" t="s">
        <v>48</v>
      </c>
      <c r="Q22" s="64"/>
      <c r="R22" s="63"/>
      <c r="S22" s="126" t="s">
        <v>48</v>
      </c>
      <c r="T22" s="101">
        <v>176100</v>
      </c>
      <c r="U22" s="65"/>
      <c r="V22" s="65"/>
      <c r="W22" s="127"/>
      <c r="X22" s="119">
        <f t="shared" si="0"/>
        <v>1</v>
      </c>
      <c r="Y22" s="120">
        <f t="shared" si="1"/>
        <v>0</v>
      </c>
      <c r="Z22" s="120">
        <f t="shared" si="2"/>
        <v>0</v>
      </c>
      <c r="AA22" s="120">
        <f t="shared" si="3"/>
        <v>0</v>
      </c>
      <c r="AB22" s="128" t="str">
        <f t="shared" si="4"/>
        <v>-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28" t="str">
        <f t="shared" si="8"/>
        <v>RLIS</v>
      </c>
      <c r="AG22" s="119">
        <f t="shared" si="9"/>
        <v>0</v>
      </c>
      <c r="AH22" s="129" t="s">
        <v>49</v>
      </c>
    </row>
    <row r="23" spans="1:34" s="1" customFormat="1" ht="12.75" customHeight="1">
      <c r="A23" s="117" t="s">
        <v>288</v>
      </c>
      <c r="B23" s="118" t="s">
        <v>289</v>
      </c>
      <c r="C23" s="119" t="s">
        <v>290</v>
      </c>
      <c r="D23" s="120" t="s">
        <v>291</v>
      </c>
      <c r="E23" s="120" t="s">
        <v>292</v>
      </c>
      <c r="F23" s="118" t="s">
        <v>43</v>
      </c>
      <c r="G23" s="121" t="s">
        <v>293</v>
      </c>
      <c r="H23" s="122" t="s">
        <v>119</v>
      </c>
      <c r="I23" s="120">
        <v>2707732530</v>
      </c>
      <c r="J23" s="123" t="s">
        <v>98</v>
      </c>
      <c r="K23" s="124" t="s">
        <v>48</v>
      </c>
      <c r="L23" s="75"/>
      <c r="M23" s="71">
        <v>660.14</v>
      </c>
      <c r="N23" s="63"/>
      <c r="O23" s="125">
        <v>33.33333333333333</v>
      </c>
      <c r="P23" s="124" t="s">
        <v>48</v>
      </c>
      <c r="Q23" s="64"/>
      <c r="R23" s="63"/>
      <c r="S23" s="126" t="s">
        <v>48</v>
      </c>
      <c r="T23" s="101">
        <v>59950</v>
      </c>
      <c r="U23" s="65"/>
      <c r="V23" s="65"/>
      <c r="W23" s="127"/>
      <c r="X23" s="119">
        <f t="shared" si="0"/>
        <v>1</v>
      </c>
      <c r="Y23" s="120">
        <f t="shared" si="1"/>
        <v>0</v>
      </c>
      <c r="Z23" s="120">
        <f t="shared" si="2"/>
        <v>0</v>
      </c>
      <c r="AA23" s="120">
        <f t="shared" si="3"/>
        <v>0</v>
      </c>
      <c r="AB23" s="128" t="str">
        <f t="shared" si="4"/>
        <v>-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28" t="str">
        <f t="shared" si="8"/>
        <v>RLIS</v>
      </c>
      <c r="AG23" s="119">
        <f t="shared" si="9"/>
        <v>0</v>
      </c>
      <c r="AH23" s="129" t="s">
        <v>49</v>
      </c>
    </row>
    <row r="24" spans="1:34" s="1" customFormat="1" ht="12.75" customHeight="1">
      <c r="A24" s="117" t="s">
        <v>309</v>
      </c>
      <c r="B24" s="118" t="s">
        <v>310</v>
      </c>
      <c r="C24" s="119" t="s">
        <v>311</v>
      </c>
      <c r="D24" s="120" t="s">
        <v>312</v>
      </c>
      <c r="E24" s="120" t="s">
        <v>313</v>
      </c>
      <c r="F24" s="118" t="s">
        <v>43</v>
      </c>
      <c r="G24" s="121" t="s">
        <v>314</v>
      </c>
      <c r="H24" s="122" t="s">
        <v>315</v>
      </c>
      <c r="I24" s="120">
        <v>6065982168</v>
      </c>
      <c r="J24" s="123" t="s">
        <v>98</v>
      </c>
      <c r="K24" s="124" t="s">
        <v>48</v>
      </c>
      <c r="L24" s="75"/>
      <c r="M24" s="71">
        <v>3037.24</v>
      </c>
      <c r="N24" s="63"/>
      <c r="O24" s="125">
        <v>40</v>
      </c>
      <c r="P24" s="124" t="s">
        <v>48</v>
      </c>
      <c r="Q24" s="64"/>
      <c r="R24" s="63"/>
      <c r="S24" s="126" t="s">
        <v>48</v>
      </c>
      <c r="T24" s="101">
        <v>413648</v>
      </c>
      <c r="U24" s="65"/>
      <c r="V24" s="65"/>
      <c r="W24" s="127"/>
      <c r="X24" s="119">
        <f t="shared" si="0"/>
        <v>1</v>
      </c>
      <c r="Y24" s="120">
        <f t="shared" si="1"/>
        <v>0</v>
      </c>
      <c r="Z24" s="120">
        <f t="shared" si="2"/>
        <v>0</v>
      </c>
      <c r="AA24" s="120">
        <f t="shared" si="3"/>
        <v>0</v>
      </c>
      <c r="AB24" s="128" t="str">
        <f t="shared" si="4"/>
        <v>-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28" t="str">
        <f t="shared" si="8"/>
        <v>RLIS</v>
      </c>
      <c r="AG24" s="119">
        <f t="shared" si="9"/>
        <v>0</v>
      </c>
      <c r="AH24" s="129" t="s">
        <v>49</v>
      </c>
    </row>
    <row r="25" spans="1:34" s="1" customFormat="1" ht="12.75" customHeight="1">
      <c r="A25" s="117" t="s">
        <v>316</v>
      </c>
      <c r="B25" s="118" t="s">
        <v>317</v>
      </c>
      <c r="C25" s="119" t="s">
        <v>318</v>
      </c>
      <c r="D25" s="120" t="s">
        <v>319</v>
      </c>
      <c r="E25" s="120" t="s">
        <v>320</v>
      </c>
      <c r="F25" s="118" t="s">
        <v>43</v>
      </c>
      <c r="G25" s="121" t="s">
        <v>321</v>
      </c>
      <c r="H25" s="122" t="s">
        <v>322</v>
      </c>
      <c r="I25" s="120">
        <v>6063876480</v>
      </c>
      <c r="J25" s="123" t="s">
        <v>98</v>
      </c>
      <c r="K25" s="124" t="s">
        <v>48</v>
      </c>
      <c r="L25" s="75"/>
      <c r="M25" s="71">
        <v>1564.62</v>
      </c>
      <c r="N25" s="63"/>
      <c r="O25" s="125">
        <v>34.71826977803074</v>
      </c>
      <c r="P25" s="124" t="s">
        <v>48</v>
      </c>
      <c r="Q25" s="64"/>
      <c r="R25" s="63"/>
      <c r="S25" s="126" t="s">
        <v>48</v>
      </c>
      <c r="T25" s="101">
        <v>133315</v>
      </c>
      <c r="U25" s="65"/>
      <c r="V25" s="65"/>
      <c r="W25" s="127"/>
      <c r="X25" s="119">
        <f t="shared" si="0"/>
        <v>1</v>
      </c>
      <c r="Y25" s="120">
        <f t="shared" si="1"/>
        <v>0</v>
      </c>
      <c r="Z25" s="120">
        <f t="shared" si="2"/>
        <v>0</v>
      </c>
      <c r="AA25" s="120">
        <f t="shared" si="3"/>
        <v>0</v>
      </c>
      <c r="AB25" s="128" t="str">
        <f t="shared" si="4"/>
        <v>-</v>
      </c>
      <c r="AC25" s="119">
        <f t="shared" si="5"/>
        <v>1</v>
      </c>
      <c r="AD25" s="120">
        <f t="shared" si="6"/>
        <v>1</v>
      </c>
      <c r="AE25" s="120" t="str">
        <f t="shared" si="7"/>
        <v>Initial</v>
      </c>
      <c r="AF25" s="128" t="str">
        <f t="shared" si="8"/>
        <v>RLIS</v>
      </c>
      <c r="AG25" s="119">
        <f t="shared" si="9"/>
        <v>0</v>
      </c>
      <c r="AH25" s="129" t="s">
        <v>49</v>
      </c>
    </row>
    <row r="26" spans="1:34" s="1" customFormat="1" ht="12.75" customHeight="1">
      <c r="A26" s="117" t="s">
        <v>330</v>
      </c>
      <c r="B26" s="118" t="s">
        <v>331</v>
      </c>
      <c r="C26" s="119" t="s">
        <v>332</v>
      </c>
      <c r="D26" s="120" t="s">
        <v>333</v>
      </c>
      <c r="E26" s="120" t="s">
        <v>334</v>
      </c>
      <c r="F26" s="118" t="s">
        <v>43</v>
      </c>
      <c r="G26" s="121" t="s">
        <v>335</v>
      </c>
      <c r="H26" s="122" t="s">
        <v>336</v>
      </c>
      <c r="I26" s="120">
        <v>6065281303</v>
      </c>
      <c r="J26" s="123" t="s">
        <v>57</v>
      </c>
      <c r="K26" s="124" t="s">
        <v>47</v>
      </c>
      <c r="L26" s="75"/>
      <c r="M26" s="71">
        <v>2628.35</v>
      </c>
      <c r="N26" s="63"/>
      <c r="O26" s="125">
        <v>28.212450028555114</v>
      </c>
      <c r="P26" s="124" t="s">
        <v>48</v>
      </c>
      <c r="Q26" s="64"/>
      <c r="R26" s="63"/>
      <c r="S26" s="126" t="s">
        <v>48</v>
      </c>
      <c r="T26" s="101">
        <v>123393</v>
      </c>
      <c r="U26" s="65"/>
      <c r="V26" s="65"/>
      <c r="W26" s="127"/>
      <c r="X26" s="119">
        <f t="shared" si="0"/>
        <v>0</v>
      </c>
      <c r="Y26" s="120">
        <f t="shared" si="1"/>
        <v>0</v>
      </c>
      <c r="Z26" s="120">
        <f t="shared" si="2"/>
        <v>0</v>
      </c>
      <c r="AA26" s="120">
        <f t="shared" si="3"/>
        <v>0</v>
      </c>
      <c r="AB26" s="128" t="str">
        <f t="shared" si="4"/>
        <v>-</v>
      </c>
      <c r="AC26" s="119">
        <f t="shared" si="5"/>
        <v>1</v>
      </c>
      <c r="AD26" s="120">
        <f t="shared" si="6"/>
        <v>1</v>
      </c>
      <c r="AE26" s="120" t="str">
        <f t="shared" si="7"/>
        <v>Initial</v>
      </c>
      <c r="AF26" s="128" t="str">
        <f t="shared" si="8"/>
        <v>RLIS</v>
      </c>
      <c r="AG26" s="119">
        <f t="shared" si="9"/>
        <v>0</v>
      </c>
      <c r="AH26" s="129" t="s">
        <v>49</v>
      </c>
    </row>
    <row r="27" spans="1:34" s="1" customFormat="1" ht="12.75" customHeight="1">
      <c r="A27" s="117" t="s">
        <v>344</v>
      </c>
      <c r="B27" s="118" t="s">
        <v>345</v>
      </c>
      <c r="C27" s="119" t="s">
        <v>346</v>
      </c>
      <c r="D27" s="120" t="s">
        <v>347</v>
      </c>
      <c r="E27" s="120" t="s">
        <v>348</v>
      </c>
      <c r="F27" s="118" t="s">
        <v>43</v>
      </c>
      <c r="G27" s="121" t="s">
        <v>349</v>
      </c>
      <c r="H27" s="122" t="s">
        <v>350</v>
      </c>
      <c r="I27" s="120">
        <v>2709653525</v>
      </c>
      <c r="J27" s="123" t="s">
        <v>57</v>
      </c>
      <c r="K27" s="124" t="s">
        <v>47</v>
      </c>
      <c r="L27" s="75"/>
      <c r="M27" s="71">
        <v>1160.54</v>
      </c>
      <c r="N27" s="63"/>
      <c r="O27" s="125">
        <v>30.460921843687377</v>
      </c>
      <c r="P27" s="124" t="s">
        <v>48</v>
      </c>
      <c r="Q27" s="64"/>
      <c r="R27" s="63"/>
      <c r="S27" s="126" t="s">
        <v>48</v>
      </c>
      <c r="T27" s="101">
        <v>93017</v>
      </c>
      <c r="U27" s="65"/>
      <c r="V27" s="65"/>
      <c r="W27" s="127"/>
      <c r="X27" s="119">
        <f t="shared" si="0"/>
        <v>0</v>
      </c>
      <c r="Y27" s="120">
        <f t="shared" si="1"/>
        <v>0</v>
      </c>
      <c r="Z27" s="120">
        <f t="shared" si="2"/>
        <v>0</v>
      </c>
      <c r="AA27" s="120">
        <f t="shared" si="3"/>
        <v>0</v>
      </c>
      <c r="AB27" s="128" t="str">
        <f t="shared" si="4"/>
        <v>-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28" t="str">
        <f t="shared" si="8"/>
        <v>RLIS</v>
      </c>
      <c r="AG27" s="119">
        <f t="shared" si="9"/>
        <v>0</v>
      </c>
      <c r="AH27" s="129" t="s">
        <v>49</v>
      </c>
    </row>
    <row r="28" spans="1:34" s="1" customFormat="1" ht="12.75" customHeight="1">
      <c r="A28" s="117" t="s">
        <v>351</v>
      </c>
      <c r="B28" s="118" t="s">
        <v>352</v>
      </c>
      <c r="C28" s="119" t="s">
        <v>353</v>
      </c>
      <c r="D28" s="120" t="s">
        <v>354</v>
      </c>
      <c r="E28" s="120" t="s">
        <v>355</v>
      </c>
      <c r="F28" s="118" t="s">
        <v>43</v>
      </c>
      <c r="G28" s="121" t="s">
        <v>356</v>
      </c>
      <c r="H28" s="122" t="s">
        <v>357</v>
      </c>
      <c r="I28" s="120">
        <v>2708643377</v>
      </c>
      <c r="J28" s="123" t="s">
        <v>98</v>
      </c>
      <c r="K28" s="124" t="s">
        <v>48</v>
      </c>
      <c r="L28" s="75"/>
      <c r="M28" s="71">
        <v>917.08</v>
      </c>
      <c r="N28" s="63"/>
      <c r="O28" s="125">
        <v>38.6219401631913</v>
      </c>
      <c r="P28" s="124" t="s">
        <v>48</v>
      </c>
      <c r="Q28" s="64"/>
      <c r="R28" s="63"/>
      <c r="S28" s="126" t="s">
        <v>48</v>
      </c>
      <c r="T28" s="101">
        <v>86466</v>
      </c>
      <c r="U28" s="65"/>
      <c r="V28" s="65"/>
      <c r="W28" s="127"/>
      <c r="X28" s="119">
        <f t="shared" si="0"/>
        <v>1</v>
      </c>
      <c r="Y28" s="120">
        <f t="shared" si="1"/>
        <v>0</v>
      </c>
      <c r="Z28" s="120">
        <f t="shared" si="2"/>
        <v>0</v>
      </c>
      <c r="AA28" s="120">
        <f t="shared" si="3"/>
        <v>0</v>
      </c>
      <c r="AB28" s="128" t="str">
        <f t="shared" si="4"/>
        <v>-</v>
      </c>
      <c r="AC28" s="119">
        <f t="shared" si="5"/>
        <v>1</v>
      </c>
      <c r="AD28" s="120">
        <f t="shared" si="6"/>
        <v>1</v>
      </c>
      <c r="AE28" s="120" t="str">
        <f t="shared" si="7"/>
        <v>Initial</v>
      </c>
      <c r="AF28" s="128" t="str">
        <f t="shared" si="8"/>
        <v>RLIS</v>
      </c>
      <c r="AG28" s="119">
        <f t="shared" si="9"/>
        <v>0</v>
      </c>
      <c r="AH28" s="129" t="s">
        <v>49</v>
      </c>
    </row>
    <row r="29" spans="1:34" s="1" customFormat="1" ht="12.75" customHeight="1">
      <c r="A29" s="117" t="s">
        <v>358</v>
      </c>
      <c r="B29" s="118" t="s">
        <v>359</v>
      </c>
      <c r="C29" s="119" t="s">
        <v>360</v>
      </c>
      <c r="D29" s="120" t="s">
        <v>361</v>
      </c>
      <c r="E29" s="120" t="s">
        <v>188</v>
      </c>
      <c r="F29" s="118" t="s">
        <v>43</v>
      </c>
      <c r="G29" s="121" t="s">
        <v>189</v>
      </c>
      <c r="H29" s="122" t="s">
        <v>362</v>
      </c>
      <c r="I29" s="120">
        <v>8599368500</v>
      </c>
      <c r="J29" s="123" t="s">
        <v>57</v>
      </c>
      <c r="K29" s="124" t="s">
        <v>47</v>
      </c>
      <c r="L29" s="75"/>
      <c r="M29" s="71">
        <v>1662.3</v>
      </c>
      <c r="N29" s="63"/>
      <c r="O29" s="125">
        <v>25.184094256259204</v>
      </c>
      <c r="P29" s="124" t="s">
        <v>48</v>
      </c>
      <c r="Q29" s="64"/>
      <c r="R29" s="63"/>
      <c r="S29" s="126" t="s">
        <v>48</v>
      </c>
      <c r="T29" s="101">
        <v>102777</v>
      </c>
      <c r="U29" s="65"/>
      <c r="V29" s="65"/>
      <c r="W29" s="127"/>
      <c r="X29" s="119">
        <f t="shared" si="0"/>
        <v>0</v>
      </c>
      <c r="Y29" s="120">
        <f t="shared" si="1"/>
        <v>0</v>
      </c>
      <c r="Z29" s="120">
        <f t="shared" si="2"/>
        <v>0</v>
      </c>
      <c r="AA29" s="120">
        <f t="shared" si="3"/>
        <v>0</v>
      </c>
      <c r="AB29" s="128" t="str">
        <f t="shared" si="4"/>
        <v>-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28" t="str">
        <f t="shared" si="8"/>
        <v>RLIS</v>
      </c>
      <c r="AG29" s="119">
        <f t="shared" si="9"/>
        <v>0</v>
      </c>
      <c r="AH29" s="129" t="s">
        <v>49</v>
      </c>
    </row>
    <row r="30" spans="1:34" s="1" customFormat="1" ht="12.75" customHeight="1">
      <c r="A30" s="117" t="s">
        <v>371</v>
      </c>
      <c r="B30" s="118" t="s">
        <v>372</v>
      </c>
      <c r="C30" s="119" t="s">
        <v>373</v>
      </c>
      <c r="D30" s="120" t="s">
        <v>374</v>
      </c>
      <c r="E30" s="120" t="s">
        <v>375</v>
      </c>
      <c r="F30" s="118" t="s">
        <v>43</v>
      </c>
      <c r="G30" s="121" t="s">
        <v>376</v>
      </c>
      <c r="H30" s="122" t="s">
        <v>377</v>
      </c>
      <c r="I30" s="120">
        <v>2707973811</v>
      </c>
      <c r="J30" s="123" t="s">
        <v>57</v>
      </c>
      <c r="K30" s="124" t="s">
        <v>47</v>
      </c>
      <c r="L30" s="75"/>
      <c r="M30" s="71">
        <v>581.99</v>
      </c>
      <c r="N30" s="63"/>
      <c r="O30" s="125">
        <v>34.08624229979466</v>
      </c>
      <c r="P30" s="124" t="s">
        <v>48</v>
      </c>
      <c r="Q30" s="64"/>
      <c r="R30" s="63"/>
      <c r="S30" s="126" t="s">
        <v>48</v>
      </c>
      <c r="T30" s="101">
        <v>27589</v>
      </c>
      <c r="U30" s="65"/>
      <c r="V30" s="65"/>
      <c r="W30" s="127"/>
      <c r="X30" s="119">
        <f t="shared" si="0"/>
        <v>0</v>
      </c>
      <c r="Y30" s="120">
        <f t="shared" si="1"/>
        <v>1</v>
      </c>
      <c r="Z30" s="120">
        <f t="shared" si="2"/>
        <v>0</v>
      </c>
      <c r="AA30" s="120">
        <f t="shared" si="3"/>
        <v>0</v>
      </c>
      <c r="AB30" s="128" t="str">
        <f t="shared" si="4"/>
        <v>-</v>
      </c>
      <c r="AC30" s="119">
        <f t="shared" si="5"/>
        <v>1</v>
      </c>
      <c r="AD30" s="120">
        <f t="shared" si="6"/>
        <v>1</v>
      </c>
      <c r="AE30" s="120" t="str">
        <f t="shared" si="7"/>
        <v>Initial</v>
      </c>
      <c r="AF30" s="128" t="str">
        <f t="shared" si="8"/>
        <v>RLIS</v>
      </c>
      <c r="AG30" s="119">
        <f t="shared" si="9"/>
        <v>0</v>
      </c>
      <c r="AH30" s="129" t="s">
        <v>49</v>
      </c>
    </row>
    <row r="31" spans="1:34" s="1" customFormat="1" ht="12.75" customHeight="1">
      <c r="A31" s="117" t="s">
        <v>392</v>
      </c>
      <c r="B31" s="118" t="s">
        <v>393</v>
      </c>
      <c r="C31" s="119" t="s">
        <v>394</v>
      </c>
      <c r="D31" s="120" t="s">
        <v>395</v>
      </c>
      <c r="E31" s="120" t="s">
        <v>396</v>
      </c>
      <c r="F31" s="118" t="s">
        <v>43</v>
      </c>
      <c r="G31" s="121" t="s">
        <v>397</v>
      </c>
      <c r="H31" s="122" t="s">
        <v>398</v>
      </c>
      <c r="I31" s="120">
        <v>2705972101</v>
      </c>
      <c r="J31" s="123" t="s">
        <v>88</v>
      </c>
      <c r="K31" s="124" t="s">
        <v>48</v>
      </c>
      <c r="L31" s="75"/>
      <c r="M31" s="71">
        <v>1761.71</v>
      </c>
      <c r="N31" s="63"/>
      <c r="O31" s="125">
        <v>23.61604875571356</v>
      </c>
      <c r="P31" s="124" t="s">
        <v>48</v>
      </c>
      <c r="Q31" s="64"/>
      <c r="R31" s="63"/>
      <c r="S31" s="126" t="s">
        <v>48</v>
      </c>
      <c r="T31" s="101">
        <v>120602</v>
      </c>
      <c r="U31" s="65"/>
      <c r="V31" s="65"/>
      <c r="W31" s="127"/>
      <c r="X31" s="119">
        <f t="shared" si="0"/>
        <v>1</v>
      </c>
      <c r="Y31" s="120">
        <f t="shared" si="1"/>
        <v>0</v>
      </c>
      <c r="Z31" s="120">
        <f t="shared" si="2"/>
        <v>0</v>
      </c>
      <c r="AA31" s="120">
        <f t="shared" si="3"/>
        <v>0</v>
      </c>
      <c r="AB31" s="128" t="str">
        <f t="shared" si="4"/>
        <v>-</v>
      </c>
      <c r="AC31" s="119">
        <f t="shared" si="5"/>
        <v>1</v>
      </c>
      <c r="AD31" s="120">
        <f t="shared" si="6"/>
        <v>1</v>
      </c>
      <c r="AE31" s="120" t="str">
        <f t="shared" si="7"/>
        <v>Initial</v>
      </c>
      <c r="AF31" s="128" t="str">
        <f t="shared" si="8"/>
        <v>RLIS</v>
      </c>
      <c r="AG31" s="119">
        <f t="shared" si="9"/>
        <v>0</v>
      </c>
      <c r="AH31" s="129" t="s">
        <v>49</v>
      </c>
    </row>
    <row r="32" spans="1:34" s="1" customFormat="1" ht="12.75" customHeight="1">
      <c r="A32" s="117" t="s">
        <v>406</v>
      </c>
      <c r="B32" s="118" t="s">
        <v>407</v>
      </c>
      <c r="C32" s="119" t="s">
        <v>408</v>
      </c>
      <c r="D32" s="120" t="s">
        <v>409</v>
      </c>
      <c r="E32" s="120" t="s">
        <v>410</v>
      </c>
      <c r="F32" s="118" t="s">
        <v>43</v>
      </c>
      <c r="G32" s="121" t="s">
        <v>411</v>
      </c>
      <c r="H32" s="122" t="s">
        <v>412</v>
      </c>
      <c r="I32" s="120">
        <v>6067388002</v>
      </c>
      <c r="J32" s="123" t="s">
        <v>98</v>
      </c>
      <c r="K32" s="124" t="s">
        <v>48</v>
      </c>
      <c r="L32" s="75"/>
      <c r="M32" s="71">
        <v>970.42</v>
      </c>
      <c r="N32" s="63"/>
      <c r="O32" s="125">
        <v>34.9867139061116</v>
      </c>
      <c r="P32" s="124" t="s">
        <v>48</v>
      </c>
      <c r="Q32" s="64"/>
      <c r="R32" s="63"/>
      <c r="S32" s="126" t="s">
        <v>48</v>
      </c>
      <c r="T32" s="101">
        <v>99638</v>
      </c>
      <c r="U32" s="65"/>
      <c r="V32" s="65"/>
      <c r="W32" s="127"/>
      <c r="X32" s="119">
        <f t="shared" si="0"/>
        <v>1</v>
      </c>
      <c r="Y32" s="120">
        <f t="shared" si="1"/>
        <v>0</v>
      </c>
      <c r="Z32" s="120">
        <f t="shared" si="2"/>
        <v>0</v>
      </c>
      <c r="AA32" s="120">
        <f t="shared" si="3"/>
        <v>0</v>
      </c>
      <c r="AB32" s="128" t="str">
        <f t="shared" si="4"/>
        <v>-</v>
      </c>
      <c r="AC32" s="119">
        <f t="shared" si="5"/>
        <v>1</v>
      </c>
      <c r="AD32" s="120">
        <f t="shared" si="6"/>
        <v>1</v>
      </c>
      <c r="AE32" s="120" t="str">
        <f t="shared" si="7"/>
        <v>Initial</v>
      </c>
      <c r="AF32" s="128" t="str">
        <f t="shared" si="8"/>
        <v>RLIS</v>
      </c>
      <c r="AG32" s="119">
        <f t="shared" si="9"/>
        <v>0</v>
      </c>
      <c r="AH32" s="129" t="s">
        <v>49</v>
      </c>
    </row>
    <row r="33" spans="1:34" s="1" customFormat="1" ht="12.75" customHeight="1">
      <c r="A33" s="117" t="s">
        <v>413</v>
      </c>
      <c r="B33" s="118" t="s">
        <v>414</v>
      </c>
      <c r="C33" s="119" t="s">
        <v>415</v>
      </c>
      <c r="D33" s="120" t="s">
        <v>416</v>
      </c>
      <c r="E33" s="120" t="s">
        <v>417</v>
      </c>
      <c r="F33" s="118" t="s">
        <v>43</v>
      </c>
      <c r="G33" s="121" t="s">
        <v>418</v>
      </c>
      <c r="H33" s="122" t="s">
        <v>419</v>
      </c>
      <c r="I33" s="120">
        <v>5028454788</v>
      </c>
      <c r="J33" s="123" t="s">
        <v>88</v>
      </c>
      <c r="K33" s="124" t="s">
        <v>48</v>
      </c>
      <c r="L33" s="75"/>
      <c r="M33" s="71">
        <v>604.42</v>
      </c>
      <c r="N33" s="63"/>
      <c r="O33" s="125">
        <v>30.078740157480315</v>
      </c>
      <c r="P33" s="124" t="s">
        <v>48</v>
      </c>
      <c r="Q33" s="64"/>
      <c r="R33" s="63"/>
      <c r="S33" s="126" t="s">
        <v>48</v>
      </c>
      <c r="T33" s="101">
        <v>31921</v>
      </c>
      <c r="U33" s="65"/>
      <c r="V33" s="65"/>
      <c r="W33" s="127"/>
      <c r="X33" s="119">
        <f t="shared" si="0"/>
        <v>1</v>
      </c>
      <c r="Y33" s="120">
        <f t="shared" si="1"/>
        <v>0</v>
      </c>
      <c r="Z33" s="120">
        <f t="shared" si="2"/>
        <v>0</v>
      </c>
      <c r="AA33" s="120">
        <f t="shared" si="3"/>
        <v>0</v>
      </c>
      <c r="AB33" s="128" t="str">
        <f t="shared" si="4"/>
        <v>-</v>
      </c>
      <c r="AC33" s="119">
        <f t="shared" si="5"/>
        <v>1</v>
      </c>
      <c r="AD33" s="120">
        <f t="shared" si="6"/>
        <v>1</v>
      </c>
      <c r="AE33" s="120" t="str">
        <f t="shared" si="7"/>
        <v>Initial</v>
      </c>
      <c r="AF33" s="128" t="str">
        <f t="shared" si="8"/>
        <v>RLIS</v>
      </c>
      <c r="AG33" s="119">
        <f t="shared" si="9"/>
        <v>0</v>
      </c>
      <c r="AH33" s="129" t="s">
        <v>49</v>
      </c>
    </row>
    <row r="34" spans="1:34" s="1" customFormat="1" ht="12.75" customHeight="1">
      <c r="A34" s="117" t="s">
        <v>427</v>
      </c>
      <c r="B34" s="118" t="s">
        <v>428</v>
      </c>
      <c r="C34" s="119" t="s">
        <v>429</v>
      </c>
      <c r="D34" s="120" t="s">
        <v>430</v>
      </c>
      <c r="E34" s="120" t="s">
        <v>431</v>
      </c>
      <c r="F34" s="118" t="s">
        <v>43</v>
      </c>
      <c r="G34" s="121" t="s">
        <v>432</v>
      </c>
      <c r="H34" s="122" t="s">
        <v>433</v>
      </c>
      <c r="I34" s="120">
        <v>6067232181</v>
      </c>
      <c r="J34" s="123" t="s">
        <v>46</v>
      </c>
      <c r="K34" s="124" t="s">
        <v>47</v>
      </c>
      <c r="L34" s="75"/>
      <c r="M34" s="71">
        <v>2221.31</v>
      </c>
      <c r="N34" s="63"/>
      <c r="O34" s="125">
        <v>36.218211648892535</v>
      </c>
      <c r="P34" s="124" t="s">
        <v>48</v>
      </c>
      <c r="Q34" s="64"/>
      <c r="R34" s="63"/>
      <c r="S34" s="126" t="s">
        <v>48</v>
      </c>
      <c r="T34" s="101">
        <v>191828</v>
      </c>
      <c r="U34" s="65"/>
      <c r="V34" s="65"/>
      <c r="W34" s="127"/>
      <c r="X34" s="119">
        <f t="shared" si="0"/>
        <v>0</v>
      </c>
      <c r="Y34" s="120">
        <f t="shared" si="1"/>
        <v>0</v>
      </c>
      <c r="Z34" s="120">
        <f t="shared" si="2"/>
        <v>0</v>
      </c>
      <c r="AA34" s="120">
        <f t="shared" si="3"/>
        <v>0</v>
      </c>
      <c r="AB34" s="128" t="str">
        <f t="shared" si="4"/>
        <v>-</v>
      </c>
      <c r="AC34" s="119">
        <f t="shared" si="5"/>
        <v>1</v>
      </c>
      <c r="AD34" s="120">
        <f t="shared" si="6"/>
        <v>1</v>
      </c>
      <c r="AE34" s="120" t="str">
        <f t="shared" si="7"/>
        <v>Initial</v>
      </c>
      <c r="AF34" s="128" t="str">
        <f t="shared" si="8"/>
        <v>RLIS</v>
      </c>
      <c r="AG34" s="119">
        <f t="shared" si="9"/>
        <v>0</v>
      </c>
      <c r="AH34" s="129" t="s">
        <v>49</v>
      </c>
    </row>
    <row r="35" spans="1:34" s="1" customFormat="1" ht="12.75" customHeight="1">
      <c r="A35" s="117" t="s">
        <v>447</v>
      </c>
      <c r="B35" s="118" t="s">
        <v>448</v>
      </c>
      <c r="C35" s="119" t="s">
        <v>449</v>
      </c>
      <c r="D35" s="120" t="s">
        <v>450</v>
      </c>
      <c r="E35" s="120" t="s">
        <v>451</v>
      </c>
      <c r="F35" s="118" t="s">
        <v>43</v>
      </c>
      <c r="G35" s="121" t="s">
        <v>452</v>
      </c>
      <c r="H35" s="122" t="s">
        <v>453</v>
      </c>
      <c r="I35" s="120">
        <v>6068455851</v>
      </c>
      <c r="J35" s="123" t="s">
        <v>46</v>
      </c>
      <c r="K35" s="124" t="s">
        <v>47</v>
      </c>
      <c r="L35" s="75"/>
      <c r="M35" s="71">
        <v>2092.52</v>
      </c>
      <c r="N35" s="63"/>
      <c r="O35" s="125">
        <v>28.88198757763975</v>
      </c>
      <c r="P35" s="124" t="s">
        <v>48</v>
      </c>
      <c r="Q35" s="64"/>
      <c r="R35" s="63"/>
      <c r="S35" s="126" t="s">
        <v>48</v>
      </c>
      <c r="T35" s="101">
        <v>148600</v>
      </c>
      <c r="U35" s="65"/>
      <c r="V35" s="65"/>
      <c r="W35" s="127"/>
      <c r="X35" s="119">
        <f t="shared" si="0"/>
        <v>0</v>
      </c>
      <c r="Y35" s="120">
        <f t="shared" si="1"/>
        <v>0</v>
      </c>
      <c r="Z35" s="120">
        <f t="shared" si="2"/>
        <v>0</v>
      </c>
      <c r="AA35" s="120">
        <f t="shared" si="3"/>
        <v>0</v>
      </c>
      <c r="AB35" s="128" t="str">
        <f t="shared" si="4"/>
        <v>-</v>
      </c>
      <c r="AC35" s="119">
        <f t="shared" si="5"/>
        <v>1</v>
      </c>
      <c r="AD35" s="120">
        <f t="shared" si="6"/>
        <v>1</v>
      </c>
      <c r="AE35" s="120" t="str">
        <f t="shared" si="7"/>
        <v>Initial</v>
      </c>
      <c r="AF35" s="128" t="str">
        <f t="shared" si="8"/>
        <v>RLIS</v>
      </c>
      <c r="AG35" s="119">
        <f t="shared" si="9"/>
        <v>0</v>
      </c>
      <c r="AH35" s="129" t="s">
        <v>49</v>
      </c>
    </row>
    <row r="36" spans="1:34" s="1" customFormat="1" ht="12.75" customHeight="1">
      <c r="A36" s="117" t="s">
        <v>454</v>
      </c>
      <c r="B36" s="118" t="s">
        <v>455</v>
      </c>
      <c r="C36" s="119" t="s">
        <v>456</v>
      </c>
      <c r="D36" s="120" t="s">
        <v>457</v>
      </c>
      <c r="E36" s="120" t="s">
        <v>458</v>
      </c>
      <c r="F36" s="118" t="s">
        <v>43</v>
      </c>
      <c r="G36" s="121" t="s">
        <v>459</v>
      </c>
      <c r="H36" s="122" t="s">
        <v>460</v>
      </c>
      <c r="I36" s="120">
        <v>6068862354</v>
      </c>
      <c r="J36" s="123" t="s">
        <v>46</v>
      </c>
      <c r="K36" s="124" t="s">
        <v>47</v>
      </c>
      <c r="L36" s="75"/>
      <c r="M36" s="71">
        <v>565.32</v>
      </c>
      <c r="N36" s="63"/>
      <c r="O36" s="125">
        <v>35.525273332276974</v>
      </c>
      <c r="P36" s="124" t="s">
        <v>48</v>
      </c>
      <c r="Q36" s="64"/>
      <c r="R36" s="63"/>
      <c r="S36" s="126" t="s">
        <v>48</v>
      </c>
      <c r="T36" s="101">
        <v>627539</v>
      </c>
      <c r="U36" s="65"/>
      <c r="V36" s="65"/>
      <c r="W36" s="127"/>
      <c r="X36" s="119">
        <f t="shared" si="0"/>
        <v>0</v>
      </c>
      <c r="Y36" s="120">
        <f t="shared" si="1"/>
        <v>1</v>
      </c>
      <c r="Z36" s="120">
        <f t="shared" si="2"/>
        <v>0</v>
      </c>
      <c r="AA36" s="120">
        <f t="shared" si="3"/>
        <v>0</v>
      </c>
      <c r="AB36" s="128" t="str">
        <f t="shared" si="4"/>
        <v>-</v>
      </c>
      <c r="AC36" s="119">
        <f t="shared" si="5"/>
        <v>1</v>
      </c>
      <c r="AD36" s="120">
        <f t="shared" si="6"/>
        <v>1</v>
      </c>
      <c r="AE36" s="120" t="str">
        <f t="shared" si="7"/>
        <v>Initial</v>
      </c>
      <c r="AF36" s="128" t="str">
        <f t="shared" si="8"/>
        <v>RLIS</v>
      </c>
      <c r="AG36" s="119">
        <f t="shared" si="9"/>
        <v>0</v>
      </c>
      <c r="AH36" s="129" t="s">
        <v>49</v>
      </c>
    </row>
    <row r="37" spans="1:34" s="1" customFormat="1" ht="12.75" customHeight="1">
      <c r="A37" s="117" t="s">
        <v>496</v>
      </c>
      <c r="B37" s="118" t="s">
        <v>497</v>
      </c>
      <c r="C37" s="119" t="s">
        <v>498</v>
      </c>
      <c r="D37" s="120" t="s">
        <v>499</v>
      </c>
      <c r="E37" s="120" t="s">
        <v>500</v>
      </c>
      <c r="F37" s="118" t="s">
        <v>43</v>
      </c>
      <c r="G37" s="121" t="s">
        <v>501</v>
      </c>
      <c r="H37" s="122" t="s">
        <v>419</v>
      </c>
      <c r="I37" s="120">
        <v>8595672828</v>
      </c>
      <c r="J37" s="123" t="s">
        <v>88</v>
      </c>
      <c r="K37" s="124" t="s">
        <v>48</v>
      </c>
      <c r="L37" s="75"/>
      <c r="M37" s="71">
        <v>1502.84</v>
      </c>
      <c r="N37" s="63"/>
      <c r="O37" s="125">
        <v>24.666279744631456</v>
      </c>
      <c r="P37" s="124" t="s">
        <v>48</v>
      </c>
      <c r="Q37" s="64"/>
      <c r="R37" s="63"/>
      <c r="S37" s="126" t="s">
        <v>48</v>
      </c>
      <c r="T37" s="101">
        <v>77279</v>
      </c>
      <c r="U37" s="65"/>
      <c r="V37" s="65"/>
      <c r="W37" s="127"/>
      <c r="X37" s="119">
        <f aca="true" t="shared" si="10" ref="X37:X68">IF(OR(K37="YES",TRIM(L37)="YES"),1,0)</f>
        <v>1</v>
      </c>
      <c r="Y37" s="120">
        <f aca="true" t="shared" si="11" ref="Y37:Y68">IF(OR(AND(ISNUMBER(M37),AND(M37&gt;0,M37&lt;600)),AND(ISNUMBER(M37),AND(M37&gt;0,N37="YES"))),1,0)</f>
        <v>0</v>
      </c>
      <c r="Z37" s="120">
        <f aca="true" t="shared" si="12" ref="Z37:Z68">IF(AND(OR(K37="YES",TRIM(L37)="YES"),(X37=0)),"Trouble",0)</f>
        <v>0</v>
      </c>
      <c r="AA37" s="120">
        <f aca="true" t="shared" si="13" ref="AA37:AA68">IF(AND(OR(AND(ISNUMBER(M37),AND(M37&gt;0,M37&lt;600)),AND(ISNUMBER(M37),AND(M37&gt;0,N37="YES"))),(Y37=0)),"Trouble",0)</f>
        <v>0</v>
      </c>
      <c r="AB37" s="128" t="str">
        <f aca="true" t="shared" si="14" ref="AB37:AB68">IF(AND(X37=1,Y37=1),"SRSA","-")</f>
        <v>-</v>
      </c>
      <c r="AC37" s="119">
        <f aca="true" t="shared" si="15" ref="AC37:AC68">IF(S37="YES",1,0)</f>
        <v>1</v>
      </c>
      <c r="AD37" s="120">
        <f aca="true" t="shared" si="16" ref="AD37:AD68">IF(OR(AND(ISNUMBER(Q37),Q37&gt;=20),(AND(ISNUMBER(Q37)=FALSE,AND(ISNUMBER(O37),O37&gt;=20)))),1,0)</f>
        <v>1</v>
      </c>
      <c r="AE37" s="120" t="str">
        <f aca="true" t="shared" si="17" ref="AE37:AE68">IF(AND(AC37=1,AD37=1),"Initial",0)</f>
        <v>Initial</v>
      </c>
      <c r="AF37" s="128" t="str">
        <f aca="true" t="shared" si="18" ref="AF37:AF68">IF(AND(AND(AE37="Initial",AG37=0),AND(ISNUMBER(M37),M37&gt;0)),"RLIS","-")</f>
        <v>RLIS</v>
      </c>
      <c r="AG37" s="119">
        <f aca="true" t="shared" si="19" ref="AG37:AG68">IF(AND(AB37="SRSA",AE37="Initial"),"SRSA",0)</f>
        <v>0</v>
      </c>
      <c r="AH37" s="129" t="s">
        <v>49</v>
      </c>
    </row>
    <row r="38" spans="1:34" s="1" customFormat="1" ht="12.75" customHeight="1">
      <c r="A38" s="117" t="s">
        <v>502</v>
      </c>
      <c r="B38" s="118" t="s">
        <v>503</v>
      </c>
      <c r="C38" s="119" t="s">
        <v>504</v>
      </c>
      <c r="D38" s="120" t="s">
        <v>505</v>
      </c>
      <c r="E38" s="120" t="s">
        <v>506</v>
      </c>
      <c r="F38" s="118" t="s">
        <v>43</v>
      </c>
      <c r="G38" s="121" t="s">
        <v>507</v>
      </c>
      <c r="H38" s="122" t="s">
        <v>508</v>
      </c>
      <c r="I38" s="120">
        <v>8597923018</v>
      </c>
      <c r="J38" s="123" t="s">
        <v>46</v>
      </c>
      <c r="K38" s="124" t="s">
        <v>47</v>
      </c>
      <c r="L38" s="75"/>
      <c r="M38" s="71">
        <v>2252.61</v>
      </c>
      <c r="N38" s="63"/>
      <c r="O38" s="125">
        <v>26.102418207681367</v>
      </c>
      <c r="P38" s="124" t="s">
        <v>48</v>
      </c>
      <c r="Q38" s="64"/>
      <c r="R38" s="63"/>
      <c r="S38" s="126" t="s">
        <v>48</v>
      </c>
      <c r="T38" s="101">
        <v>120808</v>
      </c>
      <c r="U38" s="65"/>
      <c r="V38" s="65"/>
      <c r="W38" s="127"/>
      <c r="X38" s="119">
        <f t="shared" si="10"/>
        <v>0</v>
      </c>
      <c r="Y38" s="120">
        <f t="shared" si="11"/>
        <v>0</v>
      </c>
      <c r="Z38" s="120">
        <f t="shared" si="12"/>
        <v>0</v>
      </c>
      <c r="AA38" s="120">
        <f t="shared" si="13"/>
        <v>0</v>
      </c>
      <c r="AB38" s="128" t="str">
        <f t="shared" si="14"/>
        <v>-</v>
      </c>
      <c r="AC38" s="119">
        <f t="shared" si="15"/>
        <v>1</v>
      </c>
      <c r="AD38" s="120">
        <f t="shared" si="16"/>
        <v>1</v>
      </c>
      <c r="AE38" s="120" t="str">
        <f t="shared" si="17"/>
        <v>Initial</v>
      </c>
      <c r="AF38" s="128" t="str">
        <f t="shared" si="18"/>
        <v>RLIS</v>
      </c>
      <c r="AG38" s="119">
        <f t="shared" si="19"/>
        <v>0</v>
      </c>
      <c r="AH38" s="129" t="s">
        <v>49</v>
      </c>
    </row>
    <row r="39" spans="1:34" s="1" customFormat="1" ht="12.75" customHeight="1">
      <c r="A39" s="117" t="s">
        <v>509</v>
      </c>
      <c r="B39" s="118" t="s">
        <v>510</v>
      </c>
      <c r="C39" s="119" t="s">
        <v>511</v>
      </c>
      <c r="D39" s="120" t="s">
        <v>512</v>
      </c>
      <c r="E39" s="120" t="s">
        <v>117</v>
      </c>
      <c r="F39" s="118" t="s">
        <v>43</v>
      </c>
      <c r="G39" s="121" t="s">
        <v>513</v>
      </c>
      <c r="H39" s="122" t="s">
        <v>514</v>
      </c>
      <c r="I39" s="120">
        <v>2706516757</v>
      </c>
      <c r="J39" s="123" t="s">
        <v>57</v>
      </c>
      <c r="K39" s="124" t="s">
        <v>47</v>
      </c>
      <c r="L39" s="75"/>
      <c r="M39" s="71">
        <v>1790.63</v>
      </c>
      <c r="N39" s="63"/>
      <c r="O39" s="125">
        <v>35.859124866595515</v>
      </c>
      <c r="P39" s="124" t="s">
        <v>48</v>
      </c>
      <c r="Q39" s="64"/>
      <c r="R39" s="63"/>
      <c r="S39" s="126" t="s">
        <v>48</v>
      </c>
      <c r="T39" s="101">
        <v>119294</v>
      </c>
      <c r="U39" s="65"/>
      <c r="V39" s="65"/>
      <c r="W39" s="127"/>
      <c r="X39" s="119">
        <f t="shared" si="10"/>
        <v>0</v>
      </c>
      <c r="Y39" s="120">
        <f t="shared" si="11"/>
        <v>0</v>
      </c>
      <c r="Z39" s="120">
        <f t="shared" si="12"/>
        <v>0</v>
      </c>
      <c r="AA39" s="120">
        <f t="shared" si="13"/>
        <v>0</v>
      </c>
      <c r="AB39" s="128" t="str">
        <f t="shared" si="14"/>
        <v>-</v>
      </c>
      <c r="AC39" s="119">
        <f t="shared" si="15"/>
        <v>1</v>
      </c>
      <c r="AD39" s="120">
        <f t="shared" si="16"/>
        <v>1</v>
      </c>
      <c r="AE39" s="120" t="str">
        <f t="shared" si="17"/>
        <v>Initial</v>
      </c>
      <c r="AF39" s="128" t="str">
        <f t="shared" si="18"/>
        <v>RLIS</v>
      </c>
      <c r="AG39" s="119">
        <f t="shared" si="19"/>
        <v>0</v>
      </c>
      <c r="AH39" s="129" t="s">
        <v>49</v>
      </c>
    </row>
    <row r="40" spans="1:34" s="1" customFormat="1" ht="12.75" customHeight="1">
      <c r="A40" s="117" t="s">
        <v>522</v>
      </c>
      <c r="B40" s="118" t="s">
        <v>523</v>
      </c>
      <c r="C40" s="119" t="s">
        <v>524</v>
      </c>
      <c r="D40" s="120" t="s">
        <v>525</v>
      </c>
      <c r="E40" s="120" t="s">
        <v>526</v>
      </c>
      <c r="F40" s="118" t="s">
        <v>43</v>
      </c>
      <c r="G40" s="121" t="s">
        <v>527</v>
      </c>
      <c r="H40" s="122" t="s">
        <v>528</v>
      </c>
      <c r="I40" s="120">
        <v>2702472656</v>
      </c>
      <c r="J40" s="123" t="s">
        <v>46</v>
      </c>
      <c r="K40" s="124" t="s">
        <v>47</v>
      </c>
      <c r="L40" s="75"/>
      <c r="M40" s="71">
        <v>4217.49</v>
      </c>
      <c r="N40" s="63"/>
      <c r="O40" s="125">
        <v>21.75382779876715</v>
      </c>
      <c r="P40" s="124" t="s">
        <v>48</v>
      </c>
      <c r="Q40" s="64"/>
      <c r="R40" s="63"/>
      <c r="S40" s="126" t="s">
        <v>48</v>
      </c>
      <c r="T40" s="101">
        <v>198802</v>
      </c>
      <c r="U40" s="65"/>
      <c r="V40" s="65"/>
      <c r="W40" s="127"/>
      <c r="X40" s="119">
        <f t="shared" si="10"/>
        <v>0</v>
      </c>
      <c r="Y40" s="120">
        <f t="shared" si="11"/>
        <v>0</v>
      </c>
      <c r="Z40" s="120">
        <f t="shared" si="12"/>
        <v>0</v>
      </c>
      <c r="AA40" s="120">
        <f t="shared" si="13"/>
        <v>0</v>
      </c>
      <c r="AB40" s="128" t="str">
        <f t="shared" si="14"/>
        <v>-</v>
      </c>
      <c r="AC40" s="119">
        <f t="shared" si="15"/>
        <v>1</v>
      </c>
      <c r="AD40" s="120">
        <f t="shared" si="16"/>
        <v>1</v>
      </c>
      <c r="AE40" s="120" t="str">
        <f t="shared" si="17"/>
        <v>Initial</v>
      </c>
      <c r="AF40" s="128" t="str">
        <f t="shared" si="18"/>
        <v>RLIS</v>
      </c>
      <c r="AG40" s="119">
        <f t="shared" si="19"/>
        <v>0</v>
      </c>
      <c r="AH40" s="129" t="s">
        <v>49</v>
      </c>
    </row>
    <row r="41" spans="1:34" s="1" customFormat="1" ht="12.75" customHeight="1">
      <c r="A41" s="117" t="s">
        <v>529</v>
      </c>
      <c r="B41" s="118" t="s">
        <v>530</v>
      </c>
      <c r="C41" s="119" t="s">
        <v>531</v>
      </c>
      <c r="D41" s="120" t="s">
        <v>532</v>
      </c>
      <c r="E41" s="120" t="s">
        <v>533</v>
      </c>
      <c r="F41" s="118" t="s">
        <v>43</v>
      </c>
      <c r="G41" s="121" t="s">
        <v>534</v>
      </c>
      <c r="H41" s="122" t="s">
        <v>535</v>
      </c>
      <c r="I41" s="120">
        <v>2702594011</v>
      </c>
      <c r="J41" s="123" t="s">
        <v>46</v>
      </c>
      <c r="K41" s="124" t="s">
        <v>47</v>
      </c>
      <c r="L41" s="75"/>
      <c r="M41" s="71">
        <v>3892.33</v>
      </c>
      <c r="N41" s="63"/>
      <c r="O41" s="125">
        <v>34.48275862068966</v>
      </c>
      <c r="P41" s="124" t="s">
        <v>48</v>
      </c>
      <c r="Q41" s="64"/>
      <c r="R41" s="63"/>
      <c r="S41" s="126" t="s">
        <v>48</v>
      </c>
      <c r="T41" s="101">
        <v>261909</v>
      </c>
      <c r="U41" s="65"/>
      <c r="V41" s="65"/>
      <c r="W41" s="127"/>
      <c r="X41" s="119">
        <f t="shared" si="10"/>
        <v>0</v>
      </c>
      <c r="Y41" s="120">
        <f t="shared" si="11"/>
        <v>0</v>
      </c>
      <c r="Z41" s="120">
        <f t="shared" si="12"/>
        <v>0</v>
      </c>
      <c r="AA41" s="120">
        <f t="shared" si="13"/>
        <v>0</v>
      </c>
      <c r="AB41" s="128" t="str">
        <f t="shared" si="14"/>
        <v>-</v>
      </c>
      <c r="AC41" s="119">
        <f t="shared" si="15"/>
        <v>1</v>
      </c>
      <c r="AD41" s="120">
        <f t="shared" si="16"/>
        <v>1</v>
      </c>
      <c r="AE41" s="120" t="str">
        <f t="shared" si="17"/>
        <v>Initial</v>
      </c>
      <c r="AF41" s="128" t="str">
        <f t="shared" si="18"/>
        <v>RLIS</v>
      </c>
      <c r="AG41" s="119">
        <f t="shared" si="19"/>
        <v>0</v>
      </c>
      <c r="AH41" s="129" t="s">
        <v>49</v>
      </c>
    </row>
    <row r="42" spans="1:34" s="1" customFormat="1" ht="12.75" customHeight="1">
      <c r="A42" s="117" t="s">
        <v>536</v>
      </c>
      <c r="B42" s="118" t="s">
        <v>537</v>
      </c>
      <c r="C42" s="119" t="s">
        <v>538</v>
      </c>
      <c r="D42" s="120" t="s">
        <v>539</v>
      </c>
      <c r="E42" s="120" t="s">
        <v>540</v>
      </c>
      <c r="F42" s="118" t="s">
        <v>43</v>
      </c>
      <c r="G42" s="121" t="s">
        <v>541</v>
      </c>
      <c r="H42" s="122" t="s">
        <v>521</v>
      </c>
      <c r="I42" s="120">
        <v>2709325231</v>
      </c>
      <c r="J42" s="123" t="s">
        <v>98</v>
      </c>
      <c r="K42" s="124" t="s">
        <v>48</v>
      </c>
      <c r="L42" s="75"/>
      <c r="M42" s="71">
        <v>1505.12</v>
      </c>
      <c r="N42" s="63"/>
      <c r="O42" s="125">
        <v>32.13326168726491</v>
      </c>
      <c r="P42" s="124" t="s">
        <v>48</v>
      </c>
      <c r="Q42" s="64"/>
      <c r="R42" s="63"/>
      <c r="S42" s="126" t="s">
        <v>48</v>
      </c>
      <c r="T42" s="101">
        <v>99965</v>
      </c>
      <c r="U42" s="65"/>
      <c r="V42" s="65"/>
      <c r="W42" s="127"/>
      <c r="X42" s="119">
        <f t="shared" si="10"/>
        <v>1</v>
      </c>
      <c r="Y42" s="120">
        <f t="shared" si="11"/>
        <v>0</v>
      </c>
      <c r="Z42" s="120">
        <f t="shared" si="12"/>
        <v>0</v>
      </c>
      <c r="AA42" s="120">
        <f t="shared" si="13"/>
        <v>0</v>
      </c>
      <c r="AB42" s="128" t="str">
        <f t="shared" si="14"/>
        <v>-</v>
      </c>
      <c r="AC42" s="119">
        <f t="shared" si="15"/>
        <v>1</v>
      </c>
      <c r="AD42" s="120">
        <f t="shared" si="16"/>
        <v>1</v>
      </c>
      <c r="AE42" s="120" t="str">
        <f t="shared" si="17"/>
        <v>Initial</v>
      </c>
      <c r="AF42" s="128" t="str">
        <f t="shared" si="18"/>
        <v>RLIS</v>
      </c>
      <c r="AG42" s="119">
        <f t="shared" si="19"/>
        <v>0</v>
      </c>
      <c r="AH42" s="129" t="s">
        <v>49</v>
      </c>
    </row>
    <row r="43" spans="1:34" s="1" customFormat="1" ht="12.75" customHeight="1">
      <c r="A43" s="117" t="s">
        <v>562</v>
      </c>
      <c r="B43" s="118" t="s">
        <v>563</v>
      </c>
      <c r="C43" s="119" t="s">
        <v>564</v>
      </c>
      <c r="D43" s="120" t="s">
        <v>565</v>
      </c>
      <c r="E43" s="120" t="s">
        <v>566</v>
      </c>
      <c r="F43" s="118" t="s">
        <v>43</v>
      </c>
      <c r="G43" s="121" t="s">
        <v>567</v>
      </c>
      <c r="H43" s="122" t="s">
        <v>568</v>
      </c>
      <c r="I43" s="120">
        <v>6065734330</v>
      </c>
      <c r="J43" s="123" t="s">
        <v>98</v>
      </c>
      <c r="K43" s="124" t="s">
        <v>48</v>
      </c>
      <c r="L43" s="75"/>
      <c r="M43" s="71">
        <v>3652.94</v>
      </c>
      <c r="N43" s="63"/>
      <c r="O43" s="125">
        <v>36.61408052743113</v>
      </c>
      <c r="P43" s="124" t="s">
        <v>48</v>
      </c>
      <c r="Q43" s="64"/>
      <c r="R43" s="63"/>
      <c r="S43" s="126" t="s">
        <v>48</v>
      </c>
      <c r="T43" s="101">
        <v>475777</v>
      </c>
      <c r="U43" s="65"/>
      <c r="V43" s="65"/>
      <c r="W43" s="127"/>
      <c r="X43" s="119">
        <f t="shared" si="10"/>
        <v>1</v>
      </c>
      <c r="Y43" s="120">
        <f t="shared" si="11"/>
        <v>0</v>
      </c>
      <c r="Z43" s="120">
        <f t="shared" si="12"/>
        <v>0</v>
      </c>
      <c r="AA43" s="120">
        <f t="shared" si="13"/>
        <v>0</v>
      </c>
      <c r="AB43" s="128" t="str">
        <f t="shared" si="14"/>
        <v>-</v>
      </c>
      <c r="AC43" s="119">
        <f t="shared" si="15"/>
        <v>1</v>
      </c>
      <c r="AD43" s="120">
        <f t="shared" si="16"/>
        <v>1</v>
      </c>
      <c r="AE43" s="120" t="str">
        <f t="shared" si="17"/>
        <v>Initial</v>
      </c>
      <c r="AF43" s="128" t="str">
        <f t="shared" si="18"/>
        <v>RLIS</v>
      </c>
      <c r="AG43" s="119">
        <f t="shared" si="19"/>
        <v>0</v>
      </c>
      <c r="AH43" s="129" t="s">
        <v>49</v>
      </c>
    </row>
    <row r="44" spans="1:34" s="1" customFormat="1" ht="12.75" customHeight="1">
      <c r="A44" s="117" t="s">
        <v>569</v>
      </c>
      <c r="B44" s="118" t="s">
        <v>570</v>
      </c>
      <c r="C44" s="119" t="s">
        <v>571</v>
      </c>
      <c r="D44" s="120" t="s">
        <v>572</v>
      </c>
      <c r="E44" s="120" t="s">
        <v>566</v>
      </c>
      <c r="F44" s="118" t="s">
        <v>43</v>
      </c>
      <c r="G44" s="121" t="s">
        <v>567</v>
      </c>
      <c r="H44" s="122" t="s">
        <v>573</v>
      </c>
      <c r="I44" s="120">
        <v>6065738700</v>
      </c>
      <c r="J44" s="123" t="s">
        <v>98</v>
      </c>
      <c r="K44" s="124" t="s">
        <v>48</v>
      </c>
      <c r="L44" s="75"/>
      <c r="M44" s="71">
        <v>728.65</v>
      </c>
      <c r="N44" s="63"/>
      <c r="O44" s="125">
        <v>36.36363636363637</v>
      </c>
      <c r="P44" s="124" t="s">
        <v>48</v>
      </c>
      <c r="Q44" s="64"/>
      <c r="R44" s="63"/>
      <c r="S44" s="126" t="s">
        <v>48</v>
      </c>
      <c r="T44" s="101">
        <v>51842</v>
      </c>
      <c r="U44" s="65"/>
      <c r="V44" s="65"/>
      <c r="W44" s="127"/>
      <c r="X44" s="119">
        <f t="shared" si="10"/>
        <v>1</v>
      </c>
      <c r="Y44" s="120">
        <f t="shared" si="11"/>
        <v>0</v>
      </c>
      <c r="Z44" s="120">
        <f t="shared" si="12"/>
        <v>0</v>
      </c>
      <c r="AA44" s="120">
        <f t="shared" si="13"/>
        <v>0</v>
      </c>
      <c r="AB44" s="128" t="str">
        <f t="shared" si="14"/>
        <v>-</v>
      </c>
      <c r="AC44" s="119">
        <f t="shared" si="15"/>
        <v>1</v>
      </c>
      <c r="AD44" s="120">
        <f t="shared" si="16"/>
        <v>1</v>
      </c>
      <c r="AE44" s="120" t="str">
        <f t="shared" si="17"/>
        <v>Initial</v>
      </c>
      <c r="AF44" s="128" t="str">
        <f t="shared" si="18"/>
        <v>RLIS</v>
      </c>
      <c r="AG44" s="119">
        <f t="shared" si="19"/>
        <v>0</v>
      </c>
      <c r="AH44" s="129" t="s">
        <v>49</v>
      </c>
    </row>
    <row r="45" spans="1:34" s="1" customFormat="1" ht="12.75" customHeight="1">
      <c r="A45" s="117" t="s">
        <v>574</v>
      </c>
      <c r="B45" s="118" t="s">
        <v>575</v>
      </c>
      <c r="C45" s="119" t="s">
        <v>576</v>
      </c>
      <c r="D45" s="120" t="s">
        <v>577</v>
      </c>
      <c r="E45" s="120" t="s">
        <v>578</v>
      </c>
      <c r="F45" s="118" t="s">
        <v>43</v>
      </c>
      <c r="G45" s="121" t="s">
        <v>579</v>
      </c>
      <c r="H45" s="122" t="s">
        <v>580</v>
      </c>
      <c r="I45" s="120">
        <v>8592347110</v>
      </c>
      <c r="J45" s="123" t="s">
        <v>46</v>
      </c>
      <c r="K45" s="124" t="s">
        <v>47</v>
      </c>
      <c r="L45" s="75"/>
      <c r="M45" s="71">
        <v>2776.91</v>
      </c>
      <c r="N45" s="63"/>
      <c r="O45" s="125">
        <v>24.408732565191023</v>
      </c>
      <c r="P45" s="124" t="s">
        <v>48</v>
      </c>
      <c r="Q45" s="64"/>
      <c r="R45" s="63"/>
      <c r="S45" s="126" t="s">
        <v>48</v>
      </c>
      <c r="T45" s="101">
        <v>150053</v>
      </c>
      <c r="U45" s="65"/>
      <c r="V45" s="65"/>
      <c r="W45" s="127"/>
      <c r="X45" s="119">
        <f t="shared" si="10"/>
        <v>0</v>
      </c>
      <c r="Y45" s="120">
        <f t="shared" si="11"/>
        <v>0</v>
      </c>
      <c r="Z45" s="120">
        <f t="shared" si="12"/>
        <v>0</v>
      </c>
      <c r="AA45" s="120">
        <f t="shared" si="13"/>
        <v>0</v>
      </c>
      <c r="AB45" s="128" t="str">
        <f t="shared" si="14"/>
        <v>-</v>
      </c>
      <c r="AC45" s="119">
        <f t="shared" si="15"/>
        <v>1</v>
      </c>
      <c r="AD45" s="120">
        <f t="shared" si="16"/>
        <v>1</v>
      </c>
      <c r="AE45" s="120" t="str">
        <f t="shared" si="17"/>
        <v>Initial</v>
      </c>
      <c r="AF45" s="128" t="str">
        <f t="shared" si="18"/>
        <v>RLIS</v>
      </c>
      <c r="AG45" s="119">
        <f t="shared" si="19"/>
        <v>0</v>
      </c>
      <c r="AH45" s="129" t="s">
        <v>49</v>
      </c>
    </row>
    <row r="46" spans="1:34" s="1" customFormat="1" ht="12.75" customHeight="1">
      <c r="A46" s="117" t="s">
        <v>581</v>
      </c>
      <c r="B46" s="118" t="s">
        <v>582</v>
      </c>
      <c r="C46" s="119" t="s">
        <v>583</v>
      </c>
      <c r="D46" s="120" t="s">
        <v>584</v>
      </c>
      <c r="E46" s="120" t="s">
        <v>585</v>
      </c>
      <c r="F46" s="118" t="s">
        <v>43</v>
      </c>
      <c r="G46" s="121" t="s">
        <v>586</v>
      </c>
      <c r="H46" s="122" t="s">
        <v>587</v>
      </c>
      <c r="I46" s="120">
        <v>2705242631</v>
      </c>
      <c r="J46" s="123" t="s">
        <v>98</v>
      </c>
      <c r="K46" s="124" t="s">
        <v>48</v>
      </c>
      <c r="L46" s="75"/>
      <c r="M46" s="71">
        <v>2137.85</v>
      </c>
      <c r="N46" s="63"/>
      <c r="O46" s="125">
        <v>35.38622129436326</v>
      </c>
      <c r="P46" s="124" t="s">
        <v>48</v>
      </c>
      <c r="Q46" s="64"/>
      <c r="R46" s="63"/>
      <c r="S46" s="126" t="s">
        <v>48</v>
      </c>
      <c r="T46" s="101">
        <v>176202</v>
      </c>
      <c r="U46" s="65"/>
      <c r="V46" s="65"/>
      <c r="W46" s="127"/>
      <c r="X46" s="119">
        <f t="shared" si="10"/>
        <v>1</v>
      </c>
      <c r="Y46" s="120">
        <f t="shared" si="11"/>
        <v>0</v>
      </c>
      <c r="Z46" s="120">
        <f t="shared" si="12"/>
        <v>0</v>
      </c>
      <c r="AA46" s="120">
        <f t="shared" si="13"/>
        <v>0</v>
      </c>
      <c r="AB46" s="128" t="str">
        <f t="shared" si="14"/>
        <v>-</v>
      </c>
      <c r="AC46" s="119">
        <f t="shared" si="15"/>
        <v>1</v>
      </c>
      <c r="AD46" s="120">
        <f t="shared" si="16"/>
        <v>1</v>
      </c>
      <c r="AE46" s="120" t="str">
        <f t="shared" si="17"/>
        <v>Initial</v>
      </c>
      <c r="AF46" s="128" t="str">
        <f t="shared" si="18"/>
        <v>RLIS</v>
      </c>
      <c r="AG46" s="119">
        <f t="shared" si="19"/>
        <v>0</v>
      </c>
      <c r="AH46" s="129" t="s">
        <v>49</v>
      </c>
    </row>
    <row r="47" spans="1:34" s="1" customFormat="1" ht="12.75" customHeight="1">
      <c r="A47" s="117" t="s">
        <v>588</v>
      </c>
      <c r="B47" s="118" t="s">
        <v>589</v>
      </c>
      <c r="C47" s="119" t="s">
        <v>590</v>
      </c>
      <c r="D47" s="120" t="s">
        <v>591</v>
      </c>
      <c r="E47" s="120" t="s">
        <v>592</v>
      </c>
      <c r="F47" s="118" t="s">
        <v>43</v>
      </c>
      <c r="G47" s="121" t="s">
        <v>593</v>
      </c>
      <c r="H47" s="122" t="s">
        <v>594</v>
      </c>
      <c r="I47" s="120">
        <v>6064363911</v>
      </c>
      <c r="J47" s="123" t="s">
        <v>57</v>
      </c>
      <c r="K47" s="124" t="s">
        <v>47</v>
      </c>
      <c r="L47" s="75"/>
      <c r="M47" s="71">
        <v>848.68</v>
      </c>
      <c r="N47" s="63"/>
      <c r="O47" s="125">
        <v>27.994616419919243</v>
      </c>
      <c r="P47" s="124" t="s">
        <v>48</v>
      </c>
      <c r="Q47" s="64"/>
      <c r="R47" s="63"/>
      <c r="S47" s="126" t="s">
        <v>48</v>
      </c>
      <c r="T47" s="101">
        <v>69232</v>
      </c>
      <c r="U47" s="65"/>
      <c r="V47" s="65"/>
      <c r="W47" s="127"/>
      <c r="X47" s="119">
        <f t="shared" si="10"/>
        <v>0</v>
      </c>
      <c r="Y47" s="120">
        <f t="shared" si="11"/>
        <v>0</v>
      </c>
      <c r="Z47" s="120">
        <f t="shared" si="12"/>
        <v>0</v>
      </c>
      <c r="AA47" s="120">
        <f t="shared" si="13"/>
        <v>0</v>
      </c>
      <c r="AB47" s="128" t="str">
        <f t="shared" si="14"/>
        <v>-</v>
      </c>
      <c r="AC47" s="119">
        <f t="shared" si="15"/>
        <v>1</v>
      </c>
      <c r="AD47" s="120">
        <f t="shared" si="16"/>
        <v>1</v>
      </c>
      <c r="AE47" s="120" t="str">
        <f t="shared" si="17"/>
        <v>Initial</v>
      </c>
      <c r="AF47" s="128" t="str">
        <f t="shared" si="18"/>
        <v>RLIS</v>
      </c>
      <c r="AG47" s="119">
        <f t="shared" si="19"/>
        <v>0</v>
      </c>
      <c r="AH47" s="129" t="s">
        <v>49</v>
      </c>
    </row>
    <row r="48" spans="1:34" s="1" customFormat="1" ht="12.75" customHeight="1">
      <c r="A48" s="117" t="s">
        <v>602</v>
      </c>
      <c r="B48" s="118" t="s">
        <v>603</v>
      </c>
      <c r="C48" s="119" t="s">
        <v>604</v>
      </c>
      <c r="D48" s="120" t="s">
        <v>605</v>
      </c>
      <c r="E48" s="120" t="s">
        <v>606</v>
      </c>
      <c r="F48" s="118" t="s">
        <v>43</v>
      </c>
      <c r="G48" s="121" t="s">
        <v>607</v>
      </c>
      <c r="H48" s="122" t="s">
        <v>608</v>
      </c>
      <c r="I48" s="120">
        <v>5028458600</v>
      </c>
      <c r="J48" s="123" t="s">
        <v>88</v>
      </c>
      <c r="K48" s="124" t="s">
        <v>48</v>
      </c>
      <c r="L48" s="75"/>
      <c r="M48" s="71">
        <v>1980.1</v>
      </c>
      <c r="N48" s="63"/>
      <c r="O48" s="125">
        <v>22.623828647925034</v>
      </c>
      <c r="P48" s="124" t="s">
        <v>48</v>
      </c>
      <c r="Q48" s="64"/>
      <c r="R48" s="63"/>
      <c r="S48" s="126" t="s">
        <v>48</v>
      </c>
      <c r="T48" s="101">
        <v>101364</v>
      </c>
      <c r="U48" s="65"/>
      <c r="V48" s="65"/>
      <c r="W48" s="127"/>
      <c r="X48" s="119">
        <f t="shared" si="10"/>
        <v>1</v>
      </c>
      <c r="Y48" s="120">
        <f t="shared" si="11"/>
        <v>0</v>
      </c>
      <c r="Z48" s="120">
        <f t="shared" si="12"/>
        <v>0</v>
      </c>
      <c r="AA48" s="120">
        <f t="shared" si="13"/>
        <v>0</v>
      </c>
      <c r="AB48" s="128" t="str">
        <f t="shared" si="14"/>
        <v>-</v>
      </c>
      <c r="AC48" s="119">
        <f t="shared" si="15"/>
        <v>1</v>
      </c>
      <c r="AD48" s="120">
        <f t="shared" si="16"/>
        <v>1</v>
      </c>
      <c r="AE48" s="120" t="str">
        <f t="shared" si="17"/>
        <v>Initial</v>
      </c>
      <c r="AF48" s="128" t="str">
        <f t="shared" si="18"/>
        <v>RLIS</v>
      </c>
      <c r="AG48" s="119">
        <f t="shared" si="19"/>
        <v>0</v>
      </c>
      <c r="AH48" s="129" t="s">
        <v>49</v>
      </c>
    </row>
    <row r="49" spans="1:34" s="1" customFormat="1" ht="12.75" customHeight="1">
      <c r="A49" s="117" t="s">
        <v>609</v>
      </c>
      <c r="B49" s="118" t="s">
        <v>610</v>
      </c>
      <c r="C49" s="119" t="s">
        <v>611</v>
      </c>
      <c r="D49" s="120" t="s">
        <v>612</v>
      </c>
      <c r="E49" s="120" t="s">
        <v>613</v>
      </c>
      <c r="F49" s="118" t="s">
        <v>43</v>
      </c>
      <c r="G49" s="121" t="s">
        <v>614</v>
      </c>
      <c r="H49" s="122" t="s">
        <v>615</v>
      </c>
      <c r="I49" s="120">
        <v>2706532341</v>
      </c>
      <c r="J49" s="123" t="s">
        <v>98</v>
      </c>
      <c r="K49" s="124" t="s">
        <v>48</v>
      </c>
      <c r="L49" s="75"/>
      <c r="M49" s="71">
        <v>688.16</v>
      </c>
      <c r="N49" s="63"/>
      <c r="O49" s="125">
        <v>24.801061007957557</v>
      </c>
      <c r="P49" s="124" t="s">
        <v>48</v>
      </c>
      <c r="Q49" s="64"/>
      <c r="R49" s="63"/>
      <c r="S49" s="126" t="s">
        <v>48</v>
      </c>
      <c r="T49" s="101">
        <v>47517</v>
      </c>
      <c r="U49" s="65"/>
      <c r="V49" s="65"/>
      <c r="W49" s="127"/>
      <c r="X49" s="119">
        <f t="shared" si="10"/>
        <v>1</v>
      </c>
      <c r="Y49" s="120">
        <f t="shared" si="11"/>
        <v>0</v>
      </c>
      <c r="Z49" s="120">
        <f t="shared" si="12"/>
        <v>0</v>
      </c>
      <c r="AA49" s="120">
        <f t="shared" si="13"/>
        <v>0</v>
      </c>
      <c r="AB49" s="128" t="str">
        <f t="shared" si="14"/>
        <v>-</v>
      </c>
      <c r="AC49" s="119">
        <f t="shared" si="15"/>
        <v>1</v>
      </c>
      <c r="AD49" s="120">
        <f t="shared" si="16"/>
        <v>1</v>
      </c>
      <c r="AE49" s="120" t="str">
        <f t="shared" si="17"/>
        <v>Initial</v>
      </c>
      <c r="AF49" s="128" t="str">
        <f t="shared" si="18"/>
        <v>RLIS</v>
      </c>
      <c r="AG49" s="119">
        <f t="shared" si="19"/>
        <v>0</v>
      </c>
      <c r="AH49" s="129" t="s">
        <v>49</v>
      </c>
    </row>
    <row r="50" spans="1:34" s="1" customFormat="1" ht="12.75" customHeight="1">
      <c r="A50" s="117" t="s">
        <v>616</v>
      </c>
      <c r="B50" s="118" t="s">
        <v>617</v>
      </c>
      <c r="C50" s="119" t="s">
        <v>618</v>
      </c>
      <c r="D50" s="120" t="s">
        <v>619</v>
      </c>
      <c r="E50" s="120" t="s">
        <v>89</v>
      </c>
      <c r="F50" s="118" t="s">
        <v>43</v>
      </c>
      <c r="G50" s="121" t="s">
        <v>90</v>
      </c>
      <c r="H50" s="122" t="s">
        <v>620</v>
      </c>
      <c r="I50" s="120">
        <v>2708256000</v>
      </c>
      <c r="J50" s="123" t="s">
        <v>46</v>
      </c>
      <c r="K50" s="124" t="s">
        <v>47</v>
      </c>
      <c r="L50" s="75"/>
      <c r="M50" s="71">
        <v>6336.32</v>
      </c>
      <c r="N50" s="63"/>
      <c r="O50" s="125">
        <v>24.261402314499662</v>
      </c>
      <c r="P50" s="124" t="s">
        <v>48</v>
      </c>
      <c r="Q50" s="64"/>
      <c r="R50" s="63"/>
      <c r="S50" s="126" t="s">
        <v>48</v>
      </c>
      <c r="T50" s="101">
        <v>399194</v>
      </c>
      <c r="U50" s="65"/>
      <c r="V50" s="65"/>
      <c r="W50" s="127"/>
      <c r="X50" s="119">
        <f t="shared" si="10"/>
        <v>0</v>
      </c>
      <c r="Y50" s="120">
        <f t="shared" si="11"/>
        <v>0</v>
      </c>
      <c r="Z50" s="120">
        <f t="shared" si="12"/>
        <v>0</v>
      </c>
      <c r="AA50" s="120">
        <f t="shared" si="13"/>
        <v>0</v>
      </c>
      <c r="AB50" s="128" t="str">
        <f t="shared" si="14"/>
        <v>-</v>
      </c>
      <c r="AC50" s="119">
        <f t="shared" si="15"/>
        <v>1</v>
      </c>
      <c r="AD50" s="120">
        <f t="shared" si="16"/>
        <v>1</v>
      </c>
      <c r="AE50" s="120" t="str">
        <f t="shared" si="17"/>
        <v>Initial</v>
      </c>
      <c r="AF50" s="128" t="str">
        <f t="shared" si="18"/>
        <v>RLIS</v>
      </c>
      <c r="AG50" s="119">
        <f t="shared" si="19"/>
        <v>0</v>
      </c>
      <c r="AH50" s="129" t="s">
        <v>49</v>
      </c>
    </row>
    <row r="51" spans="1:34" s="1" customFormat="1" ht="12.75" customHeight="1">
      <c r="A51" s="117" t="s">
        <v>621</v>
      </c>
      <c r="B51" s="118" t="s">
        <v>622</v>
      </c>
      <c r="C51" s="119" t="s">
        <v>623</v>
      </c>
      <c r="D51" s="120" t="s">
        <v>624</v>
      </c>
      <c r="E51" s="120" t="s">
        <v>625</v>
      </c>
      <c r="F51" s="118" t="s">
        <v>43</v>
      </c>
      <c r="G51" s="121" t="s">
        <v>626</v>
      </c>
      <c r="H51" s="122" t="s">
        <v>627</v>
      </c>
      <c r="I51" s="120">
        <v>6062877181</v>
      </c>
      <c r="J51" s="123" t="s">
        <v>98</v>
      </c>
      <c r="K51" s="124" t="s">
        <v>48</v>
      </c>
      <c r="L51" s="75"/>
      <c r="M51" s="71">
        <v>1953.69</v>
      </c>
      <c r="N51" s="63"/>
      <c r="O51" s="125">
        <v>37.34204793028322</v>
      </c>
      <c r="P51" s="124" t="s">
        <v>48</v>
      </c>
      <c r="Q51" s="64"/>
      <c r="R51" s="63"/>
      <c r="S51" s="126" t="s">
        <v>48</v>
      </c>
      <c r="T51" s="101">
        <v>216047</v>
      </c>
      <c r="U51" s="65"/>
      <c r="V51" s="65"/>
      <c r="W51" s="127"/>
      <c r="X51" s="119">
        <f t="shared" si="10"/>
        <v>1</v>
      </c>
      <c r="Y51" s="120">
        <f t="shared" si="11"/>
        <v>0</v>
      </c>
      <c r="Z51" s="120">
        <f t="shared" si="12"/>
        <v>0</v>
      </c>
      <c r="AA51" s="120">
        <f t="shared" si="13"/>
        <v>0</v>
      </c>
      <c r="AB51" s="128" t="str">
        <f t="shared" si="14"/>
        <v>-</v>
      </c>
      <c r="AC51" s="119">
        <f t="shared" si="15"/>
        <v>1</v>
      </c>
      <c r="AD51" s="120">
        <f t="shared" si="16"/>
        <v>1</v>
      </c>
      <c r="AE51" s="120" t="str">
        <f t="shared" si="17"/>
        <v>Initial</v>
      </c>
      <c r="AF51" s="128" t="str">
        <f t="shared" si="18"/>
        <v>RLIS</v>
      </c>
      <c r="AG51" s="119">
        <f t="shared" si="19"/>
        <v>0</v>
      </c>
      <c r="AH51" s="129" t="s">
        <v>49</v>
      </c>
    </row>
    <row r="52" spans="1:34" s="1" customFormat="1" ht="12.75" customHeight="1">
      <c r="A52" s="117" t="s">
        <v>655</v>
      </c>
      <c r="B52" s="118" t="s">
        <v>656</v>
      </c>
      <c r="C52" s="119" t="s">
        <v>657</v>
      </c>
      <c r="D52" s="120" t="s">
        <v>658</v>
      </c>
      <c r="E52" s="120" t="s">
        <v>659</v>
      </c>
      <c r="F52" s="118" t="s">
        <v>43</v>
      </c>
      <c r="G52" s="121" t="s">
        <v>660</v>
      </c>
      <c r="H52" s="122" t="s">
        <v>661</v>
      </c>
      <c r="I52" s="120">
        <v>6067892530</v>
      </c>
      <c r="J52" s="123" t="s">
        <v>46</v>
      </c>
      <c r="K52" s="124" t="s">
        <v>47</v>
      </c>
      <c r="L52" s="75"/>
      <c r="M52" s="71">
        <v>3429.52</v>
      </c>
      <c r="N52" s="63"/>
      <c r="O52" s="125">
        <v>32.285546415981194</v>
      </c>
      <c r="P52" s="124" t="s">
        <v>48</v>
      </c>
      <c r="Q52" s="64"/>
      <c r="R52" s="63"/>
      <c r="S52" s="126" t="s">
        <v>48</v>
      </c>
      <c r="T52" s="101">
        <v>280895</v>
      </c>
      <c r="U52" s="65"/>
      <c r="V52" s="65"/>
      <c r="W52" s="127"/>
      <c r="X52" s="119">
        <f t="shared" si="10"/>
        <v>0</v>
      </c>
      <c r="Y52" s="120">
        <f t="shared" si="11"/>
        <v>0</v>
      </c>
      <c r="Z52" s="120">
        <f t="shared" si="12"/>
        <v>0</v>
      </c>
      <c r="AA52" s="120">
        <f t="shared" si="13"/>
        <v>0</v>
      </c>
      <c r="AB52" s="128" t="str">
        <f t="shared" si="14"/>
        <v>-</v>
      </c>
      <c r="AC52" s="119">
        <f t="shared" si="15"/>
        <v>1</v>
      </c>
      <c r="AD52" s="120">
        <f t="shared" si="16"/>
        <v>1</v>
      </c>
      <c r="AE52" s="120" t="str">
        <f t="shared" si="17"/>
        <v>Initial</v>
      </c>
      <c r="AF52" s="128" t="str">
        <f t="shared" si="18"/>
        <v>RLIS</v>
      </c>
      <c r="AG52" s="119">
        <f t="shared" si="19"/>
        <v>0</v>
      </c>
      <c r="AH52" s="129" t="s">
        <v>49</v>
      </c>
    </row>
    <row r="53" spans="1:34" s="1" customFormat="1" ht="12.75" customHeight="1">
      <c r="A53" s="117" t="s">
        <v>667</v>
      </c>
      <c r="B53" s="118" t="s">
        <v>668</v>
      </c>
      <c r="C53" s="119" t="s">
        <v>669</v>
      </c>
      <c r="D53" s="120" t="s">
        <v>670</v>
      </c>
      <c r="E53" s="120" t="s">
        <v>671</v>
      </c>
      <c r="F53" s="118" t="s">
        <v>43</v>
      </c>
      <c r="G53" s="121" t="s">
        <v>672</v>
      </c>
      <c r="H53" s="122" t="s">
        <v>673</v>
      </c>
      <c r="I53" s="120">
        <v>6067853153</v>
      </c>
      <c r="J53" s="123" t="s">
        <v>98</v>
      </c>
      <c r="K53" s="124" t="s">
        <v>48</v>
      </c>
      <c r="L53" s="75"/>
      <c r="M53" s="71">
        <v>2196.54</v>
      </c>
      <c r="N53" s="63"/>
      <c r="O53" s="125">
        <v>36.23129801860089</v>
      </c>
      <c r="P53" s="124" t="s">
        <v>48</v>
      </c>
      <c r="Q53" s="64"/>
      <c r="R53" s="63"/>
      <c r="S53" s="126" t="s">
        <v>48</v>
      </c>
      <c r="T53" s="101">
        <v>272642</v>
      </c>
      <c r="U53" s="65"/>
      <c r="V53" s="65"/>
      <c r="W53" s="127"/>
      <c r="X53" s="119">
        <f t="shared" si="10"/>
        <v>1</v>
      </c>
      <c r="Y53" s="120">
        <f t="shared" si="11"/>
        <v>0</v>
      </c>
      <c r="Z53" s="120">
        <f t="shared" si="12"/>
        <v>0</v>
      </c>
      <c r="AA53" s="120">
        <f t="shared" si="13"/>
        <v>0</v>
      </c>
      <c r="AB53" s="128" t="str">
        <f t="shared" si="14"/>
        <v>-</v>
      </c>
      <c r="AC53" s="119">
        <f t="shared" si="15"/>
        <v>1</v>
      </c>
      <c r="AD53" s="120">
        <f t="shared" si="16"/>
        <v>1</v>
      </c>
      <c r="AE53" s="120" t="str">
        <f t="shared" si="17"/>
        <v>Initial</v>
      </c>
      <c r="AF53" s="128" t="str">
        <f t="shared" si="18"/>
        <v>RLIS</v>
      </c>
      <c r="AG53" s="119">
        <f t="shared" si="19"/>
        <v>0</v>
      </c>
      <c r="AH53" s="129" t="s">
        <v>49</v>
      </c>
    </row>
    <row r="54" spans="1:34" s="1" customFormat="1" ht="12.75" customHeight="1">
      <c r="A54" s="117" t="s">
        <v>674</v>
      </c>
      <c r="B54" s="118" t="s">
        <v>675</v>
      </c>
      <c r="C54" s="119" t="s">
        <v>676</v>
      </c>
      <c r="D54" s="120" t="s">
        <v>677</v>
      </c>
      <c r="E54" s="120" t="s">
        <v>103</v>
      </c>
      <c r="F54" s="118" t="s">
        <v>43</v>
      </c>
      <c r="G54" s="121" t="s">
        <v>104</v>
      </c>
      <c r="H54" s="122" t="s">
        <v>678</v>
      </c>
      <c r="I54" s="120">
        <v>6065463157</v>
      </c>
      <c r="J54" s="123" t="s">
        <v>46</v>
      </c>
      <c r="K54" s="124" t="s">
        <v>47</v>
      </c>
      <c r="L54" s="75"/>
      <c r="M54" s="71">
        <v>3981.56</v>
      </c>
      <c r="N54" s="63"/>
      <c r="O54" s="125">
        <v>44.36717663421418</v>
      </c>
      <c r="P54" s="124" t="s">
        <v>48</v>
      </c>
      <c r="Q54" s="64"/>
      <c r="R54" s="63"/>
      <c r="S54" s="126" t="s">
        <v>48</v>
      </c>
      <c r="T54" s="101">
        <v>458636</v>
      </c>
      <c r="U54" s="65"/>
      <c r="V54" s="65"/>
      <c r="W54" s="127"/>
      <c r="X54" s="119">
        <f t="shared" si="10"/>
        <v>0</v>
      </c>
      <c r="Y54" s="120">
        <f t="shared" si="11"/>
        <v>0</v>
      </c>
      <c r="Z54" s="120">
        <f t="shared" si="12"/>
        <v>0</v>
      </c>
      <c r="AA54" s="120">
        <f t="shared" si="13"/>
        <v>0</v>
      </c>
      <c r="AB54" s="128" t="str">
        <f t="shared" si="14"/>
        <v>-</v>
      </c>
      <c r="AC54" s="119">
        <f t="shared" si="15"/>
        <v>1</v>
      </c>
      <c r="AD54" s="120">
        <f t="shared" si="16"/>
        <v>1</v>
      </c>
      <c r="AE54" s="120" t="str">
        <f t="shared" si="17"/>
        <v>Initial</v>
      </c>
      <c r="AF54" s="128" t="str">
        <f t="shared" si="18"/>
        <v>RLIS</v>
      </c>
      <c r="AG54" s="119">
        <f t="shared" si="19"/>
        <v>0</v>
      </c>
      <c r="AH54" s="129" t="s">
        <v>49</v>
      </c>
    </row>
    <row r="55" spans="1:34" s="1" customFormat="1" ht="12.75" customHeight="1">
      <c r="A55" s="117" t="s">
        <v>686</v>
      </c>
      <c r="B55" s="118" t="s">
        <v>687</v>
      </c>
      <c r="C55" s="119" t="s">
        <v>688</v>
      </c>
      <c r="D55" s="120" t="s">
        <v>689</v>
      </c>
      <c r="E55" s="120" t="s">
        <v>690</v>
      </c>
      <c r="F55" s="118" t="s">
        <v>43</v>
      </c>
      <c r="G55" s="121" t="s">
        <v>691</v>
      </c>
      <c r="H55" s="122" t="s">
        <v>692</v>
      </c>
      <c r="I55" s="120">
        <v>6068624600</v>
      </c>
      <c r="J55" s="123" t="s">
        <v>46</v>
      </c>
      <c r="K55" s="124" t="s">
        <v>47</v>
      </c>
      <c r="L55" s="75"/>
      <c r="M55" s="71">
        <v>8563.5</v>
      </c>
      <c r="N55" s="63"/>
      <c r="O55" s="125">
        <v>29.23373493975904</v>
      </c>
      <c r="P55" s="124" t="s">
        <v>48</v>
      </c>
      <c r="Q55" s="64"/>
      <c r="R55" s="63"/>
      <c r="S55" s="126" t="s">
        <v>48</v>
      </c>
      <c r="T55" s="101">
        <v>565291</v>
      </c>
      <c r="U55" s="65"/>
      <c r="V55" s="65"/>
      <c r="W55" s="127"/>
      <c r="X55" s="119">
        <f t="shared" si="10"/>
        <v>0</v>
      </c>
      <c r="Y55" s="120">
        <f t="shared" si="11"/>
        <v>0</v>
      </c>
      <c r="Z55" s="120">
        <f t="shared" si="12"/>
        <v>0</v>
      </c>
      <c r="AA55" s="120">
        <f t="shared" si="13"/>
        <v>0</v>
      </c>
      <c r="AB55" s="128" t="str">
        <f t="shared" si="14"/>
        <v>-</v>
      </c>
      <c r="AC55" s="119">
        <f t="shared" si="15"/>
        <v>1</v>
      </c>
      <c r="AD55" s="120">
        <f t="shared" si="16"/>
        <v>1</v>
      </c>
      <c r="AE55" s="120" t="str">
        <f t="shared" si="17"/>
        <v>Initial</v>
      </c>
      <c r="AF55" s="128" t="str">
        <f t="shared" si="18"/>
        <v>RLIS</v>
      </c>
      <c r="AG55" s="119">
        <f t="shared" si="19"/>
        <v>0</v>
      </c>
      <c r="AH55" s="129" t="s">
        <v>49</v>
      </c>
    </row>
    <row r="56" spans="1:34" s="1" customFormat="1" ht="12.75" customHeight="1">
      <c r="A56" s="117" t="s">
        <v>693</v>
      </c>
      <c r="B56" s="118" t="s">
        <v>694</v>
      </c>
      <c r="C56" s="119" t="s">
        <v>695</v>
      </c>
      <c r="D56" s="120" t="s">
        <v>696</v>
      </c>
      <c r="E56" s="120" t="s">
        <v>697</v>
      </c>
      <c r="F56" s="118" t="s">
        <v>43</v>
      </c>
      <c r="G56" s="121" t="s">
        <v>698</v>
      </c>
      <c r="H56" s="122" t="s">
        <v>699</v>
      </c>
      <c r="I56" s="120">
        <v>6066389671</v>
      </c>
      <c r="J56" s="123" t="s">
        <v>98</v>
      </c>
      <c r="K56" s="124" t="s">
        <v>48</v>
      </c>
      <c r="L56" s="75"/>
      <c r="M56" s="71">
        <v>2160.11</v>
      </c>
      <c r="N56" s="63"/>
      <c r="O56" s="125">
        <v>32.768579129765115</v>
      </c>
      <c r="P56" s="124" t="s">
        <v>48</v>
      </c>
      <c r="Q56" s="64"/>
      <c r="R56" s="63"/>
      <c r="S56" s="126" t="s">
        <v>48</v>
      </c>
      <c r="T56" s="101">
        <v>227474</v>
      </c>
      <c r="U56" s="65"/>
      <c r="V56" s="65"/>
      <c r="W56" s="127"/>
      <c r="X56" s="119">
        <f t="shared" si="10"/>
        <v>1</v>
      </c>
      <c r="Y56" s="120">
        <f t="shared" si="11"/>
        <v>0</v>
      </c>
      <c r="Z56" s="120">
        <f t="shared" si="12"/>
        <v>0</v>
      </c>
      <c r="AA56" s="120">
        <f t="shared" si="13"/>
        <v>0</v>
      </c>
      <c r="AB56" s="128" t="str">
        <f t="shared" si="14"/>
        <v>-</v>
      </c>
      <c r="AC56" s="119">
        <f t="shared" si="15"/>
        <v>1</v>
      </c>
      <c r="AD56" s="120">
        <f t="shared" si="16"/>
        <v>1</v>
      </c>
      <c r="AE56" s="120" t="str">
        <f t="shared" si="17"/>
        <v>Initial</v>
      </c>
      <c r="AF56" s="128" t="str">
        <f t="shared" si="18"/>
        <v>RLIS</v>
      </c>
      <c r="AG56" s="119">
        <f t="shared" si="19"/>
        <v>0</v>
      </c>
      <c r="AH56" s="129" t="s">
        <v>49</v>
      </c>
    </row>
    <row r="57" spans="1:34" s="1" customFormat="1" ht="12.75" customHeight="1">
      <c r="A57" s="117" t="s">
        <v>700</v>
      </c>
      <c r="B57" s="118" t="s">
        <v>701</v>
      </c>
      <c r="C57" s="119" t="s">
        <v>702</v>
      </c>
      <c r="D57" s="120" t="s">
        <v>703</v>
      </c>
      <c r="E57" s="120" t="s">
        <v>704</v>
      </c>
      <c r="F57" s="118" t="s">
        <v>43</v>
      </c>
      <c r="G57" s="121" t="s">
        <v>705</v>
      </c>
      <c r="H57" s="122" t="s">
        <v>706</v>
      </c>
      <c r="I57" s="120">
        <v>6064645000</v>
      </c>
      <c r="J57" s="123" t="s">
        <v>98</v>
      </c>
      <c r="K57" s="124" t="s">
        <v>48</v>
      </c>
      <c r="L57" s="75"/>
      <c r="M57" s="71">
        <v>976.16</v>
      </c>
      <c r="N57" s="63"/>
      <c r="O57" s="125">
        <v>41.819699499165274</v>
      </c>
      <c r="P57" s="124" t="s">
        <v>48</v>
      </c>
      <c r="Q57" s="64"/>
      <c r="R57" s="63"/>
      <c r="S57" s="126" t="s">
        <v>48</v>
      </c>
      <c r="T57" s="101">
        <v>130074</v>
      </c>
      <c r="U57" s="65"/>
      <c r="V57" s="65"/>
      <c r="W57" s="127"/>
      <c r="X57" s="119">
        <f t="shared" si="10"/>
        <v>1</v>
      </c>
      <c r="Y57" s="120">
        <f t="shared" si="11"/>
        <v>0</v>
      </c>
      <c r="Z57" s="120">
        <f t="shared" si="12"/>
        <v>0</v>
      </c>
      <c r="AA57" s="120">
        <f t="shared" si="13"/>
        <v>0</v>
      </c>
      <c r="AB57" s="128" t="str">
        <f t="shared" si="14"/>
        <v>-</v>
      </c>
      <c r="AC57" s="119">
        <f t="shared" si="15"/>
        <v>1</v>
      </c>
      <c r="AD57" s="120">
        <f t="shared" si="16"/>
        <v>1</v>
      </c>
      <c r="AE57" s="120" t="str">
        <f t="shared" si="17"/>
        <v>Initial</v>
      </c>
      <c r="AF57" s="128" t="str">
        <f t="shared" si="18"/>
        <v>RLIS</v>
      </c>
      <c r="AG57" s="119">
        <f t="shared" si="19"/>
        <v>0</v>
      </c>
      <c r="AH57" s="129" t="s">
        <v>49</v>
      </c>
    </row>
    <row r="58" spans="1:34" s="1" customFormat="1" ht="12.75" customHeight="1">
      <c r="A58" s="117" t="s">
        <v>707</v>
      </c>
      <c r="B58" s="118" t="s">
        <v>708</v>
      </c>
      <c r="C58" s="119" t="s">
        <v>709</v>
      </c>
      <c r="D58" s="120" t="s">
        <v>710</v>
      </c>
      <c r="E58" s="120" t="s">
        <v>711</v>
      </c>
      <c r="F58" s="118" t="s">
        <v>43</v>
      </c>
      <c r="G58" s="121" t="s">
        <v>712</v>
      </c>
      <c r="H58" s="122" t="s">
        <v>713</v>
      </c>
      <c r="I58" s="120">
        <v>6066722397</v>
      </c>
      <c r="J58" s="123" t="s">
        <v>98</v>
      </c>
      <c r="K58" s="124" t="s">
        <v>48</v>
      </c>
      <c r="L58" s="75"/>
      <c r="M58" s="71">
        <v>1628.24</v>
      </c>
      <c r="N58" s="63"/>
      <c r="O58" s="125">
        <v>31.523642732049034</v>
      </c>
      <c r="P58" s="124" t="s">
        <v>48</v>
      </c>
      <c r="Q58" s="64"/>
      <c r="R58" s="63"/>
      <c r="S58" s="126" t="s">
        <v>48</v>
      </c>
      <c r="T58" s="101">
        <v>213697</v>
      </c>
      <c r="U58" s="65"/>
      <c r="V58" s="65"/>
      <c r="W58" s="127"/>
      <c r="X58" s="119">
        <f t="shared" si="10"/>
        <v>1</v>
      </c>
      <c r="Y58" s="120">
        <f t="shared" si="11"/>
        <v>0</v>
      </c>
      <c r="Z58" s="120">
        <f t="shared" si="12"/>
        <v>0</v>
      </c>
      <c r="AA58" s="120">
        <f t="shared" si="13"/>
        <v>0</v>
      </c>
      <c r="AB58" s="128" t="str">
        <f t="shared" si="14"/>
        <v>-</v>
      </c>
      <c r="AC58" s="119">
        <f t="shared" si="15"/>
        <v>1</v>
      </c>
      <c r="AD58" s="120">
        <f t="shared" si="16"/>
        <v>1</v>
      </c>
      <c r="AE58" s="120" t="str">
        <f t="shared" si="17"/>
        <v>Initial</v>
      </c>
      <c r="AF58" s="128" t="str">
        <f t="shared" si="18"/>
        <v>RLIS</v>
      </c>
      <c r="AG58" s="119">
        <f t="shared" si="19"/>
        <v>0</v>
      </c>
      <c r="AH58" s="129" t="s">
        <v>49</v>
      </c>
    </row>
    <row r="59" spans="1:34" s="1" customFormat="1" ht="12.75" customHeight="1">
      <c r="A59" s="117" t="s">
        <v>714</v>
      </c>
      <c r="B59" s="118" t="s">
        <v>715</v>
      </c>
      <c r="C59" s="119" t="s">
        <v>716</v>
      </c>
      <c r="D59" s="120" t="s">
        <v>717</v>
      </c>
      <c r="E59" s="120" t="s">
        <v>718</v>
      </c>
      <c r="F59" s="118" t="s">
        <v>43</v>
      </c>
      <c r="G59" s="121" t="s">
        <v>719</v>
      </c>
      <c r="H59" s="122" t="s">
        <v>720</v>
      </c>
      <c r="I59" s="120">
        <v>6066334455</v>
      </c>
      <c r="J59" s="123" t="s">
        <v>98</v>
      </c>
      <c r="K59" s="124" t="s">
        <v>48</v>
      </c>
      <c r="L59" s="75"/>
      <c r="M59" s="71">
        <v>2947.93</v>
      </c>
      <c r="N59" s="63"/>
      <c r="O59" s="125">
        <v>30.33674963396779</v>
      </c>
      <c r="P59" s="124" t="s">
        <v>48</v>
      </c>
      <c r="Q59" s="64"/>
      <c r="R59" s="63"/>
      <c r="S59" s="126" t="s">
        <v>48</v>
      </c>
      <c r="T59" s="101">
        <v>296311</v>
      </c>
      <c r="U59" s="65"/>
      <c r="V59" s="65"/>
      <c r="W59" s="127"/>
      <c r="X59" s="119">
        <f t="shared" si="10"/>
        <v>1</v>
      </c>
      <c r="Y59" s="120">
        <f t="shared" si="11"/>
        <v>0</v>
      </c>
      <c r="Z59" s="120">
        <f t="shared" si="12"/>
        <v>0</v>
      </c>
      <c r="AA59" s="120">
        <f t="shared" si="13"/>
        <v>0</v>
      </c>
      <c r="AB59" s="128" t="str">
        <f t="shared" si="14"/>
        <v>-</v>
      </c>
      <c r="AC59" s="119">
        <f t="shared" si="15"/>
        <v>1</v>
      </c>
      <c r="AD59" s="120">
        <f t="shared" si="16"/>
        <v>1</v>
      </c>
      <c r="AE59" s="120" t="str">
        <f t="shared" si="17"/>
        <v>Initial</v>
      </c>
      <c r="AF59" s="128" t="str">
        <f t="shared" si="18"/>
        <v>RLIS</v>
      </c>
      <c r="AG59" s="119">
        <f t="shared" si="19"/>
        <v>0</v>
      </c>
      <c r="AH59" s="129" t="s">
        <v>49</v>
      </c>
    </row>
    <row r="60" spans="1:34" s="1" customFormat="1" ht="12.75" customHeight="1">
      <c r="A60" s="117" t="s">
        <v>721</v>
      </c>
      <c r="B60" s="118" t="s">
        <v>722</v>
      </c>
      <c r="C60" s="119" t="s">
        <v>723</v>
      </c>
      <c r="D60" s="120" t="s">
        <v>724</v>
      </c>
      <c r="E60" s="120" t="s">
        <v>725</v>
      </c>
      <c r="F60" s="118" t="s">
        <v>43</v>
      </c>
      <c r="G60" s="121" t="s">
        <v>726</v>
      </c>
      <c r="H60" s="122" t="s">
        <v>727</v>
      </c>
      <c r="I60" s="120">
        <v>6067962811</v>
      </c>
      <c r="J60" s="123" t="s">
        <v>98</v>
      </c>
      <c r="K60" s="124" t="s">
        <v>48</v>
      </c>
      <c r="L60" s="75"/>
      <c r="M60" s="71">
        <v>2171.83</v>
      </c>
      <c r="N60" s="63"/>
      <c r="O60" s="125">
        <v>39.93260320134794</v>
      </c>
      <c r="P60" s="124" t="s">
        <v>48</v>
      </c>
      <c r="Q60" s="64"/>
      <c r="R60" s="63"/>
      <c r="S60" s="126" t="s">
        <v>48</v>
      </c>
      <c r="T60" s="101">
        <v>191468</v>
      </c>
      <c r="U60" s="65"/>
      <c r="V60" s="65"/>
      <c r="W60" s="127"/>
      <c r="X60" s="119">
        <f t="shared" si="10"/>
        <v>1</v>
      </c>
      <c r="Y60" s="120">
        <f t="shared" si="11"/>
        <v>0</v>
      </c>
      <c r="Z60" s="120">
        <f t="shared" si="12"/>
        <v>0</v>
      </c>
      <c r="AA60" s="120">
        <f t="shared" si="13"/>
        <v>0</v>
      </c>
      <c r="AB60" s="128" t="str">
        <f t="shared" si="14"/>
        <v>-</v>
      </c>
      <c r="AC60" s="119">
        <f t="shared" si="15"/>
        <v>1</v>
      </c>
      <c r="AD60" s="120">
        <f t="shared" si="16"/>
        <v>1</v>
      </c>
      <c r="AE60" s="120" t="str">
        <f t="shared" si="17"/>
        <v>Initial</v>
      </c>
      <c r="AF60" s="128" t="str">
        <f t="shared" si="18"/>
        <v>RLIS</v>
      </c>
      <c r="AG60" s="119">
        <f t="shared" si="19"/>
        <v>0</v>
      </c>
      <c r="AH60" s="129" t="s">
        <v>49</v>
      </c>
    </row>
    <row r="61" spans="1:34" s="1" customFormat="1" ht="12.75" customHeight="1">
      <c r="A61" s="117" t="s">
        <v>728</v>
      </c>
      <c r="B61" s="118" t="s">
        <v>729</v>
      </c>
      <c r="C61" s="119" t="s">
        <v>730</v>
      </c>
      <c r="D61" s="120" t="s">
        <v>731</v>
      </c>
      <c r="E61" s="120" t="s">
        <v>732</v>
      </c>
      <c r="F61" s="118" t="s">
        <v>43</v>
      </c>
      <c r="G61" s="121" t="s">
        <v>733</v>
      </c>
      <c r="H61" s="122" t="s">
        <v>734</v>
      </c>
      <c r="I61" s="120">
        <v>6063652124</v>
      </c>
      <c r="J61" s="123" t="s">
        <v>46</v>
      </c>
      <c r="K61" s="124" t="s">
        <v>47</v>
      </c>
      <c r="L61" s="75"/>
      <c r="M61" s="71">
        <v>3572.02</v>
      </c>
      <c r="N61" s="63"/>
      <c r="O61" s="125">
        <v>32.04296263146117</v>
      </c>
      <c r="P61" s="124" t="s">
        <v>48</v>
      </c>
      <c r="Q61" s="64"/>
      <c r="R61" s="63"/>
      <c r="S61" s="126" t="s">
        <v>48</v>
      </c>
      <c r="T61" s="101">
        <v>263444</v>
      </c>
      <c r="U61" s="65"/>
      <c r="V61" s="65"/>
      <c r="W61" s="127"/>
      <c r="X61" s="119">
        <f t="shared" si="10"/>
        <v>0</v>
      </c>
      <c r="Y61" s="120">
        <f t="shared" si="11"/>
        <v>0</v>
      </c>
      <c r="Z61" s="120">
        <f t="shared" si="12"/>
        <v>0</v>
      </c>
      <c r="AA61" s="120">
        <f t="shared" si="13"/>
        <v>0</v>
      </c>
      <c r="AB61" s="128" t="str">
        <f t="shared" si="14"/>
        <v>-</v>
      </c>
      <c r="AC61" s="119">
        <f t="shared" si="15"/>
        <v>1</v>
      </c>
      <c r="AD61" s="120">
        <f t="shared" si="16"/>
        <v>1</v>
      </c>
      <c r="AE61" s="120" t="str">
        <f t="shared" si="17"/>
        <v>Initial</v>
      </c>
      <c r="AF61" s="128" t="str">
        <f t="shared" si="18"/>
        <v>RLIS</v>
      </c>
      <c r="AG61" s="119">
        <f t="shared" si="19"/>
        <v>0</v>
      </c>
      <c r="AH61" s="129" t="s">
        <v>49</v>
      </c>
    </row>
    <row r="62" spans="1:34" s="1" customFormat="1" ht="12.75" customHeight="1">
      <c r="A62" s="117" t="s">
        <v>735</v>
      </c>
      <c r="B62" s="118" t="s">
        <v>736</v>
      </c>
      <c r="C62" s="119" t="s">
        <v>737</v>
      </c>
      <c r="D62" s="120" t="s">
        <v>738</v>
      </c>
      <c r="E62" s="120" t="s">
        <v>739</v>
      </c>
      <c r="F62" s="118" t="s">
        <v>43</v>
      </c>
      <c r="G62" s="121" t="s">
        <v>740</v>
      </c>
      <c r="H62" s="122" t="s">
        <v>741</v>
      </c>
      <c r="I62" s="120">
        <v>2709282111</v>
      </c>
      <c r="J62" s="123" t="s">
        <v>98</v>
      </c>
      <c r="K62" s="124" t="s">
        <v>48</v>
      </c>
      <c r="L62" s="75"/>
      <c r="M62" s="71">
        <v>1109.073</v>
      </c>
      <c r="N62" s="63"/>
      <c r="O62" s="125">
        <v>23.60817477096547</v>
      </c>
      <c r="P62" s="124" t="s">
        <v>48</v>
      </c>
      <c r="Q62" s="64"/>
      <c r="R62" s="63"/>
      <c r="S62" s="126" t="s">
        <v>48</v>
      </c>
      <c r="T62" s="101">
        <v>72596</v>
      </c>
      <c r="U62" s="65"/>
      <c r="V62" s="65"/>
      <c r="W62" s="127"/>
      <c r="X62" s="119">
        <f t="shared" si="10"/>
        <v>1</v>
      </c>
      <c r="Y62" s="120">
        <f t="shared" si="11"/>
        <v>0</v>
      </c>
      <c r="Z62" s="120">
        <f t="shared" si="12"/>
        <v>0</v>
      </c>
      <c r="AA62" s="120">
        <f t="shared" si="13"/>
        <v>0</v>
      </c>
      <c r="AB62" s="128" t="str">
        <f t="shared" si="14"/>
        <v>-</v>
      </c>
      <c r="AC62" s="119">
        <f t="shared" si="15"/>
        <v>1</v>
      </c>
      <c r="AD62" s="120">
        <f t="shared" si="16"/>
        <v>1</v>
      </c>
      <c r="AE62" s="120" t="str">
        <f t="shared" si="17"/>
        <v>Initial</v>
      </c>
      <c r="AF62" s="128" t="str">
        <f t="shared" si="18"/>
        <v>RLIS</v>
      </c>
      <c r="AG62" s="119">
        <f t="shared" si="19"/>
        <v>0</v>
      </c>
      <c r="AH62" s="129" t="s">
        <v>49</v>
      </c>
    </row>
    <row r="63" spans="1:34" s="1" customFormat="1" ht="12.75" customHeight="1">
      <c r="A63" s="117" t="s">
        <v>742</v>
      </c>
      <c r="B63" s="118" t="s">
        <v>743</v>
      </c>
      <c r="C63" s="119" t="s">
        <v>744</v>
      </c>
      <c r="D63" s="120" t="s">
        <v>745</v>
      </c>
      <c r="E63" s="120" t="s">
        <v>746</v>
      </c>
      <c r="F63" s="118" t="s">
        <v>43</v>
      </c>
      <c r="G63" s="121" t="s">
        <v>747</v>
      </c>
      <c r="H63" s="122" t="s">
        <v>748</v>
      </c>
      <c r="I63" s="120">
        <v>2707262436</v>
      </c>
      <c r="J63" s="123" t="s">
        <v>46</v>
      </c>
      <c r="K63" s="124" t="s">
        <v>47</v>
      </c>
      <c r="L63" s="75"/>
      <c r="M63" s="71">
        <v>3231.08</v>
      </c>
      <c r="N63" s="63"/>
      <c r="O63" s="125">
        <v>24.10994764397906</v>
      </c>
      <c r="P63" s="124" t="s">
        <v>48</v>
      </c>
      <c r="Q63" s="64"/>
      <c r="R63" s="63"/>
      <c r="S63" s="126" t="s">
        <v>48</v>
      </c>
      <c r="T63" s="101">
        <v>162945</v>
      </c>
      <c r="U63" s="65"/>
      <c r="V63" s="65"/>
      <c r="W63" s="127"/>
      <c r="X63" s="119">
        <f t="shared" si="10"/>
        <v>0</v>
      </c>
      <c r="Y63" s="120">
        <f t="shared" si="11"/>
        <v>0</v>
      </c>
      <c r="Z63" s="120">
        <f t="shared" si="12"/>
        <v>0</v>
      </c>
      <c r="AA63" s="120">
        <f t="shared" si="13"/>
        <v>0</v>
      </c>
      <c r="AB63" s="128" t="str">
        <f t="shared" si="14"/>
        <v>-</v>
      </c>
      <c r="AC63" s="119">
        <f t="shared" si="15"/>
        <v>1</v>
      </c>
      <c r="AD63" s="120">
        <f t="shared" si="16"/>
        <v>1</v>
      </c>
      <c r="AE63" s="120" t="str">
        <f t="shared" si="17"/>
        <v>Initial</v>
      </c>
      <c r="AF63" s="128" t="str">
        <f t="shared" si="18"/>
        <v>RLIS</v>
      </c>
      <c r="AG63" s="119">
        <f t="shared" si="19"/>
        <v>0</v>
      </c>
      <c r="AH63" s="129" t="s">
        <v>49</v>
      </c>
    </row>
    <row r="64" spans="1:34" s="1" customFormat="1" ht="12.75" customHeight="1">
      <c r="A64" s="117" t="s">
        <v>756</v>
      </c>
      <c r="B64" s="118" t="s">
        <v>757</v>
      </c>
      <c r="C64" s="119" t="s">
        <v>758</v>
      </c>
      <c r="D64" s="120" t="s">
        <v>759</v>
      </c>
      <c r="E64" s="120" t="s">
        <v>760</v>
      </c>
      <c r="F64" s="118" t="s">
        <v>43</v>
      </c>
      <c r="G64" s="121" t="s">
        <v>761</v>
      </c>
      <c r="H64" s="122" t="s">
        <v>762</v>
      </c>
      <c r="I64" s="120">
        <v>2703889715</v>
      </c>
      <c r="J64" s="123" t="s">
        <v>57</v>
      </c>
      <c r="K64" s="124" t="s">
        <v>47</v>
      </c>
      <c r="L64" s="75"/>
      <c r="M64" s="71">
        <v>814.15</v>
      </c>
      <c r="N64" s="63"/>
      <c r="O64" s="125">
        <v>20.319148936170212</v>
      </c>
      <c r="P64" s="124" t="s">
        <v>48</v>
      </c>
      <c r="Q64" s="64"/>
      <c r="R64" s="63"/>
      <c r="S64" s="126" t="s">
        <v>48</v>
      </c>
      <c r="T64" s="101">
        <v>44062</v>
      </c>
      <c r="U64" s="65"/>
      <c r="V64" s="65"/>
      <c r="W64" s="127"/>
      <c r="X64" s="119">
        <f t="shared" si="10"/>
        <v>0</v>
      </c>
      <c r="Y64" s="120">
        <f t="shared" si="11"/>
        <v>0</v>
      </c>
      <c r="Z64" s="120">
        <f t="shared" si="12"/>
        <v>0</v>
      </c>
      <c r="AA64" s="120">
        <f t="shared" si="13"/>
        <v>0</v>
      </c>
      <c r="AB64" s="128" t="str">
        <f t="shared" si="14"/>
        <v>-</v>
      </c>
      <c r="AC64" s="119">
        <f t="shared" si="15"/>
        <v>1</v>
      </c>
      <c r="AD64" s="120">
        <f t="shared" si="16"/>
        <v>1</v>
      </c>
      <c r="AE64" s="120" t="str">
        <f t="shared" si="17"/>
        <v>Initial</v>
      </c>
      <c r="AF64" s="128" t="str">
        <f t="shared" si="18"/>
        <v>RLIS</v>
      </c>
      <c r="AG64" s="119">
        <f t="shared" si="19"/>
        <v>0</v>
      </c>
      <c r="AH64" s="129" t="s">
        <v>49</v>
      </c>
    </row>
    <row r="65" spans="1:34" s="1" customFormat="1" ht="12.75" customHeight="1">
      <c r="A65" s="117" t="s">
        <v>771</v>
      </c>
      <c r="B65" s="118" t="s">
        <v>772</v>
      </c>
      <c r="C65" s="119" t="s">
        <v>773</v>
      </c>
      <c r="D65" s="120" t="s">
        <v>774</v>
      </c>
      <c r="E65" s="120" t="s">
        <v>775</v>
      </c>
      <c r="F65" s="118" t="s">
        <v>43</v>
      </c>
      <c r="G65" s="121" t="s">
        <v>776</v>
      </c>
      <c r="H65" s="122" t="s">
        <v>777</v>
      </c>
      <c r="I65" s="120">
        <v>6063496117</v>
      </c>
      <c r="J65" s="123" t="s">
        <v>98</v>
      </c>
      <c r="K65" s="124" t="s">
        <v>48</v>
      </c>
      <c r="L65" s="75"/>
      <c r="M65" s="71">
        <v>1950.23</v>
      </c>
      <c r="N65" s="63"/>
      <c r="O65" s="125">
        <v>37.00686106346483</v>
      </c>
      <c r="P65" s="124" t="s">
        <v>48</v>
      </c>
      <c r="Q65" s="64"/>
      <c r="R65" s="63"/>
      <c r="S65" s="126" t="s">
        <v>48</v>
      </c>
      <c r="T65" s="101">
        <v>252224</v>
      </c>
      <c r="U65" s="65"/>
      <c r="V65" s="65"/>
      <c r="W65" s="127"/>
      <c r="X65" s="119">
        <f t="shared" si="10"/>
        <v>1</v>
      </c>
      <c r="Y65" s="120">
        <f t="shared" si="11"/>
        <v>0</v>
      </c>
      <c r="Z65" s="120">
        <f t="shared" si="12"/>
        <v>0</v>
      </c>
      <c r="AA65" s="120">
        <f t="shared" si="13"/>
        <v>0</v>
      </c>
      <c r="AB65" s="128" t="str">
        <f t="shared" si="14"/>
        <v>-</v>
      </c>
      <c r="AC65" s="119">
        <f t="shared" si="15"/>
        <v>1</v>
      </c>
      <c r="AD65" s="120">
        <f t="shared" si="16"/>
        <v>1</v>
      </c>
      <c r="AE65" s="120" t="str">
        <f t="shared" si="17"/>
        <v>Initial</v>
      </c>
      <c r="AF65" s="128" t="str">
        <f t="shared" si="18"/>
        <v>RLIS</v>
      </c>
      <c r="AG65" s="119">
        <f t="shared" si="19"/>
        <v>0</v>
      </c>
      <c r="AH65" s="129" t="s">
        <v>49</v>
      </c>
    </row>
    <row r="66" spans="1:34" s="1" customFormat="1" ht="12.75" customHeight="1">
      <c r="A66" s="117" t="s">
        <v>778</v>
      </c>
      <c r="B66" s="118" t="s">
        <v>779</v>
      </c>
      <c r="C66" s="119" t="s">
        <v>780</v>
      </c>
      <c r="D66" s="120" t="s">
        <v>781</v>
      </c>
      <c r="E66" s="120" t="s">
        <v>782</v>
      </c>
      <c r="F66" s="118" t="s">
        <v>43</v>
      </c>
      <c r="G66" s="121" t="s">
        <v>783</v>
      </c>
      <c r="H66" s="122" t="s">
        <v>784</v>
      </c>
      <c r="I66" s="120">
        <v>2706923721</v>
      </c>
      <c r="J66" s="123" t="s">
        <v>46</v>
      </c>
      <c r="K66" s="124" t="s">
        <v>47</v>
      </c>
      <c r="L66" s="75"/>
      <c r="M66" s="71">
        <v>2889.78</v>
      </c>
      <c r="N66" s="63"/>
      <c r="O66" s="125">
        <v>27.00397953382604</v>
      </c>
      <c r="P66" s="124" t="s">
        <v>48</v>
      </c>
      <c r="Q66" s="64"/>
      <c r="R66" s="63"/>
      <c r="S66" s="126" t="s">
        <v>48</v>
      </c>
      <c r="T66" s="101">
        <v>174517</v>
      </c>
      <c r="U66" s="65"/>
      <c r="V66" s="65"/>
      <c r="W66" s="127"/>
      <c r="X66" s="119">
        <f t="shared" si="10"/>
        <v>0</v>
      </c>
      <c r="Y66" s="120">
        <f t="shared" si="11"/>
        <v>0</v>
      </c>
      <c r="Z66" s="120">
        <f t="shared" si="12"/>
        <v>0</v>
      </c>
      <c r="AA66" s="120">
        <f t="shared" si="13"/>
        <v>0</v>
      </c>
      <c r="AB66" s="128" t="str">
        <f t="shared" si="14"/>
        <v>-</v>
      </c>
      <c r="AC66" s="119">
        <f t="shared" si="15"/>
        <v>1</v>
      </c>
      <c r="AD66" s="120">
        <f t="shared" si="16"/>
        <v>1</v>
      </c>
      <c r="AE66" s="120" t="str">
        <f t="shared" si="17"/>
        <v>Initial</v>
      </c>
      <c r="AF66" s="128" t="str">
        <f t="shared" si="18"/>
        <v>RLIS</v>
      </c>
      <c r="AG66" s="119">
        <f t="shared" si="19"/>
        <v>0</v>
      </c>
      <c r="AH66" s="129" t="s">
        <v>49</v>
      </c>
    </row>
    <row r="67" spans="1:34" s="1" customFormat="1" ht="12.75" customHeight="1">
      <c r="A67" s="117" t="s">
        <v>792</v>
      </c>
      <c r="B67" s="118" t="s">
        <v>793</v>
      </c>
      <c r="C67" s="119" t="s">
        <v>794</v>
      </c>
      <c r="D67" s="120" t="s">
        <v>795</v>
      </c>
      <c r="E67" s="120" t="s">
        <v>796</v>
      </c>
      <c r="F67" s="118" t="s">
        <v>43</v>
      </c>
      <c r="G67" s="121" t="s">
        <v>797</v>
      </c>
      <c r="H67" s="122" t="s">
        <v>798</v>
      </c>
      <c r="I67" s="120">
        <v>6062983572</v>
      </c>
      <c r="J67" s="123" t="s">
        <v>98</v>
      </c>
      <c r="K67" s="124" t="s">
        <v>48</v>
      </c>
      <c r="L67" s="75"/>
      <c r="M67" s="71">
        <v>1869.1</v>
      </c>
      <c r="N67" s="63"/>
      <c r="O67" s="125">
        <v>41.54154154154154</v>
      </c>
      <c r="P67" s="124" t="s">
        <v>48</v>
      </c>
      <c r="Q67" s="64"/>
      <c r="R67" s="63"/>
      <c r="S67" s="126" t="s">
        <v>48</v>
      </c>
      <c r="T67" s="101">
        <v>211928</v>
      </c>
      <c r="U67" s="65"/>
      <c r="V67" s="65"/>
      <c r="W67" s="127"/>
      <c r="X67" s="119">
        <f t="shared" si="10"/>
        <v>1</v>
      </c>
      <c r="Y67" s="120">
        <f t="shared" si="11"/>
        <v>0</v>
      </c>
      <c r="Z67" s="120">
        <f t="shared" si="12"/>
        <v>0</v>
      </c>
      <c r="AA67" s="120">
        <f t="shared" si="13"/>
        <v>0</v>
      </c>
      <c r="AB67" s="128" t="str">
        <f t="shared" si="14"/>
        <v>-</v>
      </c>
      <c r="AC67" s="119">
        <f t="shared" si="15"/>
        <v>1</v>
      </c>
      <c r="AD67" s="120">
        <f t="shared" si="16"/>
        <v>1</v>
      </c>
      <c r="AE67" s="120" t="str">
        <f t="shared" si="17"/>
        <v>Initial</v>
      </c>
      <c r="AF67" s="128" t="str">
        <f t="shared" si="18"/>
        <v>RLIS</v>
      </c>
      <c r="AG67" s="119">
        <f t="shared" si="19"/>
        <v>0</v>
      </c>
      <c r="AH67" s="129" t="s">
        <v>49</v>
      </c>
    </row>
    <row r="68" spans="1:34" s="1" customFormat="1" ht="12.75" customHeight="1">
      <c r="A68" s="117" t="s">
        <v>799</v>
      </c>
      <c r="B68" s="118" t="s">
        <v>800</v>
      </c>
      <c r="C68" s="119" t="s">
        <v>801</v>
      </c>
      <c r="D68" s="120" t="s">
        <v>802</v>
      </c>
      <c r="E68" s="120" t="s">
        <v>803</v>
      </c>
      <c r="F68" s="118" t="s">
        <v>43</v>
      </c>
      <c r="G68" s="121" t="s">
        <v>804</v>
      </c>
      <c r="H68" s="122" t="s">
        <v>805</v>
      </c>
      <c r="I68" s="120">
        <v>6065645563</v>
      </c>
      <c r="J68" s="123" t="s">
        <v>57</v>
      </c>
      <c r="K68" s="124" t="s">
        <v>47</v>
      </c>
      <c r="L68" s="75"/>
      <c r="M68" s="71">
        <v>2538.93</v>
      </c>
      <c r="N68" s="63"/>
      <c r="O68" s="125">
        <v>28.455284552845526</v>
      </c>
      <c r="P68" s="124" t="s">
        <v>48</v>
      </c>
      <c r="Q68" s="64"/>
      <c r="R68" s="63"/>
      <c r="S68" s="126" t="s">
        <v>48</v>
      </c>
      <c r="T68" s="101">
        <v>169729</v>
      </c>
      <c r="U68" s="65"/>
      <c r="V68" s="65"/>
      <c r="W68" s="127"/>
      <c r="X68" s="119">
        <f t="shared" si="10"/>
        <v>0</v>
      </c>
      <c r="Y68" s="120">
        <f t="shared" si="11"/>
        <v>0</v>
      </c>
      <c r="Z68" s="120">
        <f t="shared" si="12"/>
        <v>0</v>
      </c>
      <c r="AA68" s="120">
        <f t="shared" si="13"/>
        <v>0</v>
      </c>
      <c r="AB68" s="128" t="str">
        <f t="shared" si="14"/>
        <v>-</v>
      </c>
      <c r="AC68" s="119">
        <f t="shared" si="15"/>
        <v>1</v>
      </c>
      <c r="AD68" s="120">
        <f t="shared" si="16"/>
        <v>1</v>
      </c>
      <c r="AE68" s="120" t="str">
        <f t="shared" si="17"/>
        <v>Initial</v>
      </c>
      <c r="AF68" s="128" t="str">
        <f t="shared" si="18"/>
        <v>RLIS</v>
      </c>
      <c r="AG68" s="119">
        <f t="shared" si="19"/>
        <v>0</v>
      </c>
      <c r="AH68" s="129" t="s">
        <v>49</v>
      </c>
    </row>
    <row r="69" spans="1:34" s="1" customFormat="1" ht="12.75" customHeight="1">
      <c r="A69" s="117" t="s">
        <v>806</v>
      </c>
      <c r="B69" s="118" t="s">
        <v>807</v>
      </c>
      <c r="C69" s="119" t="s">
        <v>808</v>
      </c>
      <c r="D69" s="120" t="s">
        <v>809</v>
      </c>
      <c r="E69" s="120" t="s">
        <v>526</v>
      </c>
      <c r="F69" s="118" t="s">
        <v>43</v>
      </c>
      <c r="G69" s="121" t="s">
        <v>527</v>
      </c>
      <c r="H69" s="122" t="s">
        <v>810</v>
      </c>
      <c r="I69" s="120">
        <v>2702473868</v>
      </c>
      <c r="J69" s="123" t="s">
        <v>57</v>
      </c>
      <c r="K69" s="124" t="s">
        <v>47</v>
      </c>
      <c r="L69" s="75"/>
      <c r="M69" s="71">
        <v>1438.25</v>
      </c>
      <c r="N69" s="63"/>
      <c r="O69" s="125">
        <v>39.79530403371463</v>
      </c>
      <c r="P69" s="124" t="s">
        <v>48</v>
      </c>
      <c r="Q69" s="64"/>
      <c r="R69" s="63"/>
      <c r="S69" s="126" t="s">
        <v>48</v>
      </c>
      <c r="T69" s="101">
        <v>102054</v>
      </c>
      <c r="U69" s="65"/>
      <c r="V69" s="65"/>
      <c r="W69" s="127"/>
      <c r="X69" s="119">
        <f aca="true" t="shared" si="20" ref="X69:X100">IF(OR(K69="YES",TRIM(L69)="YES"),1,0)</f>
        <v>0</v>
      </c>
      <c r="Y69" s="120">
        <f aca="true" t="shared" si="21" ref="Y69:Y100">IF(OR(AND(ISNUMBER(M69),AND(M69&gt;0,M69&lt;600)),AND(ISNUMBER(M69),AND(M69&gt;0,N69="YES"))),1,0)</f>
        <v>0</v>
      </c>
      <c r="Z69" s="120">
        <f aca="true" t="shared" si="22" ref="Z69:Z100">IF(AND(OR(K69="YES",TRIM(L69)="YES"),(X69=0)),"Trouble",0)</f>
        <v>0</v>
      </c>
      <c r="AA69" s="120">
        <f aca="true" t="shared" si="23" ref="AA69:AA100">IF(AND(OR(AND(ISNUMBER(M69),AND(M69&gt;0,M69&lt;600)),AND(ISNUMBER(M69),AND(M69&gt;0,N69="YES"))),(Y69=0)),"Trouble",0)</f>
        <v>0</v>
      </c>
      <c r="AB69" s="128" t="str">
        <f aca="true" t="shared" si="24" ref="AB69:AB100">IF(AND(X69=1,Y69=1),"SRSA","-")</f>
        <v>-</v>
      </c>
      <c r="AC69" s="119">
        <f aca="true" t="shared" si="25" ref="AC69:AC100">IF(S69="YES",1,0)</f>
        <v>1</v>
      </c>
      <c r="AD69" s="120">
        <f aca="true" t="shared" si="26" ref="AD69:AD100">IF(OR(AND(ISNUMBER(Q69),Q69&gt;=20),(AND(ISNUMBER(Q69)=FALSE,AND(ISNUMBER(O69),O69&gt;=20)))),1,0)</f>
        <v>1</v>
      </c>
      <c r="AE69" s="120" t="str">
        <f aca="true" t="shared" si="27" ref="AE69:AE100">IF(AND(AC69=1,AD69=1),"Initial",0)</f>
        <v>Initial</v>
      </c>
      <c r="AF69" s="128" t="str">
        <f aca="true" t="shared" si="28" ref="AF69:AF100">IF(AND(AND(AE69="Initial",AG69=0),AND(ISNUMBER(M69),M69&gt;0)),"RLIS","-")</f>
        <v>RLIS</v>
      </c>
      <c r="AG69" s="119">
        <f aca="true" t="shared" si="29" ref="AG69:AG100">IF(AND(AB69="SRSA",AE69="Initial"),"SRSA",0)</f>
        <v>0</v>
      </c>
      <c r="AH69" s="129" t="s">
        <v>49</v>
      </c>
    </row>
    <row r="70" spans="1:34" s="1" customFormat="1" ht="12.75" customHeight="1">
      <c r="A70" s="117" t="s">
        <v>818</v>
      </c>
      <c r="B70" s="118" t="s">
        <v>819</v>
      </c>
      <c r="C70" s="119" t="s">
        <v>820</v>
      </c>
      <c r="D70" s="120" t="s">
        <v>821</v>
      </c>
      <c r="E70" s="120" t="s">
        <v>822</v>
      </c>
      <c r="F70" s="118" t="s">
        <v>43</v>
      </c>
      <c r="G70" s="121" t="s">
        <v>823</v>
      </c>
      <c r="H70" s="122" t="s">
        <v>824</v>
      </c>
      <c r="I70" s="120">
        <v>6063762591</v>
      </c>
      <c r="J70" s="123" t="s">
        <v>98</v>
      </c>
      <c r="K70" s="124" t="s">
        <v>48</v>
      </c>
      <c r="L70" s="75"/>
      <c r="M70" s="71">
        <v>2641.19</v>
      </c>
      <c r="N70" s="63"/>
      <c r="O70" s="125">
        <v>44.95812395309883</v>
      </c>
      <c r="P70" s="124" t="s">
        <v>48</v>
      </c>
      <c r="Q70" s="64"/>
      <c r="R70" s="63"/>
      <c r="S70" s="126" t="s">
        <v>48</v>
      </c>
      <c r="T70" s="101">
        <v>327072</v>
      </c>
      <c r="U70" s="65"/>
      <c r="V70" s="65"/>
      <c r="W70" s="127"/>
      <c r="X70" s="119">
        <f t="shared" si="20"/>
        <v>1</v>
      </c>
      <c r="Y70" s="120">
        <f t="shared" si="21"/>
        <v>0</v>
      </c>
      <c r="Z70" s="120">
        <f t="shared" si="22"/>
        <v>0</v>
      </c>
      <c r="AA70" s="120">
        <f t="shared" si="23"/>
        <v>0</v>
      </c>
      <c r="AB70" s="128" t="str">
        <f t="shared" si="24"/>
        <v>-</v>
      </c>
      <c r="AC70" s="119">
        <f t="shared" si="25"/>
        <v>1</v>
      </c>
      <c r="AD70" s="120">
        <f t="shared" si="26"/>
        <v>1</v>
      </c>
      <c r="AE70" s="120" t="str">
        <f t="shared" si="27"/>
        <v>Initial</v>
      </c>
      <c r="AF70" s="128" t="str">
        <f t="shared" si="28"/>
        <v>RLIS</v>
      </c>
      <c r="AG70" s="119">
        <f t="shared" si="29"/>
        <v>0</v>
      </c>
      <c r="AH70" s="129" t="s">
        <v>49</v>
      </c>
    </row>
    <row r="71" spans="1:34" s="1" customFormat="1" ht="12.75" customHeight="1">
      <c r="A71" s="117" t="s">
        <v>825</v>
      </c>
      <c r="B71" s="118" t="s">
        <v>826</v>
      </c>
      <c r="C71" s="119" t="s">
        <v>827</v>
      </c>
      <c r="D71" s="120" t="s">
        <v>828</v>
      </c>
      <c r="E71" s="120" t="s">
        <v>829</v>
      </c>
      <c r="F71" s="118" t="s">
        <v>43</v>
      </c>
      <c r="G71" s="121" t="s">
        <v>830</v>
      </c>
      <c r="H71" s="122" t="s">
        <v>831</v>
      </c>
      <c r="I71" s="120">
        <v>2702735257</v>
      </c>
      <c r="J71" s="123" t="s">
        <v>88</v>
      </c>
      <c r="K71" s="124" t="s">
        <v>48</v>
      </c>
      <c r="L71" s="75"/>
      <c r="M71" s="71">
        <v>1452.91</v>
      </c>
      <c r="N71" s="63"/>
      <c r="O71" s="125">
        <v>23.178807947019866</v>
      </c>
      <c r="P71" s="124" t="s">
        <v>48</v>
      </c>
      <c r="Q71" s="64"/>
      <c r="R71" s="63"/>
      <c r="S71" s="126" t="s">
        <v>48</v>
      </c>
      <c r="T71" s="101">
        <v>84779</v>
      </c>
      <c r="U71" s="65"/>
      <c r="V71" s="65"/>
      <c r="W71" s="127"/>
      <c r="X71" s="119">
        <f t="shared" si="20"/>
        <v>1</v>
      </c>
      <c r="Y71" s="120">
        <f t="shared" si="21"/>
        <v>0</v>
      </c>
      <c r="Z71" s="120">
        <f t="shared" si="22"/>
        <v>0</v>
      </c>
      <c r="AA71" s="120">
        <f t="shared" si="23"/>
        <v>0</v>
      </c>
      <c r="AB71" s="128" t="str">
        <f t="shared" si="24"/>
        <v>-</v>
      </c>
      <c r="AC71" s="119">
        <f t="shared" si="25"/>
        <v>1</v>
      </c>
      <c r="AD71" s="120">
        <f t="shared" si="26"/>
        <v>1</v>
      </c>
      <c r="AE71" s="120" t="str">
        <f t="shared" si="27"/>
        <v>Initial</v>
      </c>
      <c r="AF71" s="128" t="str">
        <f t="shared" si="28"/>
        <v>RLIS</v>
      </c>
      <c r="AG71" s="119">
        <f t="shared" si="29"/>
        <v>0</v>
      </c>
      <c r="AH71" s="129" t="s">
        <v>49</v>
      </c>
    </row>
    <row r="72" spans="1:34" s="1" customFormat="1" ht="12.75" customHeight="1">
      <c r="A72" s="117" t="s">
        <v>839</v>
      </c>
      <c r="B72" s="118" t="s">
        <v>840</v>
      </c>
      <c r="C72" s="119" t="s">
        <v>841</v>
      </c>
      <c r="D72" s="120" t="s">
        <v>842</v>
      </c>
      <c r="E72" s="120" t="s">
        <v>843</v>
      </c>
      <c r="F72" s="118" t="s">
        <v>43</v>
      </c>
      <c r="G72" s="121" t="s">
        <v>844</v>
      </c>
      <c r="H72" s="122" t="s">
        <v>845</v>
      </c>
      <c r="I72" s="120">
        <v>6067688002</v>
      </c>
      <c r="J72" s="123" t="s">
        <v>98</v>
      </c>
      <c r="K72" s="124" t="s">
        <v>48</v>
      </c>
      <c r="L72" s="75"/>
      <c r="M72" s="71">
        <v>991.32</v>
      </c>
      <c r="N72" s="63"/>
      <c r="O72" s="125">
        <v>41.39492753623188</v>
      </c>
      <c r="P72" s="124" t="s">
        <v>48</v>
      </c>
      <c r="Q72" s="64"/>
      <c r="R72" s="63"/>
      <c r="S72" s="126" t="s">
        <v>48</v>
      </c>
      <c r="T72" s="101">
        <v>85625</v>
      </c>
      <c r="U72" s="65"/>
      <c r="V72" s="65"/>
      <c r="W72" s="127"/>
      <c r="X72" s="119">
        <f t="shared" si="20"/>
        <v>1</v>
      </c>
      <c r="Y72" s="120">
        <f t="shared" si="21"/>
        <v>0</v>
      </c>
      <c r="Z72" s="120">
        <f t="shared" si="22"/>
        <v>0</v>
      </c>
      <c r="AA72" s="120">
        <f t="shared" si="23"/>
        <v>0</v>
      </c>
      <c r="AB72" s="128" t="str">
        <f t="shared" si="24"/>
        <v>-</v>
      </c>
      <c r="AC72" s="119">
        <f t="shared" si="25"/>
        <v>1</v>
      </c>
      <c r="AD72" s="120">
        <f t="shared" si="26"/>
        <v>1</v>
      </c>
      <c r="AE72" s="120" t="str">
        <f t="shared" si="27"/>
        <v>Initial</v>
      </c>
      <c r="AF72" s="128" t="str">
        <f t="shared" si="28"/>
        <v>RLIS</v>
      </c>
      <c r="AG72" s="119">
        <f t="shared" si="29"/>
        <v>0</v>
      </c>
      <c r="AH72" s="129" t="s">
        <v>49</v>
      </c>
    </row>
    <row r="73" spans="1:34" s="1" customFormat="1" ht="12.75" customHeight="1">
      <c r="A73" s="117" t="s">
        <v>846</v>
      </c>
      <c r="B73" s="118" t="s">
        <v>847</v>
      </c>
      <c r="C73" s="119" t="s">
        <v>848</v>
      </c>
      <c r="D73" s="120" t="s">
        <v>849</v>
      </c>
      <c r="E73" s="120" t="s">
        <v>850</v>
      </c>
      <c r="F73" s="118" t="s">
        <v>43</v>
      </c>
      <c r="G73" s="121" t="s">
        <v>851</v>
      </c>
      <c r="H73" s="122" t="s">
        <v>852</v>
      </c>
      <c r="I73" s="120">
        <v>8597344364</v>
      </c>
      <c r="J73" s="123" t="s">
        <v>57</v>
      </c>
      <c r="K73" s="124" t="s">
        <v>47</v>
      </c>
      <c r="L73" s="75"/>
      <c r="M73" s="71">
        <v>2719.65</v>
      </c>
      <c r="N73" s="63"/>
      <c r="O73" s="125">
        <v>23.454833597464344</v>
      </c>
      <c r="P73" s="124" t="s">
        <v>48</v>
      </c>
      <c r="Q73" s="64"/>
      <c r="R73" s="63"/>
      <c r="S73" s="126" t="s">
        <v>48</v>
      </c>
      <c r="T73" s="101">
        <v>154179</v>
      </c>
      <c r="U73" s="65"/>
      <c r="V73" s="65"/>
      <c r="W73" s="127"/>
      <c r="X73" s="119">
        <f t="shared" si="20"/>
        <v>0</v>
      </c>
      <c r="Y73" s="120">
        <f t="shared" si="21"/>
        <v>0</v>
      </c>
      <c r="Z73" s="120">
        <f t="shared" si="22"/>
        <v>0</v>
      </c>
      <c r="AA73" s="120">
        <f t="shared" si="23"/>
        <v>0</v>
      </c>
      <c r="AB73" s="128" t="str">
        <f t="shared" si="24"/>
        <v>-</v>
      </c>
      <c r="AC73" s="119">
        <f t="shared" si="25"/>
        <v>1</v>
      </c>
      <c r="AD73" s="120">
        <f t="shared" si="26"/>
        <v>1</v>
      </c>
      <c r="AE73" s="120" t="str">
        <f t="shared" si="27"/>
        <v>Initial</v>
      </c>
      <c r="AF73" s="128" t="str">
        <f t="shared" si="28"/>
        <v>RLIS</v>
      </c>
      <c r="AG73" s="119">
        <f t="shared" si="29"/>
        <v>0</v>
      </c>
      <c r="AH73" s="129" t="s">
        <v>49</v>
      </c>
    </row>
    <row r="74" spans="1:34" s="1" customFormat="1" ht="12.75" customHeight="1">
      <c r="A74" s="117" t="s">
        <v>853</v>
      </c>
      <c r="B74" s="118" t="s">
        <v>854</v>
      </c>
      <c r="C74" s="119" t="s">
        <v>855</v>
      </c>
      <c r="D74" s="120" t="s">
        <v>856</v>
      </c>
      <c r="E74" s="120" t="s">
        <v>857</v>
      </c>
      <c r="F74" s="118" t="s">
        <v>43</v>
      </c>
      <c r="G74" s="121" t="s">
        <v>858</v>
      </c>
      <c r="H74" s="122" t="s">
        <v>859</v>
      </c>
      <c r="I74" s="120">
        <v>2704323171</v>
      </c>
      <c r="J74" s="123" t="s">
        <v>98</v>
      </c>
      <c r="K74" s="124" t="s">
        <v>48</v>
      </c>
      <c r="L74" s="75"/>
      <c r="M74" s="71">
        <v>1388</v>
      </c>
      <c r="N74" s="63"/>
      <c r="O74" s="125">
        <v>32.6644370122631</v>
      </c>
      <c r="P74" s="124" t="s">
        <v>48</v>
      </c>
      <c r="Q74" s="64"/>
      <c r="R74" s="63"/>
      <c r="S74" s="126" t="s">
        <v>48</v>
      </c>
      <c r="T74" s="101">
        <v>118743</v>
      </c>
      <c r="U74" s="65"/>
      <c r="V74" s="65"/>
      <c r="W74" s="127"/>
      <c r="X74" s="119">
        <f t="shared" si="20"/>
        <v>1</v>
      </c>
      <c r="Y74" s="120">
        <f t="shared" si="21"/>
        <v>0</v>
      </c>
      <c r="Z74" s="120">
        <f t="shared" si="22"/>
        <v>0</v>
      </c>
      <c r="AA74" s="120">
        <f t="shared" si="23"/>
        <v>0</v>
      </c>
      <c r="AB74" s="128" t="str">
        <f t="shared" si="24"/>
        <v>-</v>
      </c>
      <c r="AC74" s="119">
        <f t="shared" si="25"/>
        <v>1</v>
      </c>
      <c r="AD74" s="120">
        <f t="shared" si="26"/>
        <v>1</v>
      </c>
      <c r="AE74" s="120" t="str">
        <f t="shared" si="27"/>
        <v>Initial</v>
      </c>
      <c r="AF74" s="128" t="str">
        <f t="shared" si="28"/>
        <v>RLIS</v>
      </c>
      <c r="AG74" s="119">
        <f t="shared" si="29"/>
        <v>0</v>
      </c>
      <c r="AH74" s="129" t="s">
        <v>49</v>
      </c>
    </row>
    <row r="75" spans="1:34" s="1" customFormat="1" ht="12.75" customHeight="1">
      <c r="A75" s="117" t="s">
        <v>860</v>
      </c>
      <c r="B75" s="118" t="s">
        <v>861</v>
      </c>
      <c r="C75" s="119" t="s">
        <v>862</v>
      </c>
      <c r="D75" s="120" t="s">
        <v>863</v>
      </c>
      <c r="E75" s="120" t="s">
        <v>864</v>
      </c>
      <c r="F75" s="118" t="s">
        <v>43</v>
      </c>
      <c r="G75" s="121" t="s">
        <v>865</v>
      </c>
      <c r="H75" s="122" t="s">
        <v>866</v>
      </c>
      <c r="I75" s="120">
        <v>6062428800</v>
      </c>
      <c r="J75" s="123" t="s">
        <v>57</v>
      </c>
      <c r="K75" s="124" t="s">
        <v>47</v>
      </c>
      <c r="L75" s="75"/>
      <c r="M75" s="71">
        <v>1198.86</v>
      </c>
      <c r="N75" s="63"/>
      <c r="O75" s="125">
        <v>48.01734820322181</v>
      </c>
      <c r="P75" s="124" t="s">
        <v>48</v>
      </c>
      <c r="Q75" s="64"/>
      <c r="R75" s="63"/>
      <c r="S75" s="126" t="s">
        <v>48</v>
      </c>
      <c r="T75" s="101">
        <v>124141</v>
      </c>
      <c r="U75" s="65"/>
      <c r="V75" s="65"/>
      <c r="W75" s="127"/>
      <c r="X75" s="119">
        <f t="shared" si="20"/>
        <v>0</v>
      </c>
      <c r="Y75" s="120">
        <f t="shared" si="21"/>
        <v>0</v>
      </c>
      <c r="Z75" s="120">
        <f t="shared" si="22"/>
        <v>0</v>
      </c>
      <c r="AA75" s="120">
        <f t="shared" si="23"/>
        <v>0</v>
      </c>
      <c r="AB75" s="128" t="str">
        <f t="shared" si="24"/>
        <v>-</v>
      </c>
      <c r="AC75" s="119">
        <f t="shared" si="25"/>
        <v>1</v>
      </c>
      <c r="AD75" s="120">
        <f t="shared" si="26"/>
        <v>1</v>
      </c>
      <c r="AE75" s="120" t="str">
        <f t="shared" si="27"/>
        <v>Initial</v>
      </c>
      <c r="AF75" s="128" t="str">
        <f t="shared" si="28"/>
        <v>RLIS</v>
      </c>
      <c r="AG75" s="119">
        <f t="shared" si="29"/>
        <v>0</v>
      </c>
      <c r="AH75" s="129" t="s">
        <v>49</v>
      </c>
    </row>
    <row r="76" spans="1:34" s="1" customFormat="1" ht="12.75" customHeight="1">
      <c r="A76" s="117" t="s">
        <v>867</v>
      </c>
      <c r="B76" s="118" t="s">
        <v>868</v>
      </c>
      <c r="C76" s="119" t="s">
        <v>869</v>
      </c>
      <c r="D76" s="120" t="s">
        <v>870</v>
      </c>
      <c r="E76" s="120" t="s">
        <v>871</v>
      </c>
      <c r="F76" s="118" t="s">
        <v>43</v>
      </c>
      <c r="G76" s="121" t="s">
        <v>872</v>
      </c>
      <c r="H76" s="122" t="s">
        <v>873</v>
      </c>
      <c r="I76" s="120">
        <v>2704875456</v>
      </c>
      <c r="J76" s="123" t="s">
        <v>98</v>
      </c>
      <c r="K76" s="124" t="s">
        <v>48</v>
      </c>
      <c r="L76" s="75"/>
      <c r="M76" s="71">
        <v>1685.02</v>
      </c>
      <c r="N76" s="63"/>
      <c r="O76" s="125">
        <v>32.266666666666666</v>
      </c>
      <c r="P76" s="124" t="s">
        <v>48</v>
      </c>
      <c r="Q76" s="64"/>
      <c r="R76" s="63"/>
      <c r="S76" s="126" t="s">
        <v>48</v>
      </c>
      <c r="T76" s="101">
        <v>130895</v>
      </c>
      <c r="U76" s="65"/>
      <c r="V76" s="65"/>
      <c r="W76" s="127"/>
      <c r="X76" s="119">
        <f t="shared" si="20"/>
        <v>1</v>
      </c>
      <c r="Y76" s="120">
        <f t="shared" si="21"/>
        <v>0</v>
      </c>
      <c r="Z76" s="120">
        <f t="shared" si="22"/>
        <v>0</v>
      </c>
      <c r="AA76" s="120">
        <f t="shared" si="23"/>
        <v>0</v>
      </c>
      <c r="AB76" s="128" t="str">
        <f t="shared" si="24"/>
        <v>-</v>
      </c>
      <c r="AC76" s="119">
        <f t="shared" si="25"/>
        <v>1</v>
      </c>
      <c r="AD76" s="120">
        <f t="shared" si="26"/>
        <v>1</v>
      </c>
      <c r="AE76" s="120" t="str">
        <f t="shared" si="27"/>
        <v>Initial</v>
      </c>
      <c r="AF76" s="128" t="str">
        <f t="shared" si="28"/>
        <v>RLIS</v>
      </c>
      <c r="AG76" s="119">
        <f t="shared" si="29"/>
        <v>0</v>
      </c>
      <c r="AH76" s="129" t="s">
        <v>49</v>
      </c>
    </row>
    <row r="77" spans="1:34" s="1" customFormat="1" ht="12.75" customHeight="1">
      <c r="A77" s="117" t="s">
        <v>874</v>
      </c>
      <c r="B77" s="118" t="s">
        <v>875</v>
      </c>
      <c r="C77" s="119" t="s">
        <v>876</v>
      </c>
      <c r="D77" s="120" t="s">
        <v>877</v>
      </c>
      <c r="E77" s="120" t="s">
        <v>878</v>
      </c>
      <c r="F77" s="118" t="s">
        <v>43</v>
      </c>
      <c r="G77" s="121" t="s">
        <v>879</v>
      </c>
      <c r="H77" s="122" t="s">
        <v>880</v>
      </c>
      <c r="I77" s="120">
        <v>8594978760</v>
      </c>
      <c r="J77" s="123" t="s">
        <v>46</v>
      </c>
      <c r="K77" s="124" t="s">
        <v>47</v>
      </c>
      <c r="L77" s="75"/>
      <c r="M77" s="71">
        <v>4213.25</v>
      </c>
      <c r="N77" s="63"/>
      <c r="O77" s="125">
        <v>28.320479862896313</v>
      </c>
      <c r="P77" s="124" t="s">
        <v>48</v>
      </c>
      <c r="Q77" s="64"/>
      <c r="R77" s="63"/>
      <c r="S77" s="126" t="s">
        <v>48</v>
      </c>
      <c r="T77" s="101">
        <v>214828</v>
      </c>
      <c r="U77" s="65"/>
      <c r="V77" s="65"/>
      <c r="W77" s="127"/>
      <c r="X77" s="119">
        <f t="shared" si="20"/>
        <v>0</v>
      </c>
      <c r="Y77" s="120">
        <f t="shared" si="21"/>
        <v>0</v>
      </c>
      <c r="Z77" s="120">
        <f t="shared" si="22"/>
        <v>0</v>
      </c>
      <c r="AA77" s="120">
        <f t="shared" si="23"/>
        <v>0</v>
      </c>
      <c r="AB77" s="128" t="str">
        <f t="shared" si="24"/>
        <v>-</v>
      </c>
      <c r="AC77" s="119">
        <f t="shared" si="25"/>
        <v>1</v>
      </c>
      <c r="AD77" s="120">
        <f t="shared" si="26"/>
        <v>1</v>
      </c>
      <c r="AE77" s="120" t="str">
        <f t="shared" si="27"/>
        <v>Initial</v>
      </c>
      <c r="AF77" s="128" t="str">
        <f t="shared" si="28"/>
        <v>RLIS</v>
      </c>
      <c r="AG77" s="119">
        <f t="shared" si="29"/>
        <v>0</v>
      </c>
      <c r="AH77" s="129" t="s">
        <v>49</v>
      </c>
    </row>
    <row r="78" spans="1:34" s="1" customFormat="1" ht="12.75" customHeight="1">
      <c r="A78" s="117" t="s">
        <v>883</v>
      </c>
      <c r="B78" s="118" t="s">
        <v>884</v>
      </c>
      <c r="C78" s="119" t="s">
        <v>885</v>
      </c>
      <c r="D78" s="120" t="s">
        <v>886</v>
      </c>
      <c r="E78" s="120" t="s">
        <v>887</v>
      </c>
      <c r="F78" s="118" t="s">
        <v>43</v>
      </c>
      <c r="G78" s="121" t="s">
        <v>888</v>
      </c>
      <c r="H78" s="122" t="s">
        <v>889</v>
      </c>
      <c r="I78" s="120">
        <v>6067438002</v>
      </c>
      <c r="J78" s="123" t="s">
        <v>46</v>
      </c>
      <c r="K78" s="124" t="s">
        <v>47</v>
      </c>
      <c r="L78" s="75"/>
      <c r="M78" s="71">
        <v>1883.6</v>
      </c>
      <c r="N78" s="63"/>
      <c r="O78" s="125">
        <v>33.87018057589068</v>
      </c>
      <c r="P78" s="124" t="s">
        <v>48</v>
      </c>
      <c r="Q78" s="64"/>
      <c r="R78" s="63"/>
      <c r="S78" s="126" t="s">
        <v>48</v>
      </c>
      <c r="T78" s="101">
        <v>196452</v>
      </c>
      <c r="U78" s="65"/>
      <c r="V78" s="65"/>
      <c r="W78" s="127"/>
      <c r="X78" s="119">
        <f t="shared" si="20"/>
        <v>0</v>
      </c>
      <c r="Y78" s="120">
        <f t="shared" si="21"/>
        <v>0</v>
      </c>
      <c r="Z78" s="120">
        <f t="shared" si="22"/>
        <v>0</v>
      </c>
      <c r="AA78" s="120">
        <f t="shared" si="23"/>
        <v>0</v>
      </c>
      <c r="AB78" s="128" t="str">
        <f t="shared" si="24"/>
        <v>-</v>
      </c>
      <c r="AC78" s="119">
        <f t="shared" si="25"/>
        <v>1</v>
      </c>
      <c r="AD78" s="120">
        <f t="shared" si="26"/>
        <v>1</v>
      </c>
      <c r="AE78" s="120" t="str">
        <f t="shared" si="27"/>
        <v>Initial</v>
      </c>
      <c r="AF78" s="128" t="str">
        <f t="shared" si="28"/>
        <v>RLIS</v>
      </c>
      <c r="AG78" s="119">
        <f t="shared" si="29"/>
        <v>0</v>
      </c>
      <c r="AH78" s="129" t="s">
        <v>49</v>
      </c>
    </row>
    <row r="79" spans="1:34" s="1" customFormat="1" ht="12.75" customHeight="1">
      <c r="A79" s="117" t="s">
        <v>890</v>
      </c>
      <c r="B79" s="118" t="s">
        <v>891</v>
      </c>
      <c r="C79" s="119" t="s">
        <v>892</v>
      </c>
      <c r="D79" s="120" t="s">
        <v>893</v>
      </c>
      <c r="E79" s="120" t="s">
        <v>894</v>
      </c>
      <c r="F79" s="118" t="s">
        <v>43</v>
      </c>
      <c r="G79" s="121" t="s">
        <v>895</v>
      </c>
      <c r="H79" s="122" t="s">
        <v>896</v>
      </c>
      <c r="I79" s="120">
        <v>2703382871</v>
      </c>
      <c r="J79" s="123" t="s">
        <v>46</v>
      </c>
      <c r="K79" s="124" t="s">
        <v>47</v>
      </c>
      <c r="L79" s="75"/>
      <c r="M79" s="71">
        <v>4666.06</v>
      </c>
      <c r="N79" s="63"/>
      <c r="O79" s="125">
        <v>25.616735741069668</v>
      </c>
      <c r="P79" s="124" t="s">
        <v>48</v>
      </c>
      <c r="Q79" s="64"/>
      <c r="R79" s="63"/>
      <c r="S79" s="126" t="s">
        <v>48</v>
      </c>
      <c r="T79" s="101">
        <v>302576</v>
      </c>
      <c r="U79" s="65"/>
      <c r="V79" s="65"/>
      <c r="W79" s="127"/>
      <c r="X79" s="119">
        <f t="shared" si="20"/>
        <v>0</v>
      </c>
      <c r="Y79" s="120">
        <f t="shared" si="21"/>
        <v>0</v>
      </c>
      <c r="Z79" s="120">
        <f t="shared" si="22"/>
        <v>0</v>
      </c>
      <c r="AA79" s="120">
        <f t="shared" si="23"/>
        <v>0</v>
      </c>
      <c r="AB79" s="128" t="str">
        <f t="shared" si="24"/>
        <v>-</v>
      </c>
      <c r="AC79" s="119">
        <f t="shared" si="25"/>
        <v>1</v>
      </c>
      <c r="AD79" s="120">
        <f t="shared" si="26"/>
        <v>1</v>
      </c>
      <c r="AE79" s="120" t="str">
        <f t="shared" si="27"/>
        <v>Initial</v>
      </c>
      <c r="AF79" s="128" t="str">
        <f t="shared" si="28"/>
        <v>RLIS</v>
      </c>
      <c r="AG79" s="119">
        <f t="shared" si="29"/>
        <v>0</v>
      </c>
      <c r="AH79" s="129" t="s">
        <v>49</v>
      </c>
    </row>
    <row r="80" spans="1:34" s="1" customFormat="1" ht="12.75" customHeight="1">
      <c r="A80" s="117" t="s">
        <v>897</v>
      </c>
      <c r="B80" s="118" t="s">
        <v>898</v>
      </c>
      <c r="C80" s="119" t="s">
        <v>899</v>
      </c>
      <c r="D80" s="120" t="s">
        <v>900</v>
      </c>
      <c r="E80" s="120" t="s">
        <v>243</v>
      </c>
      <c r="F80" s="118" t="s">
        <v>43</v>
      </c>
      <c r="G80" s="121" t="s">
        <v>244</v>
      </c>
      <c r="H80" s="122" t="s">
        <v>901</v>
      </c>
      <c r="I80" s="120">
        <v>2707534363</v>
      </c>
      <c r="J80" s="123" t="s">
        <v>57</v>
      </c>
      <c r="K80" s="124" t="s">
        <v>47</v>
      </c>
      <c r="L80" s="75"/>
      <c r="M80" s="71">
        <v>1367.1</v>
      </c>
      <c r="N80" s="63"/>
      <c r="O80" s="125">
        <v>23.852459016393443</v>
      </c>
      <c r="P80" s="124" t="s">
        <v>48</v>
      </c>
      <c r="Q80" s="64"/>
      <c r="R80" s="63"/>
      <c r="S80" s="126" t="s">
        <v>48</v>
      </c>
      <c r="T80" s="101">
        <v>64527</v>
      </c>
      <c r="U80" s="65"/>
      <c r="V80" s="65"/>
      <c r="W80" s="127"/>
      <c r="X80" s="119">
        <f t="shared" si="20"/>
        <v>0</v>
      </c>
      <c r="Y80" s="120">
        <f t="shared" si="21"/>
        <v>0</v>
      </c>
      <c r="Z80" s="120">
        <f t="shared" si="22"/>
        <v>0</v>
      </c>
      <c r="AA80" s="120">
        <f t="shared" si="23"/>
        <v>0</v>
      </c>
      <c r="AB80" s="128" t="str">
        <f t="shared" si="24"/>
        <v>-</v>
      </c>
      <c r="AC80" s="119">
        <f t="shared" si="25"/>
        <v>1</v>
      </c>
      <c r="AD80" s="120">
        <f t="shared" si="26"/>
        <v>1</v>
      </c>
      <c r="AE80" s="120" t="str">
        <f t="shared" si="27"/>
        <v>Initial</v>
      </c>
      <c r="AF80" s="128" t="str">
        <f t="shared" si="28"/>
        <v>RLIS</v>
      </c>
      <c r="AG80" s="119">
        <f t="shared" si="29"/>
        <v>0</v>
      </c>
      <c r="AH80" s="129" t="s">
        <v>49</v>
      </c>
    </row>
    <row r="81" spans="1:34" s="1" customFormat="1" ht="12.75" customHeight="1">
      <c r="A81" s="117" t="s">
        <v>914</v>
      </c>
      <c r="B81" s="118" t="s">
        <v>915</v>
      </c>
      <c r="C81" s="119" t="s">
        <v>916</v>
      </c>
      <c r="D81" s="120" t="s">
        <v>917</v>
      </c>
      <c r="E81" s="120" t="s">
        <v>918</v>
      </c>
      <c r="F81" s="118" t="s">
        <v>43</v>
      </c>
      <c r="G81" s="121" t="s">
        <v>919</v>
      </c>
      <c r="H81" s="122" t="s">
        <v>920</v>
      </c>
      <c r="I81" s="120">
        <v>8592893770</v>
      </c>
      <c r="J81" s="123" t="s">
        <v>98</v>
      </c>
      <c r="K81" s="124" t="s">
        <v>48</v>
      </c>
      <c r="L81" s="75"/>
      <c r="M81" s="71">
        <v>1027.4</v>
      </c>
      <c r="N81" s="63"/>
      <c r="O81" s="125">
        <v>27.764518695306283</v>
      </c>
      <c r="P81" s="124" t="s">
        <v>48</v>
      </c>
      <c r="Q81" s="64"/>
      <c r="R81" s="63"/>
      <c r="S81" s="126" t="s">
        <v>48</v>
      </c>
      <c r="T81" s="101">
        <v>78440</v>
      </c>
      <c r="U81" s="65"/>
      <c r="V81" s="65"/>
      <c r="W81" s="127"/>
      <c r="X81" s="119">
        <f t="shared" si="20"/>
        <v>1</v>
      </c>
      <c r="Y81" s="120">
        <f t="shared" si="21"/>
        <v>0</v>
      </c>
      <c r="Z81" s="120">
        <f t="shared" si="22"/>
        <v>0</v>
      </c>
      <c r="AA81" s="120">
        <f t="shared" si="23"/>
        <v>0</v>
      </c>
      <c r="AB81" s="128" t="str">
        <f t="shared" si="24"/>
        <v>-</v>
      </c>
      <c r="AC81" s="119">
        <f t="shared" si="25"/>
        <v>1</v>
      </c>
      <c r="AD81" s="120">
        <f t="shared" si="26"/>
        <v>1</v>
      </c>
      <c r="AE81" s="120" t="str">
        <f t="shared" si="27"/>
        <v>Initial</v>
      </c>
      <c r="AF81" s="128" t="str">
        <f t="shared" si="28"/>
        <v>RLIS</v>
      </c>
      <c r="AG81" s="119">
        <f t="shared" si="29"/>
        <v>0</v>
      </c>
      <c r="AH81" s="129" t="s">
        <v>49</v>
      </c>
    </row>
    <row r="82" spans="1:34" s="1" customFormat="1" ht="12.75" customHeight="1">
      <c r="A82" s="117" t="s">
        <v>921</v>
      </c>
      <c r="B82" s="118" t="s">
        <v>922</v>
      </c>
      <c r="C82" s="119" t="s">
        <v>923</v>
      </c>
      <c r="D82" s="120" t="s">
        <v>924</v>
      </c>
      <c r="E82" s="120" t="s">
        <v>925</v>
      </c>
      <c r="F82" s="118" t="s">
        <v>43</v>
      </c>
      <c r="G82" s="121" t="s">
        <v>926</v>
      </c>
      <c r="H82" s="122" t="s">
        <v>927</v>
      </c>
      <c r="I82" s="120">
        <v>2702983249</v>
      </c>
      <c r="J82" s="123" t="s">
        <v>46</v>
      </c>
      <c r="K82" s="124" t="s">
        <v>47</v>
      </c>
      <c r="L82" s="75"/>
      <c r="M82" s="71">
        <v>3638.45</v>
      </c>
      <c r="N82" s="63"/>
      <c r="O82" s="125">
        <v>30.87967183226983</v>
      </c>
      <c r="P82" s="124" t="s">
        <v>48</v>
      </c>
      <c r="Q82" s="64"/>
      <c r="R82" s="63"/>
      <c r="S82" s="126" t="s">
        <v>48</v>
      </c>
      <c r="T82" s="101">
        <v>237860</v>
      </c>
      <c r="U82" s="65"/>
      <c r="V82" s="65"/>
      <c r="W82" s="127"/>
      <c r="X82" s="119">
        <f t="shared" si="20"/>
        <v>0</v>
      </c>
      <c r="Y82" s="120">
        <f t="shared" si="21"/>
        <v>0</v>
      </c>
      <c r="Z82" s="120">
        <f t="shared" si="22"/>
        <v>0</v>
      </c>
      <c r="AA82" s="120">
        <f t="shared" si="23"/>
        <v>0</v>
      </c>
      <c r="AB82" s="128" t="str">
        <f t="shared" si="24"/>
        <v>-</v>
      </c>
      <c r="AC82" s="119">
        <f t="shared" si="25"/>
        <v>1</v>
      </c>
      <c r="AD82" s="120">
        <f t="shared" si="26"/>
        <v>1</v>
      </c>
      <c r="AE82" s="120" t="str">
        <f t="shared" si="27"/>
        <v>Initial</v>
      </c>
      <c r="AF82" s="128" t="str">
        <f t="shared" si="28"/>
        <v>RLIS</v>
      </c>
      <c r="AG82" s="119">
        <f t="shared" si="29"/>
        <v>0</v>
      </c>
      <c r="AH82" s="129" t="s">
        <v>49</v>
      </c>
    </row>
    <row r="83" spans="1:34" s="1" customFormat="1" ht="12.75" customHeight="1">
      <c r="A83" s="117" t="s">
        <v>937</v>
      </c>
      <c r="B83" s="118" t="s">
        <v>938</v>
      </c>
      <c r="C83" s="119" t="s">
        <v>939</v>
      </c>
      <c r="D83" s="120" t="s">
        <v>940</v>
      </c>
      <c r="E83" s="120" t="s">
        <v>941</v>
      </c>
      <c r="F83" s="118" t="s">
        <v>43</v>
      </c>
      <c r="G83" s="121" t="s">
        <v>942</v>
      </c>
      <c r="H83" s="122" t="s">
        <v>943</v>
      </c>
      <c r="I83" s="120">
        <v>5024843934</v>
      </c>
      <c r="J83" s="123" t="s">
        <v>98</v>
      </c>
      <c r="K83" s="124" t="s">
        <v>48</v>
      </c>
      <c r="L83" s="75"/>
      <c r="M83" s="71">
        <v>1662.16</v>
      </c>
      <c r="N83" s="63"/>
      <c r="O83" s="125">
        <v>24.938514510575505</v>
      </c>
      <c r="P83" s="124" t="s">
        <v>48</v>
      </c>
      <c r="Q83" s="64"/>
      <c r="R83" s="63"/>
      <c r="S83" s="126" t="s">
        <v>48</v>
      </c>
      <c r="T83" s="101">
        <v>109052</v>
      </c>
      <c r="U83" s="65"/>
      <c r="V83" s="65"/>
      <c r="W83" s="127"/>
      <c r="X83" s="119">
        <f t="shared" si="20"/>
        <v>1</v>
      </c>
      <c r="Y83" s="120">
        <f t="shared" si="21"/>
        <v>0</v>
      </c>
      <c r="Z83" s="120">
        <f t="shared" si="22"/>
        <v>0</v>
      </c>
      <c r="AA83" s="120">
        <f t="shared" si="23"/>
        <v>0</v>
      </c>
      <c r="AB83" s="128" t="str">
        <f t="shared" si="24"/>
        <v>-</v>
      </c>
      <c r="AC83" s="119">
        <f t="shared" si="25"/>
        <v>1</v>
      </c>
      <c r="AD83" s="120">
        <f t="shared" si="26"/>
        <v>1</v>
      </c>
      <c r="AE83" s="120" t="str">
        <f t="shared" si="27"/>
        <v>Initial</v>
      </c>
      <c r="AF83" s="128" t="str">
        <f t="shared" si="28"/>
        <v>RLIS</v>
      </c>
      <c r="AG83" s="119">
        <f t="shared" si="29"/>
        <v>0</v>
      </c>
      <c r="AH83" s="129" t="s">
        <v>49</v>
      </c>
    </row>
    <row r="84" spans="1:34" s="1" customFormat="1" ht="12.75" customHeight="1">
      <c r="A84" s="117" t="s">
        <v>950</v>
      </c>
      <c r="B84" s="118" t="s">
        <v>951</v>
      </c>
      <c r="C84" s="119" t="s">
        <v>952</v>
      </c>
      <c r="D84" s="120" t="s">
        <v>953</v>
      </c>
      <c r="E84" s="120" t="s">
        <v>954</v>
      </c>
      <c r="F84" s="118" t="s">
        <v>43</v>
      </c>
      <c r="G84" s="121" t="s">
        <v>955</v>
      </c>
      <c r="H84" s="122" t="s">
        <v>140</v>
      </c>
      <c r="I84" s="120">
        <v>6065936363</v>
      </c>
      <c r="J84" s="123" t="s">
        <v>98</v>
      </c>
      <c r="K84" s="124" t="s">
        <v>48</v>
      </c>
      <c r="L84" s="75"/>
      <c r="M84" s="71">
        <v>684.34</v>
      </c>
      <c r="N84" s="63"/>
      <c r="O84" s="125">
        <v>51.39393939393939</v>
      </c>
      <c r="P84" s="124" t="s">
        <v>48</v>
      </c>
      <c r="Q84" s="64"/>
      <c r="R84" s="63"/>
      <c r="S84" s="126" t="s">
        <v>48</v>
      </c>
      <c r="T84" s="101">
        <v>106587</v>
      </c>
      <c r="U84" s="65"/>
      <c r="V84" s="65"/>
      <c r="W84" s="127"/>
      <c r="X84" s="119">
        <f t="shared" si="20"/>
        <v>1</v>
      </c>
      <c r="Y84" s="120">
        <f t="shared" si="21"/>
        <v>0</v>
      </c>
      <c r="Z84" s="120">
        <f t="shared" si="22"/>
        <v>0</v>
      </c>
      <c r="AA84" s="120">
        <f t="shared" si="23"/>
        <v>0</v>
      </c>
      <c r="AB84" s="128" t="str">
        <f t="shared" si="24"/>
        <v>-</v>
      </c>
      <c r="AC84" s="119">
        <f t="shared" si="25"/>
        <v>1</v>
      </c>
      <c r="AD84" s="120">
        <f t="shared" si="26"/>
        <v>1</v>
      </c>
      <c r="AE84" s="120" t="str">
        <f t="shared" si="27"/>
        <v>Initial</v>
      </c>
      <c r="AF84" s="128" t="str">
        <f t="shared" si="28"/>
        <v>RLIS</v>
      </c>
      <c r="AG84" s="119">
        <f t="shared" si="29"/>
        <v>0</v>
      </c>
      <c r="AH84" s="129" t="s">
        <v>49</v>
      </c>
    </row>
    <row r="85" spans="1:34" s="1" customFormat="1" ht="12.75" customHeight="1">
      <c r="A85" s="117" t="s">
        <v>961</v>
      </c>
      <c r="B85" s="118" t="s">
        <v>962</v>
      </c>
      <c r="C85" s="119" t="s">
        <v>963</v>
      </c>
      <c r="D85" s="120" t="s">
        <v>964</v>
      </c>
      <c r="E85" s="120" t="s">
        <v>659</v>
      </c>
      <c r="F85" s="118" t="s">
        <v>43</v>
      </c>
      <c r="G85" s="121" t="s">
        <v>660</v>
      </c>
      <c r="H85" s="122" t="s">
        <v>965</v>
      </c>
      <c r="I85" s="120">
        <v>6067892654</v>
      </c>
      <c r="J85" s="123" t="s">
        <v>46</v>
      </c>
      <c r="K85" s="124" t="s">
        <v>47</v>
      </c>
      <c r="L85" s="75"/>
      <c r="M85" s="71">
        <v>733.39</v>
      </c>
      <c r="N85" s="63"/>
      <c r="O85" s="125">
        <v>28.82703777335984</v>
      </c>
      <c r="P85" s="124" t="s">
        <v>48</v>
      </c>
      <c r="Q85" s="64"/>
      <c r="R85" s="63"/>
      <c r="S85" s="126" t="s">
        <v>48</v>
      </c>
      <c r="T85" s="101">
        <v>39053</v>
      </c>
      <c r="U85" s="65"/>
      <c r="V85" s="65"/>
      <c r="W85" s="127"/>
      <c r="X85" s="119">
        <f t="shared" si="20"/>
        <v>0</v>
      </c>
      <c r="Y85" s="120">
        <f t="shared" si="21"/>
        <v>0</v>
      </c>
      <c r="Z85" s="120">
        <f t="shared" si="22"/>
        <v>0</v>
      </c>
      <c r="AA85" s="120">
        <f t="shared" si="23"/>
        <v>0</v>
      </c>
      <c r="AB85" s="128" t="str">
        <f t="shared" si="24"/>
        <v>-</v>
      </c>
      <c r="AC85" s="119">
        <f t="shared" si="25"/>
        <v>1</v>
      </c>
      <c r="AD85" s="120">
        <f t="shared" si="26"/>
        <v>1</v>
      </c>
      <c r="AE85" s="120" t="str">
        <f t="shared" si="27"/>
        <v>Initial</v>
      </c>
      <c r="AF85" s="128" t="str">
        <f t="shared" si="28"/>
        <v>RLIS</v>
      </c>
      <c r="AG85" s="119">
        <f t="shared" si="29"/>
        <v>0</v>
      </c>
      <c r="AH85" s="129" t="s">
        <v>49</v>
      </c>
    </row>
    <row r="86" spans="1:34" s="1" customFormat="1" ht="12.75" customHeight="1">
      <c r="A86" s="117" t="s">
        <v>971</v>
      </c>
      <c r="B86" s="118" t="s">
        <v>972</v>
      </c>
      <c r="C86" s="119" t="s">
        <v>973</v>
      </c>
      <c r="D86" s="120" t="s">
        <v>974</v>
      </c>
      <c r="E86" s="120" t="s">
        <v>975</v>
      </c>
      <c r="F86" s="118" t="s">
        <v>43</v>
      </c>
      <c r="G86" s="121" t="s">
        <v>976</v>
      </c>
      <c r="H86" s="122" t="s">
        <v>977</v>
      </c>
      <c r="I86" s="120">
        <v>8596546911</v>
      </c>
      <c r="J86" s="123" t="s">
        <v>88</v>
      </c>
      <c r="K86" s="124" t="s">
        <v>48</v>
      </c>
      <c r="L86" s="75"/>
      <c r="M86" s="71">
        <v>2269.33</v>
      </c>
      <c r="N86" s="63"/>
      <c r="O86" s="125">
        <v>21.608231707317074</v>
      </c>
      <c r="P86" s="124" t="s">
        <v>48</v>
      </c>
      <c r="Q86" s="64"/>
      <c r="R86" s="63"/>
      <c r="S86" s="126" t="s">
        <v>48</v>
      </c>
      <c r="T86" s="101">
        <v>134067</v>
      </c>
      <c r="U86" s="65"/>
      <c r="V86" s="65"/>
      <c r="W86" s="127"/>
      <c r="X86" s="119">
        <f t="shared" si="20"/>
        <v>1</v>
      </c>
      <c r="Y86" s="120">
        <f t="shared" si="21"/>
        <v>0</v>
      </c>
      <c r="Z86" s="120">
        <f t="shared" si="22"/>
        <v>0</v>
      </c>
      <c r="AA86" s="120">
        <f t="shared" si="23"/>
        <v>0</v>
      </c>
      <c r="AB86" s="128" t="str">
        <f t="shared" si="24"/>
        <v>-</v>
      </c>
      <c r="AC86" s="119">
        <f t="shared" si="25"/>
        <v>1</v>
      </c>
      <c r="AD86" s="120">
        <f t="shared" si="26"/>
        <v>1</v>
      </c>
      <c r="AE86" s="120" t="str">
        <f t="shared" si="27"/>
        <v>Initial</v>
      </c>
      <c r="AF86" s="128" t="str">
        <f t="shared" si="28"/>
        <v>RLIS</v>
      </c>
      <c r="AG86" s="119">
        <f t="shared" si="29"/>
        <v>0</v>
      </c>
      <c r="AH86" s="129" t="s">
        <v>49</v>
      </c>
    </row>
    <row r="87" spans="1:34" s="1" customFormat="1" ht="12.75" customHeight="1">
      <c r="A87" s="117" t="s">
        <v>978</v>
      </c>
      <c r="B87" s="118" t="s">
        <v>979</v>
      </c>
      <c r="C87" s="119" t="s">
        <v>980</v>
      </c>
      <c r="D87" s="120" t="s">
        <v>981</v>
      </c>
      <c r="E87" s="120" t="s">
        <v>592</v>
      </c>
      <c r="F87" s="118" t="s">
        <v>43</v>
      </c>
      <c r="G87" s="121" t="s">
        <v>593</v>
      </c>
      <c r="H87" s="122" t="s">
        <v>982</v>
      </c>
      <c r="I87" s="120">
        <v>6064395814</v>
      </c>
      <c r="J87" s="123" t="s">
        <v>98</v>
      </c>
      <c r="K87" s="124" t="s">
        <v>48</v>
      </c>
      <c r="L87" s="75"/>
      <c r="M87" s="71">
        <v>3685.62</v>
      </c>
      <c r="N87" s="63"/>
      <c r="O87" s="125">
        <v>29.305296779345223</v>
      </c>
      <c r="P87" s="124" t="s">
        <v>48</v>
      </c>
      <c r="Q87" s="64"/>
      <c r="R87" s="63"/>
      <c r="S87" s="126" t="s">
        <v>48</v>
      </c>
      <c r="T87" s="101">
        <v>377654</v>
      </c>
      <c r="U87" s="65"/>
      <c r="V87" s="65"/>
      <c r="W87" s="127"/>
      <c r="X87" s="119">
        <f t="shared" si="20"/>
        <v>1</v>
      </c>
      <c r="Y87" s="120">
        <f t="shared" si="21"/>
        <v>0</v>
      </c>
      <c r="Z87" s="120">
        <f t="shared" si="22"/>
        <v>0</v>
      </c>
      <c r="AA87" s="120">
        <f t="shared" si="23"/>
        <v>0</v>
      </c>
      <c r="AB87" s="128" t="str">
        <f t="shared" si="24"/>
        <v>-</v>
      </c>
      <c r="AC87" s="119">
        <f t="shared" si="25"/>
        <v>1</v>
      </c>
      <c r="AD87" s="120">
        <f t="shared" si="26"/>
        <v>1</v>
      </c>
      <c r="AE87" s="120" t="str">
        <f t="shared" si="27"/>
        <v>Initial</v>
      </c>
      <c r="AF87" s="128" t="str">
        <f t="shared" si="28"/>
        <v>RLIS</v>
      </c>
      <c r="AG87" s="119">
        <f t="shared" si="29"/>
        <v>0</v>
      </c>
      <c r="AH87" s="129" t="s">
        <v>49</v>
      </c>
    </row>
    <row r="88" spans="1:34" s="1" customFormat="1" ht="12.75" customHeight="1">
      <c r="A88" s="117" t="s">
        <v>983</v>
      </c>
      <c r="B88" s="118" t="s">
        <v>984</v>
      </c>
      <c r="C88" s="119" t="s">
        <v>985</v>
      </c>
      <c r="D88" s="120" t="s">
        <v>986</v>
      </c>
      <c r="E88" s="120" t="s">
        <v>987</v>
      </c>
      <c r="F88" s="118" t="s">
        <v>43</v>
      </c>
      <c r="G88" s="121" t="s">
        <v>988</v>
      </c>
      <c r="H88" s="122" t="s">
        <v>989</v>
      </c>
      <c r="I88" s="120">
        <v>6064327724</v>
      </c>
      <c r="J88" s="123" t="s">
        <v>46</v>
      </c>
      <c r="K88" s="124" t="s">
        <v>47</v>
      </c>
      <c r="L88" s="75"/>
      <c r="M88" s="71">
        <v>8499.68</v>
      </c>
      <c r="N88" s="63"/>
      <c r="O88" s="125">
        <v>26.311891663140074</v>
      </c>
      <c r="P88" s="124" t="s">
        <v>48</v>
      </c>
      <c r="Q88" s="64"/>
      <c r="R88" s="63"/>
      <c r="S88" s="126" t="s">
        <v>48</v>
      </c>
      <c r="T88" s="101">
        <v>745863</v>
      </c>
      <c r="U88" s="65"/>
      <c r="V88" s="65"/>
      <c r="W88" s="127"/>
      <c r="X88" s="119">
        <f t="shared" si="20"/>
        <v>0</v>
      </c>
      <c r="Y88" s="120">
        <f t="shared" si="21"/>
        <v>0</v>
      </c>
      <c r="Z88" s="120">
        <f t="shared" si="22"/>
        <v>0</v>
      </c>
      <c r="AA88" s="120">
        <f t="shared" si="23"/>
        <v>0</v>
      </c>
      <c r="AB88" s="128" t="str">
        <f t="shared" si="24"/>
        <v>-</v>
      </c>
      <c r="AC88" s="119">
        <f t="shared" si="25"/>
        <v>1</v>
      </c>
      <c r="AD88" s="120">
        <f t="shared" si="26"/>
        <v>1</v>
      </c>
      <c r="AE88" s="120" t="str">
        <f t="shared" si="27"/>
        <v>Initial</v>
      </c>
      <c r="AF88" s="128" t="str">
        <f t="shared" si="28"/>
        <v>RLIS</v>
      </c>
      <c r="AG88" s="119">
        <f t="shared" si="29"/>
        <v>0</v>
      </c>
      <c r="AH88" s="129" t="s">
        <v>49</v>
      </c>
    </row>
    <row r="89" spans="1:34" s="1" customFormat="1" ht="12.75" customHeight="1">
      <c r="A89" s="117" t="s">
        <v>990</v>
      </c>
      <c r="B89" s="118" t="s">
        <v>991</v>
      </c>
      <c r="C89" s="119" t="s">
        <v>992</v>
      </c>
      <c r="D89" s="120" t="s">
        <v>993</v>
      </c>
      <c r="E89" s="120" t="s">
        <v>987</v>
      </c>
      <c r="F89" s="118" t="s">
        <v>43</v>
      </c>
      <c r="G89" s="121" t="s">
        <v>988</v>
      </c>
      <c r="H89" s="122" t="s">
        <v>994</v>
      </c>
      <c r="I89" s="120">
        <v>6064328161</v>
      </c>
      <c r="J89" s="123" t="s">
        <v>57</v>
      </c>
      <c r="K89" s="124" t="s">
        <v>47</v>
      </c>
      <c r="L89" s="75"/>
      <c r="M89" s="71">
        <v>1110.85</v>
      </c>
      <c r="N89" s="63"/>
      <c r="O89" s="125">
        <v>26.95852534562212</v>
      </c>
      <c r="P89" s="124" t="s">
        <v>48</v>
      </c>
      <c r="Q89" s="64"/>
      <c r="R89" s="63"/>
      <c r="S89" s="126" t="s">
        <v>48</v>
      </c>
      <c r="T89" s="101">
        <v>86696</v>
      </c>
      <c r="U89" s="65"/>
      <c r="V89" s="65"/>
      <c r="W89" s="127"/>
      <c r="X89" s="119">
        <f t="shared" si="20"/>
        <v>0</v>
      </c>
      <c r="Y89" s="120">
        <f t="shared" si="21"/>
        <v>0</v>
      </c>
      <c r="Z89" s="120">
        <f t="shared" si="22"/>
        <v>0</v>
      </c>
      <c r="AA89" s="120">
        <f t="shared" si="23"/>
        <v>0</v>
      </c>
      <c r="AB89" s="128" t="str">
        <f t="shared" si="24"/>
        <v>-</v>
      </c>
      <c r="AC89" s="119">
        <f t="shared" si="25"/>
        <v>1</v>
      </c>
      <c r="AD89" s="120">
        <f t="shared" si="26"/>
        <v>1</v>
      </c>
      <c r="AE89" s="120" t="str">
        <f t="shared" si="27"/>
        <v>Initial</v>
      </c>
      <c r="AF89" s="128" t="str">
        <f t="shared" si="28"/>
        <v>RLIS</v>
      </c>
      <c r="AG89" s="119">
        <f t="shared" si="29"/>
        <v>0</v>
      </c>
      <c r="AH89" s="129" t="s">
        <v>49</v>
      </c>
    </row>
    <row r="90" spans="1:34" s="1" customFormat="1" ht="12.75" customHeight="1">
      <c r="A90" s="117" t="s">
        <v>1000</v>
      </c>
      <c r="B90" s="118" t="s">
        <v>1001</v>
      </c>
      <c r="C90" s="119" t="s">
        <v>1002</v>
      </c>
      <c r="D90" s="120" t="s">
        <v>1003</v>
      </c>
      <c r="E90" s="120" t="s">
        <v>1004</v>
      </c>
      <c r="F90" s="118" t="s">
        <v>43</v>
      </c>
      <c r="G90" s="121" t="s">
        <v>1005</v>
      </c>
      <c r="H90" s="122" t="s">
        <v>1006</v>
      </c>
      <c r="I90" s="120">
        <v>6066633300</v>
      </c>
      <c r="J90" s="123" t="s">
        <v>46</v>
      </c>
      <c r="K90" s="124" t="s">
        <v>47</v>
      </c>
      <c r="L90" s="75"/>
      <c r="M90" s="71">
        <v>2188.78</v>
      </c>
      <c r="N90" s="63"/>
      <c r="O90" s="125">
        <v>38.09310653536258</v>
      </c>
      <c r="P90" s="124" t="s">
        <v>48</v>
      </c>
      <c r="Q90" s="64"/>
      <c r="R90" s="63"/>
      <c r="S90" s="126" t="s">
        <v>48</v>
      </c>
      <c r="T90" s="101">
        <v>177794</v>
      </c>
      <c r="U90" s="65"/>
      <c r="V90" s="65"/>
      <c r="W90" s="127"/>
      <c r="X90" s="119">
        <f t="shared" si="20"/>
        <v>0</v>
      </c>
      <c r="Y90" s="120">
        <f t="shared" si="21"/>
        <v>0</v>
      </c>
      <c r="Z90" s="120">
        <f t="shared" si="22"/>
        <v>0</v>
      </c>
      <c r="AA90" s="120">
        <f t="shared" si="23"/>
        <v>0</v>
      </c>
      <c r="AB90" s="128" t="str">
        <f t="shared" si="24"/>
        <v>-</v>
      </c>
      <c r="AC90" s="119">
        <f t="shared" si="25"/>
        <v>1</v>
      </c>
      <c r="AD90" s="120">
        <f t="shared" si="26"/>
        <v>1</v>
      </c>
      <c r="AE90" s="120" t="str">
        <f t="shared" si="27"/>
        <v>Initial</v>
      </c>
      <c r="AF90" s="128" t="str">
        <f t="shared" si="28"/>
        <v>RLIS</v>
      </c>
      <c r="AG90" s="119">
        <f t="shared" si="29"/>
        <v>0</v>
      </c>
      <c r="AH90" s="129" t="s">
        <v>49</v>
      </c>
    </row>
    <row r="91" spans="1:34" s="1" customFormat="1" ht="12.75" customHeight="1">
      <c r="A91" s="117" t="s">
        <v>1007</v>
      </c>
      <c r="B91" s="118" t="s">
        <v>1008</v>
      </c>
      <c r="C91" s="119" t="s">
        <v>1009</v>
      </c>
      <c r="D91" s="120" t="s">
        <v>1010</v>
      </c>
      <c r="E91" s="120" t="s">
        <v>1011</v>
      </c>
      <c r="F91" s="118" t="s">
        <v>43</v>
      </c>
      <c r="G91" s="121" t="s">
        <v>1012</v>
      </c>
      <c r="H91" s="122" t="s">
        <v>1013</v>
      </c>
      <c r="I91" s="120">
        <v>6066791123</v>
      </c>
      <c r="J91" s="123" t="s">
        <v>46</v>
      </c>
      <c r="K91" s="124" t="s">
        <v>47</v>
      </c>
      <c r="L91" s="75"/>
      <c r="M91" s="71">
        <v>7356.52</v>
      </c>
      <c r="N91" s="63"/>
      <c r="O91" s="125">
        <v>30.347874102705685</v>
      </c>
      <c r="P91" s="124" t="s">
        <v>48</v>
      </c>
      <c r="Q91" s="64"/>
      <c r="R91" s="63"/>
      <c r="S91" s="126" t="s">
        <v>48</v>
      </c>
      <c r="T91" s="101">
        <v>461150</v>
      </c>
      <c r="U91" s="65"/>
      <c r="V91" s="65"/>
      <c r="W91" s="127"/>
      <c r="X91" s="119">
        <f t="shared" si="20"/>
        <v>0</v>
      </c>
      <c r="Y91" s="120">
        <f t="shared" si="21"/>
        <v>0</v>
      </c>
      <c r="Z91" s="120">
        <f t="shared" si="22"/>
        <v>0</v>
      </c>
      <c r="AA91" s="120">
        <f t="shared" si="23"/>
        <v>0</v>
      </c>
      <c r="AB91" s="128" t="str">
        <f t="shared" si="24"/>
        <v>-</v>
      </c>
      <c r="AC91" s="119">
        <f t="shared" si="25"/>
        <v>1</v>
      </c>
      <c r="AD91" s="120">
        <f t="shared" si="26"/>
        <v>1</v>
      </c>
      <c r="AE91" s="120" t="str">
        <f t="shared" si="27"/>
        <v>Initial</v>
      </c>
      <c r="AF91" s="128" t="str">
        <f t="shared" si="28"/>
        <v>RLIS</v>
      </c>
      <c r="AG91" s="119">
        <f t="shared" si="29"/>
        <v>0</v>
      </c>
      <c r="AH91" s="129" t="s">
        <v>49</v>
      </c>
    </row>
    <row r="92" spans="1:34" s="1" customFormat="1" ht="12.75" customHeight="1">
      <c r="A92" s="117" t="s">
        <v>1027</v>
      </c>
      <c r="B92" s="118" t="s">
        <v>1028</v>
      </c>
      <c r="C92" s="119" t="s">
        <v>1029</v>
      </c>
      <c r="D92" s="120" t="s">
        <v>1030</v>
      </c>
      <c r="E92" s="120" t="s">
        <v>1031</v>
      </c>
      <c r="F92" s="118" t="s">
        <v>43</v>
      </c>
      <c r="G92" s="121" t="s">
        <v>1032</v>
      </c>
      <c r="H92" s="122" t="s">
        <v>1033</v>
      </c>
      <c r="I92" s="120">
        <v>6062562125</v>
      </c>
      <c r="J92" s="123" t="s">
        <v>98</v>
      </c>
      <c r="K92" s="124" t="s">
        <v>48</v>
      </c>
      <c r="L92" s="75"/>
      <c r="M92" s="71">
        <v>2612.29</v>
      </c>
      <c r="N92" s="63"/>
      <c r="O92" s="125">
        <v>35.15151515151515</v>
      </c>
      <c r="P92" s="124" t="s">
        <v>48</v>
      </c>
      <c r="Q92" s="64"/>
      <c r="R92" s="63"/>
      <c r="S92" s="126" t="s">
        <v>48</v>
      </c>
      <c r="T92" s="101">
        <v>203768</v>
      </c>
      <c r="U92" s="65"/>
      <c r="V92" s="65"/>
      <c r="W92" s="127"/>
      <c r="X92" s="119">
        <f t="shared" si="20"/>
        <v>1</v>
      </c>
      <c r="Y92" s="120">
        <f t="shared" si="21"/>
        <v>0</v>
      </c>
      <c r="Z92" s="120">
        <f t="shared" si="22"/>
        <v>0</v>
      </c>
      <c r="AA92" s="120">
        <f t="shared" si="23"/>
        <v>0</v>
      </c>
      <c r="AB92" s="128" t="str">
        <f t="shared" si="24"/>
        <v>-</v>
      </c>
      <c r="AC92" s="119">
        <f t="shared" si="25"/>
        <v>1</v>
      </c>
      <c r="AD92" s="120">
        <f t="shared" si="26"/>
        <v>1</v>
      </c>
      <c r="AE92" s="120" t="str">
        <f t="shared" si="27"/>
        <v>Initial</v>
      </c>
      <c r="AF92" s="128" t="str">
        <f t="shared" si="28"/>
        <v>RLIS</v>
      </c>
      <c r="AG92" s="119">
        <f t="shared" si="29"/>
        <v>0</v>
      </c>
      <c r="AH92" s="129" t="s">
        <v>49</v>
      </c>
    </row>
    <row r="93" spans="1:34" s="1" customFormat="1" ht="12.75" customHeight="1">
      <c r="A93" s="117" t="s">
        <v>1034</v>
      </c>
      <c r="B93" s="118" t="s">
        <v>1035</v>
      </c>
      <c r="C93" s="119" t="s">
        <v>1036</v>
      </c>
      <c r="D93" s="120" t="s">
        <v>1037</v>
      </c>
      <c r="E93" s="120" t="s">
        <v>1038</v>
      </c>
      <c r="F93" s="118" t="s">
        <v>43</v>
      </c>
      <c r="G93" s="121" t="s">
        <v>1039</v>
      </c>
      <c r="H93" s="122" t="s">
        <v>1040</v>
      </c>
      <c r="I93" s="120">
        <v>6067848928</v>
      </c>
      <c r="J93" s="123" t="s">
        <v>46</v>
      </c>
      <c r="K93" s="124" t="s">
        <v>47</v>
      </c>
      <c r="L93" s="75"/>
      <c r="M93" s="71">
        <v>2905.5</v>
      </c>
      <c r="N93" s="63"/>
      <c r="O93" s="125">
        <v>29.579673776662485</v>
      </c>
      <c r="P93" s="124" t="s">
        <v>48</v>
      </c>
      <c r="Q93" s="64"/>
      <c r="R93" s="63"/>
      <c r="S93" s="126" t="s">
        <v>48</v>
      </c>
      <c r="T93" s="101">
        <v>195534</v>
      </c>
      <c r="U93" s="65"/>
      <c r="V93" s="65"/>
      <c r="W93" s="127"/>
      <c r="X93" s="119">
        <f t="shared" si="20"/>
        <v>0</v>
      </c>
      <c r="Y93" s="120">
        <f t="shared" si="21"/>
        <v>0</v>
      </c>
      <c r="Z93" s="120">
        <f t="shared" si="22"/>
        <v>0</v>
      </c>
      <c r="AA93" s="120">
        <f t="shared" si="23"/>
        <v>0</v>
      </c>
      <c r="AB93" s="128" t="str">
        <f t="shared" si="24"/>
        <v>-</v>
      </c>
      <c r="AC93" s="119">
        <f t="shared" si="25"/>
        <v>1</v>
      </c>
      <c r="AD93" s="120">
        <f t="shared" si="26"/>
        <v>1</v>
      </c>
      <c r="AE93" s="120" t="str">
        <f t="shared" si="27"/>
        <v>Initial</v>
      </c>
      <c r="AF93" s="128" t="str">
        <f t="shared" si="28"/>
        <v>RLIS</v>
      </c>
      <c r="AG93" s="119">
        <f t="shared" si="29"/>
        <v>0</v>
      </c>
      <c r="AH93" s="129" t="s">
        <v>49</v>
      </c>
    </row>
    <row r="94" spans="1:34" s="1" customFormat="1" ht="12.75" customHeight="1">
      <c r="A94" s="117" t="s">
        <v>1041</v>
      </c>
      <c r="B94" s="118" t="s">
        <v>1042</v>
      </c>
      <c r="C94" s="119" t="s">
        <v>1043</v>
      </c>
      <c r="D94" s="120" t="s">
        <v>1044</v>
      </c>
      <c r="E94" s="120" t="s">
        <v>1045</v>
      </c>
      <c r="F94" s="118" t="s">
        <v>43</v>
      </c>
      <c r="G94" s="121" t="s">
        <v>1046</v>
      </c>
      <c r="H94" s="122" t="s">
        <v>1047</v>
      </c>
      <c r="I94" s="120">
        <v>2703433191</v>
      </c>
      <c r="J94" s="123" t="s">
        <v>98</v>
      </c>
      <c r="K94" s="124" t="s">
        <v>48</v>
      </c>
      <c r="L94" s="75"/>
      <c r="M94" s="71">
        <v>2710.56</v>
      </c>
      <c r="N94" s="63"/>
      <c r="O94" s="125">
        <v>31.61083392729865</v>
      </c>
      <c r="P94" s="124" t="s">
        <v>48</v>
      </c>
      <c r="Q94" s="64"/>
      <c r="R94" s="63"/>
      <c r="S94" s="126" t="s">
        <v>48</v>
      </c>
      <c r="T94" s="101">
        <v>184211</v>
      </c>
      <c r="U94" s="65"/>
      <c r="V94" s="65"/>
      <c r="W94" s="127"/>
      <c r="X94" s="119">
        <f t="shared" si="20"/>
        <v>1</v>
      </c>
      <c r="Y94" s="120">
        <f t="shared" si="21"/>
        <v>0</v>
      </c>
      <c r="Z94" s="120">
        <f t="shared" si="22"/>
        <v>0</v>
      </c>
      <c r="AA94" s="120">
        <f t="shared" si="23"/>
        <v>0</v>
      </c>
      <c r="AB94" s="128" t="str">
        <f t="shared" si="24"/>
        <v>-</v>
      </c>
      <c r="AC94" s="119">
        <f t="shared" si="25"/>
        <v>1</v>
      </c>
      <c r="AD94" s="120">
        <f t="shared" si="26"/>
        <v>1</v>
      </c>
      <c r="AE94" s="120" t="str">
        <f t="shared" si="27"/>
        <v>Initial</v>
      </c>
      <c r="AF94" s="128" t="str">
        <f t="shared" si="28"/>
        <v>RLIS</v>
      </c>
      <c r="AG94" s="119">
        <f t="shared" si="29"/>
        <v>0</v>
      </c>
      <c r="AH94" s="129" t="s">
        <v>49</v>
      </c>
    </row>
    <row r="95" spans="1:34" s="1" customFormat="1" ht="12.75" customHeight="1">
      <c r="A95" s="117" t="s">
        <v>1054</v>
      </c>
      <c r="B95" s="118" t="s">
        <v>1055</v>
      </c>
      <c r="C95" s="119" t="s">
        <v>1056</v>
      </c>
      <c r="D95" s="120" t="s">
        <v>1057</v>
      </c>
      <c r="E95" s="120" t="s">
        <v>746</v>
      </c>
      <c r="F95" s="118" t="s">
        <v>43</v>
      </c>
      <c r="G95" s="121" t="s">
        <v>747</v>
      </c>
      <c r="H95" s="122" t="s">
        <v>1058</v>
      </c>
      <c r="I95" s="120">
        <v>2707268405</v>
      </c>
      <c r="J95" s="123" t="s">
        <v>57</v>
      </c>
      <c r="K95" s="124" t="s">
        <v>47</v>
      </c>
      <c r="L95" s="75"/>
      <c r="M95" s="71">
        <v>937.81</v>
      </c>
      <c r="N95" s="63"/>
      <c r="O95" s="125">
        <v>40.042149631190725</v>
      </c>
      <c r="P95" s="124" t="s">
        <v>48</v>
      </c>
      <c r="Q95" s="64"/>
      <c r="R95" s="63"/>
      <c r="S95" s="126" t="s">
        <v>48</v>
      </c>
      <c r="T95" s="101">
        <v>56866</v>
      </c>
      <c r="U95" s="65"/>
      <c r="V95" s="65"/>
      <c r="W95" s="127"/>
      <c r="X95" s="119">
        <f t="shared" si="20"/>
        <v>0</v>
      </c>
      <c r="Y95" s="120">
        <f t="shared" si="21"/>
        <v>0</v>
      </c>
      <c r="Z95" s="120">
        <f t="shared" si="22"/>
        <v>0</v>
      </c>
      <c r="AA95" s="120">
        <f t="shared" si="23"/>
        <v>0</v>
      </c>
      <c r="AB95" s="128" t="str">
        <f t="shared" si="24"/>
        <v>-</v>
      </c>
      <c r="AC95" s="119">
        <f t="shared" si="25"/>
        <v>1</v>
      </c>
      <c r="AD95" s="120">
        <f t="shared" si="26"/>
        <v>1</v>
      </c>
      <c r="AE95" s="120" t="str">
        <f t="shared" si="27"/>
        <v>Initial</v>
      </c>
      <c r="AF95" s="128" t="str">
        <f t="shared" si="28"/>
        <v>RLIS</v>
      </c>
      <c r="AG95" s="119">
        <f t="shared" si="29"/>
        <v>0</v>
      </c>
      <c r="AH95" s="129" t="s">
        <v>49</v>
      </c>
    </row>
    <row r="96" spans="1:34" s="1" customFormat="1" ht="12.75" customHeight="1">
      <c r="A96" s="117" t="s">
        <v>1084</v>
      </c>
      <c r="B96" s="118" t="s">
        <v>1085</v>
      </c>
      <c r="C96" s="119" t="s">
        <v>1086</v>
      </c>
      <c r="D96" s="120" t="s">
        <v>1087</v>
      </c>
      <c r="E96" s="120" t="s">
        <v>1088</v>
      </c>
      <c r="F96" s="118" t="s">
        <v>43</v>
      </c>
      <c r="G96" s="121" t="s">
        <v>1089</v>
      </c>
      <c r="H96" s="122" t="s">
        <v>1090</v>
      </c>
      <c r="I96" s="120">
        <v>2705868877</v>
      </c>
      <c r="J96" s="123" t="s">
        <v>57</v>
      </c>
      <c r="K96" s="124" t="s">
        <v>47</v>
      </c>
      <c r="L96" s="75"/>
      <c r="M96" s="71">
        <v>2674.88</v>
      </c>
      <c r="N96" s="63"/>
      <c r="O96" s="125">
        <v>24.003951267698387</v>
      </c>
      <c r="P96" s="124" t="s">
        <v>48</v>
      </c>
      <c r="Q96" s="64"/>
      <c r="R96" s="63"/>
      <c r="S96" s="126" t="s">
        <v>48</v>
      </c>
      <c r="T96" s="101">
        <v>133313</v>
      </c>
      <c r="U96" s="65"/>
      <c r="V96" s="65"/>
      <c r="W96" s="127"/>
      <c r="X96" s="119">
        <f t="shared" si="20"/>
        <v>0</v>
      </c>
      <c r="Y96" s="120">
        <f t="shared" si="21"/>
        <v>0</v>
      </c>
      <c r="Z96" s="120">
        <f t="shared" si="22"/>
        <v>0</v>
      </c>
      <c r="AA96" s="120">
        <f t="shared" si="23"/>
        <v>0</v>
      </c>
      <c r="AB96" s="128" t="str">
        <f t="shared" si="24"/>
        <v>-</v>
      </c>
      <c r="AC96" s="119">
        <f t="shared" si="25"/>
        <v>1</v>
      </c>
      <c r="AD96" s="120">
        <f t="shared" si="26"/>
        <v>1</v>
      </c>
      <c r="AE96" s="120" t="str">
        <f t="shared" si="27"/>
        <v>Initial</v>
      </c>
      <c r="AF96" s="128" t="str">
        <f t="shared" si="28"/>
        <v>RLIS</v>
      </c>
      <c r="AG96" s="119">
        <f t="shared" si="29"/>
        <v>0</v>
      </c>
      <c r="AH96" s="129" t="s">
        <v>49</v>
      </c>
    </row>
    <row r="97" spans="1:34" s="1" customFormat="1" ht="12.75" customHeight="1">
      <c r="A97" s="117" t="s">
        <v>1091</v>
      </c>
      <c r="B97" s="118" t="s">
        <v>1092</v>
      </c>
      <c r="C97" s="119" t="s">
        <v>1093</v>
      </c>
      <c r="D97" s="120" t="s">
        <v>1094</v>
      </c>
      <c r="E97" s="120" t="s">
        <v>1011</v>
      </c>
      <c r="F97" s="118" t="s">
        <v>43</v>
      </c>
      <c r="G97" s="121" t="s">
        <v>1012</v>
      </c>
      <c r="H97" s="122" t="s">
        <v>1095</v>
      </c>
      <c r="I97" s="120">
        <v>6066794451</v>
      </c>
      <c r="J97" s="123" t="s">
        <v>46</v>
      </c>
      <c r="K97" s="124" t="s">
        <v>47</v>
      </c>
      <c r="L97" s="75"/>
      <c r="M97" s="71">
        <v>1444.91</v>
      </c>
      <c r="N97" s="63"/>
      <c r="O97" s="125">
        <v>36.39817629179331</v>
      </c>
      <c r="P97" s="124" t="s">
        <v>48</v>
      </c>
      <c r="Q97" s="64"/>
      <c r="R97" s="63"/>
      <c r="S97" s="126" t="s">
        <v>48</v>
      </c>
      <c r="T97" s="101">
        <v>82429</v>
      </c>
      <c r="U97" s="65"/>
      <c r="V97" s="65"/>
      <c r="W97" s="127"/>
      <c r="X97" s="119">
        <f t="shared" si="20"/>
        <v>0</v>
      </c>
      <c r="Y97" s="120">
        <f t="shared" si="21"/>
        <v>0</v>
      </c>
      <c r="Z97" s="120">
        <f t="shared" si="22"/>
        <v>0</v>
      </c>
      <c r="AA97" s="120">
        <f t="shared" si="23"/>
        <v>0</v>
      </c>
      <c r="AB97" s="128" t="str">
        <f t="shared" si="24"/>
        <v>-</v>
      </c>
      <c r="AC97" s="119">
        <f t="shared" si="25"/>
        <v>1</v>
      </c>
      <c r="AD97" s="120">
        <f t="shared" si="26"/>
        <v>1</v>
      </c>
      <c r="AE97" s="120" t="str">
        <f t="shared" si="27"/>
        <v>Initial</v>
      </c>
      <c r="AF97" s="128" t="str">
        <f t="shared" si="28"/>
        <v>RLIS</v>
      </c>
      <c r="AG97" s="119">
        <f t="shared" si="29"/>
        <v>0</v>
      </c>
      <c r="AH97" s="129" t="s">
        <v>49</v>
      </c>
    </row>
    <row r="98" spans="1:34" s="1" customFormat="1" ht="12.75" customHeight="1">
      <c r="A98" s="117" t="s">
        <v>1109</v>
      </c>
      <c r="B98" s="118" t="s">
        <v>1110</v>
      </c>
      <c r="C98" s="119" t="s">
        <v>1111</v>
      </c>
      <c r="D98" s="120" t="s">
        <v>1112</v>
      </c>
      <c r="E98" s="120" t="s">
        <v>1113</v>
      </c>
      <c r="F98" s="118" t="s">
        <v>43</v>
      </c>
      <c r="G98" s="121" t="s">
        <v>258</v>
      </c>
      <c r="H98" s="122" t="s">
        <v>1114</v>
      </c>
      <c r="I98" s="120">
        <v>2704655371</v>
      </c>
      <c r="J98" s="123" t="s">
        <v>57</v>
      </c>
      <c r="K98" s="124" t="s">
        <v>47</v>
      </c>
      <c r="L98" s="75"/>
      <c r="M98" s="71">
        <v>2442.47</v>
      </c>
      <c r="N98" s="63"/>
      <c r="O98" s="125">
        <v>22.48995983935743</v>
      </c>
      <c r="P98" s="124" t="s">
        <v>48</v>
      </c>
      <c r="Q98" s="64"/>
      <c r="R98" s="63"/>
      <c r="S98" s="126" t="s">
        <v>48</v>
      </c>
      <c r="T98" s="101">
        <v>106571</v>
      </c>
      <c r="U98" s="65"/>
      <c r="V98" s="65"/>
      <c r="W98" s="127"/>
      <c r="X98" s="119">
        <f t="shared" si="20"/>
        <v>0</v>
      </c>
      <c r="Y98" s="120">
        <f t="shared" si="21"/>
        <v>0</v>
      </c>
      <c r="Z98" s="120">
        <f t="shared" si="22"/>
        <v>0</v>
      </c>
      <c r="AA98" s="120">
        <f t="shared" si="23"/>
        <v>0</v>
      </c>
      <c r="AB98" s="128" t="str">
        <f t="shared" si="24"/>
        <v>-</v>
      </c>
      <c r="AC98" s="119">
        <f t="shared" si="25"/>
        <v>1</v>
      </c>
      <c r="AD98" s="120">
        <f t="shared" si="26"/>
        <v>1</v>
      </c>
      <c r="AE98" s="120" t="str">
        <f t="shared" si="27"/>
        <v>Initial</v>
      </c>
      <c r="AF98" s="128" t="str">
        <f t="shared" si="28"/>
        <v>RLIS</v>
      </c>
      <c r="AG98" s="119">
        <f t="shared" si="29"/>
        <v>0</v>
      </c>
      <c r="AH98" s="129" t="s">
        <v>49</v>
      </c>
    </row>
    <row r="99" spans="1:34" s="1" customFormat="1" ht="12.75" customHeight="1">
      <c r="A99" s="117" t="s">
        <v>1115</v>
      </c>
      <c r="B99" s="118" t="s">
        <v>1116</v>
      </c>
      <c r="C99" s="119" t="s">
        <v>1117</v>
      </c>
      <c r="D99" s="120" t="s">
        <v>1118</v>
      </c>
      <c r="E99" s="120" t="s">
        <v>1119</v>
      </c>
      <c r="F99" s="118" t="s">
        <v>43</v>
      </c>
      <c r="G99" s="121" t="s">
        <v>1120</v>
      </c>
      <c r="H99" s="122" t="s">
        <v>1121</v>
      </c>
      <c r="I99" s="120">
        <v>2702652436</v>
      </c>
      <c r="J99" s="123" t="s">
        <v>98</v>
      </c>
      <c r="K99" s="124" t="s">
        <v>48</v>
      </c>
      <c r="L99" s="75"/>
      <c r="M99" s="71">
        <v>1878.7</v>
      </c>
      <c r="N99" s="63"/>
      <c r="O99" s="125">
        <v>31.583231583231587</v>
      </c>
      <c r="P99" s="124" t="s">
        <v>48</v>
      </c>
      <c r="Q99" s="64"/>
      <c r="R99" s="63"/>
      <c r="S99" s="126" t="s">
        <v>48</v>
      </c>
      <c r="T99" s="101">
        <v>117241</v>
      </c>
      <c r="U99" s="65"/>
      <c r="V99" s="65"/>
      <c r="W99" s="127"/>
      <c r="X99" s="119">
        <f t="shared" si="20"/>
        <v>1</v>
      </c>
      <c r="Y99" s="120">
        <f t="shared" si="21"/>
        <v>0</v>
      </c>
      <c r="Z99" s="120">
        <f t="shared" si="22"/>
        <v>0</v>
      </c>
      <c r="AA99" s="120">
        <f t="shared" si="23"/>
        <v>0</v>
      </c>
      <c r="AB99" s="128" t="str">
        <f t="shared" si="24"/>
        <v>-</v>
      </c>
      <c r="AC99" s="119">
        <f t="shared" si="25"/>
        <v>1</v>
      </c>
      <c r="AD99" s="120">
        <f t="shared" si="26"/>
        <v>1</v>
      </c>
      <c r="AE99" s="120" t="str">
        <f t="shared" si="27"/>
        <v>Initial</v>
      </c>
      <c r="AF99" s="128" t="str">
        <f t="shared" si="28"/>
        <v>RLIS</v>
      </c>
      <c r="AG99" s="119">
        <f t="shared" si="29"/>
        <v>0</v>
      </c>
      <c r="AH99" s="129" t="s">
        <v>49</v>
      </c>
    </row>
    <row r="100" spans="1:34" s="1" customFormat="1" ht="12.75" customHeight="1">
      <c r="A100" s="117" t="s">
        <v>1129</v>
      </c>
      <c r="B100" s="118" t="s">
        <v>1130</v>
      </c>
      <c r="C100" s="119" t="s">
        <v>1131</v>
      </c>
      <c r="D100" s="120" t="s">
        <v>1132</v>
      </c>
      <c r="E100" s="120" t="s">
        <v>1133</v>
      </c>
      <c r="F100" s="118" t="s">
        <v>43</v>
      </c>
      <c r="G100" s="121" t="s">
        <v>1134</v>
      </c>
      <c r="H100" s="122" t="s">
        <v>1135</v>
      </c>
      <c r="I100" s="120">
        <v>5022553201</v>
      </c>
      <c r="J100" s="123" t="s">
        <v>88</v>
      </c>
      <c r="K100" s="124" t="s">
        <v>48</v>
      </c>
      <c r="L100" s="75"/>
      <c r="M100" s="71">
        <v>1293.99</v>
      </c>
      <c r="N100" s="63"/>
      <c r="O100" s="125">
        <v>21.232876712328768</v>
      </c>
      <c r="P100" s="124" t="s">
        <v>48</v>
      </c>
      <c r="Q100" s="64"/>
      <c r="R100" s="63"/>
      <c r="S100" s="126" t="s">
        <v>48</v>
      </c>
      <c r="T100" s="101">
        <v>70595</v>
      </c>
      <c r="U100" s="65"/>
      <c r="V100" s="65"/>
      <c r="W100" s="127"/>
      <c r="X100" s="119">
        <f t="shared" si="20"/>
        <v>1</v>
      </c>
      <c r="Y100" s="120">
        <f t="shared" si="21"/>
        <v>0</v>
      </c>
      <c r="Z100" s="120">
        <f t="shared" si="22"/>
        <v>0</v>
      </c>
      <c r="AA100" s="120">
        <f t="shared" si="23"/>
        <v>0</v>
      </c>
      <c r="AB100" s="128" t="str">
        <f t="shared" si="24"/>
        <v>-</v>
      </c>
      <c r="AC100" s="119">
        <f t="shared" si="25"/>
        <v>1</v>
      </c>
      <c r="AD100" s="120">
        <f t="shared" si="26"/>
        <v>1</v>
      </c>
      <c r="AE100" s="120" t="str">
        <f t="shared" si="27"/>
        <v>Initial</v>
      </c>
      <c r="AF100" s="128" t="str">
        <f t="shared" si="28"/>
        <v>RLIS</v>
      </c>
      <c r="AG100" s="119">
        <f t="shared" si="29"/>
        <v>0</v>
      </c>
      <c r="AH100" s="129" t="s">
        <v>49</v>
      </c>
    </row>
    <row r="101" spans="1:34" s="1" customFormat="1" ht="12.75" customHeight="1">
      <c r="A101" s="117" t="s">
        <v>1136</v>
      </c>
      <c r="B101" s="118" t="s">
        <v>1137</v>
      </c>
      <c r="C101" s="119" t="s">
        <v>1138</v>
      </c>
      <c r="D101" s="120" t="s">
        <v>1139</v>
      </c>
      <c r="E101" s="120" t="s">
        <v>1140</v>
      </c>
      <c r="F101" s="118" t="s">
        <v>43</v>
      </c>
      <c r="G101" s="121" t="s">
        <v>1141</v>
      </c>
      <c r="H101" s="122" t="s">
        <v>1142</v>
      </c>
      <c r="I101" s="120">
        <v>2703891694</v>
      </c>
      <c r="J101" s="123" t="s">
        <v>46</v>
      </c>
      <c r="K101" s="124" t="s">
        <v>47</v>
      </c>
      <c r="L101" s="75"/>
      <c r="M101" s="71">
        <v>2122.96</v>
      </c>
      <c r="N101" s="63"/>
      <c r="O101" s="125">
        <v>22.17758135797509</v>
      </c>
      <c r="P101" s="124" t="s">
        <v>48</v>
      </c>
      <c r="Q101" s="64"/>
      <c r="R101" s="63"/>
      <c r="S101" s="126" t="s">
        <v>48</v>
      </c>
      <c r="T101" s="101">
        <v>135693</v>
      </c>
      <c r="U101" s="65"/>
      <c r="V101" s="65"/>
      <c r="W101" s="127"/>
      <c r="X101" s="119">
        <f aca="true" t="shared" si="30" ref="X101:X108">IF(OR(K101="YES",TRIM(L101)="YES"),1,0)</f>
        <v>0</v>
      </c>
      <c r="Y101" s="120">
        <f aca="true" t="shared" si="31" ref="Y101:Y108">IF(OR(AND(ISNUMBER(M101),AND(M101&gt;0,M101&lt;600)),AND(ISNUMBER(M101),AND(M101&gt;0,N101="YES"))),1,0)</f>
        <v>0</v>
      </c>
      <c r="Z101" s="120">
        <f aca="true" t="shared" si="32" ref="Z101:Z108">IF(AND(OR(K101="YES",TRIM(L101)="YES"),(X101=0)),"Trouble",0)</f>
        <v>0</v>
      </c>
      <c r="AA101" s="120">
        <f aca="true" t="shared" si="33" ref="AA101:AA108">IF(AND(OR(AND(ISNUMBER(M101),AND(M101&gt;0,M101&lt;600)),AND(ISNUMBER(M101),AND(M101&gt;0,N101="YES"))),(Y101=0)),"Trouble",0)</f>
        <v>0</v>
      </c>
      <c r="AB101" s="128" t="str">
        <f aca="true" t="shared" si="34" ref="AB101:AB108">IF(AND(X101=1,Y101=1),"SRSA","-")</f>
        <v>-</v>
      </c>
      <c r="AC101" s="119">
        <f aca="true" t="shared" si="35" ref="AC101:AC108">IF(S101="YES",1,0)</f>
        <v>1</v>
      </c>
      <c r="AD101" s="120">
        <f aca="true" t="shared" si="36" ref="AD101:AD108">IF(OR(AND(ISNUMBER(Q101),Q101&gt;=20),(AND(ISNUMBER(Q101)=FALSE,AND(ISNUMBER(O101),O101&gt;=20)))),1,0)</f>
        <v>1</v>
      </c>
      <c r="AE101" s="120" t="str">
        <f aca="true" t="shared" si="37" ref="AE101:AE108">IF(AND(AC101=1,AD101=1),"Initial",0)</f>
        <v>Initial</v>
      </c>
      <c r="AF101" s="128" t="str">
        <f aca="true" t="shared" si="38" ref="AF101:AF108">IF(AND(AND(AE101="Initial",AG101=0),AND(ISNUMBER(M101),M101&gt;0)),"RLIS","-")</f>
        <v>RLIS</v>
      </c>
      <c r="AG101" s="119">
        <f aca="true" t="shared" si="39" ref="AG101:AG108">IF(AND(AB101="SRSA",AE101="Initial"),"SRSA",0)</f>
        <v>0</v>
      </c>
      <c r="AH101" s="129" t="s">
        <v>49</v>
      </c>
    </row>
    <row r="102" spans="1:34" s="1" customFormat="1" ht="12.75" customHeight="1">
      <c r="A102" s="117" t="s">
        <v>1158</v>
      </c>
      <c r="B102" s="118" t="s">
        <v>1159</v>
      </c>
      <c r="C102" s="119" t="s">
        <v>1160</v>
      </c>
      <c r="D102" s="120" t="s">
        <v>1161</v>
      </c>
      <c r="E102" s="120" t="s">
        <v>1162</v>
      </c>
      <c r="F102" s="118" t="s">
        <v>43</v>
      </c>
      <c r="G102" s="121" t="s">
        <v>1163</v>
      </c>
      <c r="H102" s="122" t="s">
        <v>1164</v>
      </c>
      <c r="I102" s="120">
        <v>8593365470</v>
      </c>
      <c r="J102" s="123" t="s">
        <v>46</v>
      </c>
      <c r="K102" s="124" t="s">
        <v>47</v>
      </c>
      <c r="L102" s="75"/>
      <c r="M102" s="71">
        <v>1543.2</v>
      </c>
      <c r="N102" s="63"/>
      <c r="O102" s="125">
        <v>23.684210526315788</v>
      </c>
      <c r="P102" s="124" t="s">
        <v>48</v>
      </c>
      <c r="Q102" s="64"/>
      <c r="R102" s="63"/>
      <c r="S102" s="126" t="s">
        <v>48</v>
      </c>
      <c r="T102" s="101">
        <v>99095</v>
      </c>
      <c r="U102" s="65"/>
      <c r="V102" s="65"/>
      <c r="W102" s="127"/>
      <c r="X102" s="119">
        <f t="shared" si="30"/>
        <v>0</v>
      </c>
      <c r="Y102" s="120">
        <f t="shared" si="31"/>
        <v>0</v>
      </c>
      <c r="Z102" s="120">
        <f t="shared" si="32"/>
        <v>0</v>
      </c>
      <c r="AA102" s="120">
        <f t="shared" si="33"/>
        <v>0</v>
      </c>
      <c r="AB102" s="128" t="str">
        <f t="shared" si="34"/>
        <v>-</v>
      </c>
      <c r="AC102" s="119">
        <f t="shared" si="35"/>
        <v>1</v>
      </c>
      <c r="AD102" s="120">
        <f t="shared" si="36"/>
        <v>1</v>
      </c>
      <c r="AE102" s="120" t="str">
        <f t="shared" si="37"/>
        <v>Initial</v>
      </c>
      <c r="AF102" s="128" t="str">
        <f t="shared" si="38"/>
        <v>RLIS</v>
      </c>
      <c r="AG102" s="119">
        <f t="shared" si="39"/>
        <v>0</v>
      </c>
      <c r="AH102" s="129" t="s">
        <v>49</v>
      </c>
    </row>
    <row r="103" spans="1:34" s="1" customFormat="1" ht="12.75" customHeight="1">
      <c r="A103" s="117" t="s">
        <v>1165</v>
      </c>
      <c r="B103" s="118" t="s">
        <v>1166</v>
      </c>
      <c r="C103" s="119" t="s">
        <v>1167</v>
      </c>
      <c r="D103" s="120" t="s">
        <v>1168</v>
      </c>
      <c r="E103" s="120" t="s">
        <v>881</v>
      </c>
      <c r="F103" s="118" t="s">
        <v>43</v>
      </c>
      <c r="G103" s="121" t="s">
        <v>882</v>
      </c>
      <c r="H103" s="122" t="s">
        <v>1169</v>
      </c>
      <c r="I103" s="120">
        <v>6063488484</v>
      </c>
      <c r="J103" s="123" t="s">
        <v>46</v>
      </c>
      <c r="K103" s="124" t="s">
        <v>47</v>
      </c>
      <c r="L103" s="75"/>
      <c r="M103" s="71">
        <v>2323.17</v>
      </c>
      <c r="N103" s="63"/>
      <c r="O103" s="125">
        <v>33.91115926327194</v>
      </c>
      <c r="P103" s="124" t="s">
        <v>48</v>
      </c>
      <c r="Q103" s="64"/>
      <c r="R103" s="63"/>
      <c r="S103" s="126" t="s">
        <v>48</v>
      </c>
      <c r="T103" s="101">
        <v>224778</v>
      </c>
      <c r="U103" s="65"/>
      <c r="V103" s="65"/>
      <c r="W103" s="127"/>
      <c r="X103" s="119">
        <f t="shared" si="30"/>
        <v>0</v>
      </c>
      <c r="Y103" s="120">
        <f t="shared" si="31"/>
        <v>0</v>
      </c>
      <c r="Z103" s="120">
        <f t="shared" si="32"/>
        <v>0</v>
      </c>
      <c r="AA103" s="120">
        <f t="shared" si="33"/>
        <v>0</v>
      </c>
      <c r="AB103" s="128" t="str">
        <f t="shared" si="34"/>
        <v>-</v>
      </c>
      <c r="AC103" s="119">
        <f t="shared" si="35"/>
        <v>1</v>
      </c>
      <c r="AD103" s="120">
        <f t="shared" si="36"/>
        <v>1</v>
      </c>
      <c r="AE103" s="120" t="str">
        <f t="shared" si="37"/>
        <v>Initial</v>
      </c>
      <c r="AF103" s="128" t="str">
        <f t="shared" si="38"/>
        <v>RLIS</v>
      </c>
      <c r="AG103" s="119">
        <f t="shared" si="39"/>
        <v>0</v>
      </c>
      <c r="AH103" s="129" t="s">
        <v>49</v>
      </c>
    </row>
    <row r="104" spans="1:34" s="1" customFormat="1" ht="12.75" customHeight="1">
      <c r="A104" s="117" t="s">
        <v>1170</v>
      </c>
      <c r="B104" s="118" t="s">
        <v>1171</v>
      </c>
      <c r="C104" s="119" t="s">
        <v>1172</v>
      </c>
      <c r="D104" s="120" t="s">
        <v>1087</v>
      </c>
      <c r="E104" s="120" t="s">
        <v>1173</v>
      </c>
      <c r="F104" s="118" t="s">
        <v>43</v>
      </c>
      <c r="G104" s="121" t="s">
        <v>1174</v>
      </c>
      <c r="H104" s="122" t="s">
        <v>357</v>
      </c>
      <c r="I104" s="120">
        <v>2706395083</v>
      </c>
      <c r="J104" s="123" t="s">
        <v>88</v>
      </c>
      <c r="K104" s="124" t="s">
        <v>48</v>
      </c>
      <c r="L104" s="75"/>
      <c r="M104" s="71">
        <v>1966.85</v>
      </c>
      <c r="N104" s="63"/>
      <c r="O104" s="125">
        <v>24.81102712316585</v>
      </c>
      <c r="P104" s="124" t="s">
        <v>48</v>
      </c>
      <c r="Q104" s="64"/>
      <c r="R104" s="63"/>
      <c r="S104" s="126" t="s">
        <v>48</v>
      </c>
      <c r="T104" s="101">
        <v>114506</v>
      </c>
      <c r="U104" s="65"/>
      <c r="V104" s="65"/>
      <c r="W104" s="127"/>
      <c r="X104" s="119">
        <f t="shared" si="30"/>
        <v>1</v>
      </c>
      <c r="Y104" s="120">
        <f t="shared" si="31"/>
        <v>0</v>
      </c>
      <c r="Z104" s="120">
        <f t="shared" si="32"/>
        <v>0</v>
      </c>
      <c r="AA104" s="120">
        <f t="shared" si="33"/>
        <v>0</v>
      </c>
      <c r="AB104" s="128" t="str">
        <f t="shared" si="34"/>
        <v>-</v>
      </c>
      <c r="AC104" s="119">
        <f t="shared" si="35"/>
        <v>1</v>
      </c>
      <c r="AD104" s="120">
        <f t="shared" si="36"/>
        <v>1</v>
      </c>
      <c r="AE104" s="120" t="str">
        <f t="shared" si="37"/>
        <v>Initial</v>
      </c>
      <c r="AF104" s="128" t="str">
        <f t="shared" si="38"/>
        <v>RLIS</v>
      </c>
      <c r="AG104" s="119">
        <f t="shared" si="39"/>
        <v>0</v>
      </c>
      <c r="AH104" s="129" t="s">
        <v>49</v>
      </c>
    </row>
    <row r="105" spans="1:34" s="1" customFormat="1" ht="12.75" customHeight="1">
      <c r="A105" s="117" t="s">
        <v>1182</v>
      </c>
      <c r="B105" s="118" t="s">
        <v>1183</v>
      </c>
      <c r="C105" s="119" t="s">
        <v>1184</v>
      </c>
      <c r="D105" s="120" t="s">
        <v>1185</v>
      </c>
      <c r="E105" s="120" t="s">
        <v>1143</v>
      </c>
      <c r="F105" s="118" t="s">
        <v>43</v>
      </c>
      <c r="G105" s="121" t="s">
        <v>1144</v>
      </c>
      <c r="H105" s="122" t="s">
        <v>1186</v>
      </c>
      <c r="I105" s="120">
        <v>6065497000</v>
      </c>
      <c r="J105" s="123" t="s">
        <v>46</v>
      </c>
      <c r="K105" s="124" t="s">
        <v>47</v>
      </c>
      <c r="L105" s="75"/>
      <c r="M105" s="71">
        <v>3885.41</v>
      </c>
      <c r="N105" s="63"/>
      <c r="O105" s="125">
        <v>38.67417455848477</v>
      </c>
      <c r="P105" s="124" t="s">
        <v>48</v>
      </c>
      <c r="Q105" s="64"/>
      <c r="R105" s="63"/>
      <c r="S105" s="126" t="s">
        <v>48</v>
      </c>
      <c r="T105" s="101">
        <v>352682</v>
      </c>
      <c r="U105" s="65"/>
      <c r="V105" s="65"/>
      <c r="W105" s="127"/>
      <c r="X105" s="119">
        <f t="shared" si="30"/>
        <v>0</v>
      </c>
      <c r="Y105" s="120">
        <f t="shared" si="31"/>
        <v>0</v>
      </c>
      <c r="Z105" s="120">
        <f t="shared" si="32"/>
        <v>0</v>
      </c>
      <c r="AA105" s="120">
        <f t="shared" si="33"/>
        <v>0</v>
      </c>
      <c r="AB105" s="128" t="str">
        <f t="shared" si="34"/>
        <v>-</v>
      </c>
      <c r="AC105" s="119">
        <f t="shared" si="35"/>
        <v>1</v>
      </c>
      <c r="AD105" s="120">
        <f t="shared" si="36"/>
        <v>1</v>
      </c>
      <c r="AE105" s="120" t="str">
        <f t="shared" si="37"/>
        <v>Initial</v>
      </c>
      <c r="AF105" s="128" t="str">
        <f t="shared" si="38"/>
        <v>RLIS</v>
      </c>
      <c r="AG105" s="119">
        <f t="shared" si="39"/>
        <v>0</v>
      </c>
      <c r="AH105" s="129" t="s">
        <v>49</v>
      </c>
    </row>
    <row r="106" spans="1:34" s="1" customFormat="1" ht="12.75" customHeight="1">
      <c r="A106" s="117" t="s">
        <v>1187</v>
      </c>
      <c r="B106" s="118" t="s">
        <v>1188</v>
      </c>
      <c r="C106" s="119" t="s">
        <v>1189</v>
      </c>
      <c r="D106" s="120" t="s">
        <v>1190</v>
      </c>
      <c r="E106" s="120" t="s">
        <v>1143</v>
      </c>
      <c r="F106" s="118" t="s">
        <v>43</v>
      </c>
      <c r="G106" s="121" t="s">
        <v>1144</v>
      </c>
      <c r="H106" s="122" t="s">
        <v>170</v>
      </c>
      <c r="I106" s="120">
        <v>6065496044</v>
      </c>
      <c r="J106" s="123" t="s">
        <v>57</v>
      </c>
      <c r="K106" s="124" t="s">
        <v>47</v>
      </c>
      <c r="L106" s="75"/>
      <c r="M106" s="71">
        <v>717.85</v>
      </c>
      <c r="N106" s="63"/>
      <c r="O106" s="125">
        <v>32.25371120107962</v>
      </c>
      <c r="P106" s="124" t="s">
        <v>48</v>
      </c>
      <c r="Q106" s="64"/>
      <c r="R106" s="63"/>
      <c r="S106" s="126" t="s">
        <v>48</v>
      </c>
      <c r="T106" s="101">
        <v>65740</v>
      </c>
      <c r="U106" s="65"/>
      <c r="V106" s="65"/>
      <c r="W106" s="127"/>
      <c r="X106" s="119">
        <f t="shared" si="30"/>
        <v>0</v>
      </c>
      <c r="Y106" s="120">
        <f t="shared" si="31"/>
        <v>0</v>
      </c>
      <c r="Z106" s="120">
        <f t="shared" si="32"/>
        <v>0</v>
      </c>
      <c r="AA106" s="120">
        <f t="shared" si="33"/>
        <v>0</v>
      </c>
      <c r="AB106" s="128" t="str">
        <f t="shared" si="34"/>
        <v>-</v>
      </c>
      <c r="AC106" s="119">
        <f t="shared" si="35"/>
        <v>1</v>
      </c>
      <c r="AD106" s="120">
        <f t="shared" si="36"/>
        <v>1</v>
      </c>
      <c r="AE106" s="120" t="str">
        <f t="shared" si="37"/>
        <v>Initial</v>
      </c>
      <c r="AF106" s="128" t="str">
        <f t="shared" si="38"/>
        <v>RLIS</v>
      </c>
      <c r="AG106" s="119">
        <f t="shared" si="39"/>
        <v>0</v>
      </c>
      <c r="AH106" s="129" t="s">
        <v>49</v>
      </c>
    </row>
    <row r="107" spans="1:34" s="1" customFormat="1" ht="12.75" customHeight="1">
      <c r="A107" s="117" t="s">
        <v>1191</v>
      </c>
      <c r="B107" s="118" t="s">
        <v>1192</v>
      </c>
      <c r="C107" s="119" t="s">
        <v>1193</v>
      </c>
      <c r="D107" s="120" t="s">
        <v>1194</v>
      </c>
      <c r="E107" s="120" t="s">
        <v>519</v>
      </c>
      <c r="F107" s="118" t="s">
        <v>43</v>
      </c>
      <c r="G107" s="121" t="s">
        <v>520</v>
      </c>
      <c r="H107" s="122" t="s">
        <v>1195</v>
      </c>
      <c r="I107" s="120">
        <v>8598247144</v>
      </c>
      <c r="J107" s="123" t="s">
        <v>88</v>
      </c>
      <c r="K107" s="124" t="s">
        <v>48</v>
      </c>
      <c r="L107" s="75"/>
      <c r="M107" s="71">
        <v>825</v>
      </c>
      <c r="N107" s="63"/>
      <c r="O107" s="125">
        <v>20.24623803009576</v>
      </c>
      <c r="P107" s="124" t="s">
        <v>48</v>
      </c>
      <c r="Q107" s="64"/>
      <c r="R107" s="63"/>
      <c r="S107" s="126" t="s">
        <v>48</v>
      </c>
      <c r="T107" s="101">
        <v>31002</v>
      </c>
      <c r="U107" s="65"/>
      <c r="V107" s="65"/>
      <c r="W107" s="127"/>
      <c r="X107" s="119">
        <f t="shared" si="30"/>
        <v>1</v>
      </c>
      <c r="Y107" s="120">
        <f t="shared" si="31"/>
        <v>0</v>
      </c>
      <c r="Z107" s="120">
        <f t="shared" si="32"/>
        <v>0</v>
      </c>
      <c r="AA107" s="120">
        <f t="shared" si="33"/>
        <v>0</v>
      </c>
      <c r="AB107" s="128" t="str">
        <f t="shared" si="34"/>
        <v>-</v>
      </c>
      <c r="AC107" s="119">
        <f t="shared" si="35"/>
        <v>1</v>
      </c>
      <c r="AD107" s="120">
        <f t="shared" si="36"/>
        <v>1</v>
      </c>
      <c r="AE107" s="120" t="str">
        <f t="shared" si="37"/>
        <v>Initial</v>
      </c>
      <c r="AF107" s="128" t="str">
        <f t="shared" si="38"/>
        <v>RLIS</v>
      </c>
      <c r="AG107" s="119">
        <f t="shared" si="39"/>
        <v>0</v>
      </c>
      <c r="AH107" s="129" t="s">
        <v>49</v>
      </c>
    </row>
    <row r="108" spans="1:34" s="1" customFormat="1" ht="12.75" customHeight="1">
      <c r="A108" s="140" t="s">
        <v>1196</v>
      </c>
      <c r="B108" s="141" t="s">
        <v>1197</v>
      </c>
      <c r="C108" s="142" t="s">
        <v>1198</v>
      </c>
      <c r="D108" s="143" t="s">
        <v>1199</v>
      </c>
      <c r="E108" s="143" t="s">
        <v>1200</v>
      </c>
      <c r="F108" s="141" t="s">
        <v>43</v>
      </c>
      <c r="G108" s="144" t="s">
        <v>1201</v>
      </c>
      <c r="H108" s="145" t="s">
        <v>1202</v>
      </c>
      <c r="I108" s="143">
        <v>6066688002</v>
      </c>
      <c r="J108" s="146" t="s">
        <v>98</v>
      </c>
      <c r="K108" s="147" t="s">
        <v>48</v>
      </c>
      <c r="L108" s="148"/>
      <c r="M108" s="149">
        <v>1162.48</v>
      </c>
      <c r="N108" s="150"/>
      <c r="O108" s="151">
        <v>43.54587869362364</v>
      </c>
      <c r="P108" s="147" t="s">
        <v>48</v>
      </c>
      <c r="Q108" s="152"/>
      <c r="R108" s="150"/>
      <c r="S108" s="153" t="s">
        <v>48</v>
      </c>
      <c r="T108" s="154">
        <v>150561</v>
      </c>
      <c r="U108" s="155"/>
      <c r="V108" s="155"/>
      <c r="W108" s="156"/>
      <c r="X108" s="142">
        <f t="shared" si="30"/>
        <v>1</v>
      </c>
      <c r="Y108" s="143">
        <f t="shared" si="31"/>
        <v>0</v>
      </c>
      <c r="Z108" s="143">
        <f t="shared" si="32"/>
        <v>0</v>
      </c>
      <c r="AA108" s="143">
        <f t="shared" si="33"/>
        <v>0</v>
      </c>
      <c r="AB108" s="157" t="str">
        <f t="shared" si="34"/>
        <v>-</v>
      </c>
      <c r="AC108" s="142">
        <f t="shared" si="35"/>
        <v>1</v>
      </c>
      <c r="AD108" s="143">
        <f t="shared" si="36"/>
        <v>1</v>
      </c>
      <c r="AE108" s="143" t="str">
        <f t="shared" si="37"/>
        <v>Initial</v>
      </c>
      <c r="AF108" s="157" t="str">
        <f t="shared" si="38"/>
        <v>RLIS</v>
      </c>
      <c r="AG108" s="119">
        <f t="shared" si="39"/>
        <v>0</v>
      </c>
      <c r="AH108" s="129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0" customWidth="1"/>
    <col min="2" max="2" width="10.00390625" style="30" bestFit="1" customWidth="1"/>
    <col min="3" max="3" width="35.140625" style="31" bestFit="1" customWidth="1"/>
    <col min="4" max="4" width="27.8515625" style="31" bestFit="1" customWidth="1"/>
    <col min="5" max="5" width="18.57421875" style="31" bestFit="1" customWidth="1"/>
    <col min="6" max="6" width="6.8515625" style="19" hidden="1" customWidth="1"/>
    <col min="7" max="7" width="6.8515625" style="32" customWidth="1"/>
    <col min="8" max="8" width="5.8515625" style="19" hidden="1" customWidth="1"/>
    <col min="9" max="9" width="11.7109375" style="32" bestFit="1" customWidth="1"/>
    <col min="10" max="10" width="6.7109375" style="32" bestFit="1" customWidth="1"/>
    <col min="11" max="12" width="6.57421875" style="19" bestFit="1" customWidth="1"/>
    <col min="13" max="13" width="10.421875" style="33" bestFit="1" customWidth="1"/>
    <col min="14" max="16" width="6.57421875" style="19" bestFit="1" customWidth="1"/>
    <col min="17" max="17" width="6.57421875" style="19" hidden="1" customWidth="1"/>
    <col min="18" max="18" width="9.140625" style="19" hidden="1" customWidth="1"/>
    <col min="19" max="19" width="6.57421875" style="19" bestFit="1" customWidth="1"/>
    <col min="20" max="20" width="11.140625" style="19" bestFit="1" customWidth="1"/>
    <col min="21" max="23" width="9.140625" style="19" bestFit="1" customWidth="1"/>
    <col min="24" max="27" width="5.28125" style="19" hidden="1" customWidth="1"/>
    <col min="28" max="28" width="6.421875" style="19" customWidth="1"/>
    <col min="29" max="31" width="5.28125" style="19" hidden="1" customWidth="1"/>
    <col min="32" max="32" width="6.421875" style="19" customWidth="1"/>
    <col min="33" max="33" width="6.28125" style="19" hidden="1" customWidth="1"/>
    <col min="34" max="34" width="5.421875" style="19" hidden="1" customWidth="1"/>
    <col min="35" max="16384" width="9.140625" style="19" customWidth="1"/>
  </cols>
  <sheetData>
    <row r="1" spans="1:33" ht="21">
      <c r="A1" s="23" t="s">
        <v>0</v>
      </c>
      <c r="B1" s="25"/>
      <c r="C1" s="20"/>
      <c r="D1" s="20"/>
      <c r="E1" s="20"/>
      <c r="F1" s="2"/>
      <c r="G1" s="21"/>
      <c r="H1" s="2"/>
      <c r="I1" s="21"/>
      <c r="J1" s="22"/>
      <c r="K1" s="1"/>
      <c r="L1" s="1"/>
      <c r="M1" s="27"/>
      <c r="N1" s="1"/>
      <c r="O1" s="3"/>
      <c r="Q1" s="2"/>
      <c r="R1" s="2"/>
      <c r="S1" s="1"/>
      <c r="T1" s="1"/>
      <c r="U1" s="4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">
      <c r="A2" s="23" t="s">
        <v>1210</v>
      </c>
      <c r="B2" s="25"/>
      <c r="C2" s="20"/>
      <c r="D2" s="20"/>
      <c r="E2" s="20"/>
      <c r="F2" s="2"/>
      <c r="G2" s="21"/>
      <c r="H2" s="2"/>
      <c r="I2" s="21"/>
      <c r="J2" s="22"/>
      <c r="K2" s="1"/>
      <c r="L2" s="1"/>
      <c r="M2" s="27"/>
      <c r="N2" s="1"/>
      <c r="O2" s="3"/>
      <c r="P2" s="28"/>
      <c r="Q2" s="2"/>
      <c r="R2" s="2"/>
      <c r="S2" s="29"/>
      <c r="T2" s="1"/>
      <c r="U2" s="4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 ht="159.75" customHeight="1" thickBot="1">
      <c r="A3" s="24" t="s">
        <v>1</v>
      </c>
      <c r="B3" s="26" t="s">
        <v>2</v>
      </c>
      <c r="C3" s="34" t="s">
        <v>3</v>
      </c>
      <c r="D3" s="34" t="s">
        <v>4</v>
      </c>
      <c r="E3" s="34" t="s">
        <v>5</v>
      </c>
      <c r="F3" s="5" t="s">
        <v>6</v>
      </c>
      <c r="G3" s="35" t="s">
        <v>7</v>
      </c>
      <c r="H3" s="5" t="s">
        <v>8</v>
      </c>
      <c r="I3" s="34" t="s">
        <v>9</v>
      </c>
      <c r="J3" s="90" t="s">
        <v>10</v>
      </c>
      <c r="K3" s="36" t="s">
        <v>11</v>
      </c>
      <c r="L3" s="72" t="s">
        <v>12</v>
      </c>
      <c r="M3" s="37" t="s">
        <v>13</v>
      </c>
      <c r="N3" s="38" t="s">
        <v>14</v>
      </c>
      <c r="O3" s="94" t="s">
        <v>15</v>
      </c>
      <c r="P3" s="39" t="s">
        <v>16</v>
      </c>
      <c r="Q3" s="40" t="s">
        <v>17</v>
      </c>
      <c r="R3" s="41" t="s">
        <v>18</v>
      </c>
      <c r="S3" s="76" t="s">
        <v>19</v>
      </c>
      <c r="T3" s="98" t="s">
        <v>20</v>
      </c>
      <c r="U3" s="42" t="s">
        <v>21</v>
      </c>
      <c r="V3" s="42" t="s">
        <v>22</v>
      </c>
      <c r="W3" s="80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102" t="s">
        <v>28</v>
      </c>
      <c r="AC3" s="43" t="s">
        <v>29</v>
      </c>
      <c r="AD3" s="44" t="s">
        <v>30</v>
      </c>
      <c r="AE3" s="45" t="s">
        <v>31</v>
      </c>
      <c r="AF3" s="103" t="s">
        <v>32</v>
      </c>
      <c r="AG3" s="43" t="s">
        <v>33</v>
      </c>
      <c r="AH3" s="46" t="s">
        <v>34</v>
      </c>
    </row>
    <row r="4" spans="1:34" s="15" customFormat="1" ht="15.75" thickBot="1">
      <c r="A4" s="84">
        <v>1</v>
      </c>
      <c r="B4" s="84">
        <v>2</v>
      </c>
      <c r="C4" s="47">
        <v>3</v>
      </c>
      <c r="D4" s="7">
        <v>4</v>
      </c>
      <c r="E4" s="7">
        <v>5</v>
      </c>
      <c r="F4" s="89"/>
      <c r="G4" s="48">
        <v>6</v>
      </c>
      <c r="H4" s="8"/>
      <c r="I4" s="49">
        <v>7</v>
      </c>
      <c r="J4" s="91">
        <v>8</v>
      </c>
      <c r="K4" s="7">
        <v>9</v>
      </c>
      <c r="L4" s="73">
        <v>10</v>
      </c>
      <c r="M4" s="50">
        <v>11</v>
      </c>
      <c r="N4" s="9">
        <v>12</v>
      </c>
      <c r="O4" s="95">
        <v>13</v>
      </c>
      <c r="P4" s="10">
        <v>14</v>
      </c>
      <c r="Q4" s="11" t="s">
        <v>35</v>
      </c>
      <c r="R4" s="12" t="s">
        <v>36</v>
      </c>
      <c r="S4" s="77">
        <v>15</v>
      </c>
      <c r="T4" s="99">
        <v>16</v>
      </c>
      <c r="U4" s="13">
        <v>17</v>
      </c>
      <c r="V4" s="13">
        <v>18</v>
      </c>
      <c r="W4" s="81">
        <v>19</v>
      </c>
      <c r="X4" s="14" t="s">
        <v>37</v>
      </c>
      <c r="Y4" s="6" t="s">
        <v>37</v>
      </c>
      <c r="Z4" s="6" t="s">
        <v>37</v>
      </c>
      <c r="AA4" s="6" t="s">
        <v>37</v>
      </c>
      <c r="AB4" s="84">
        <v>20</v>
      </c>
      <c r="AC4" s="14" t="s">
        <v>37</v>
      </c>
      <c r="AD4" s="6" t="s">
        <v>37</v>
      </c>
      <c r="AE4" s="6" t="s">
        <v>37</v>
      </c>
      <c r="AF4" s="84">
        <v>21</v>
      </c>
      <c r="AG4" s="14" t="s">
        <v>37</v>
      </c>
      <c r="AH4" s="6">
        <v>22</v>
      </c>
    </row>
    <row r="5" spans="1:34" ht="12.75" customHeight="1">
      <c r="A5" s="85" t="s">
        <v>38</v>
      </c>
      <c r="B5" s="87" t="s">
        <v>39</v>
      </c>
      <c r="C5" s="16" t="s">
        <v>40</v>
      </c>
      <c r="D5" s="17" t="s">
        <v>41</v>
      </c>
      <c r="E5" s="17" t="s">
        <v>42</v>
      </c>
      <c r="F5" s="87" t="s">
        <v>43</v>
      </c>
      <c r="G5" s="68" t="s">
        <v>44</v>
      </c>
      <c r="H5" s="55" t="s">
        <v>45</v>
      </c>
      <c r="I5" s="17">
        <v>2703842476</v>
      </c>
      <c r="J5" s="92" t="s">
        <v>46</v>
      </c>
      <c r="K5" s="56" t="s">
        <v>47</v>
      </c>
      <c r="L5" s="74"/>
      <c r="M5" s="70">
        <v>2340.48</v>
      </c>
      <c r="N5" s="57"/>
      <c r="O5" s="96">
        <v>32.001321003963014</v>
      </c>
      <c r="P5" s="56" t="s">
        <v>48</v>
      </c>
      <c r="Q5" s="58"/>
      <c r="R5" s="57"/>
      <c r="S5" s="78" t="s">
        <v>48</v>
      </c>
      <c r="T5" s="100">
        <v>186610</v>
      </c>
      <c r="U5" s="60"/>
      <c r="V5" s="60"/>
      <c r="W5" s="82"/>
      <c r="X5" s="16">
        <f aca="true" t="shared" si="0" ref="X5:X36">IF(OR(K5="YES",TRIM(L5)="YES"),1,0)</f>
        <v>0</v>
      </c>
      <c r="Y5" s="17">
        <f aca="true" t="shared" si="1" ref="Y5:Y36">IF(OR(AND(ISNUMBER(M5),AND(M5&gt;0,M5&lt;600)),AND(ISNUMBER(M5),AND(M5&gt;0,N5="YES"))),1,0)</f>
        <v>0</v>
      </c>
      <c r="Z5" s="17">
        <f aca="true" t="shared" si="2" ref="Z5:Z36">IF(AND(OR(K5="YES",TRIM(L5)="YES"),(X5=0)),"Trouble",0)</f>
        <v>0</v>
      </c>
      <c r="AA5" s="17">
        <f aca="true" t="shared" si="3" ref="AA5:AA36">IF(AND(OR(AND(ISNUMBER(M5),AND(M5&gt;0,M5&lt;600)),AND(ISNUMBER(M5),AND(M5&gt;0,N5="YES"))),(Y5=0)),"Trouble",0)</f>
        <v>0</v>
      </c>
      <c r="AB5" s="18" t="str">
        <f aca="true" t="shared" si="4" ref="AB5:AB36">IF(AND(X5=1,Y5=1),"SRSA","-")</f>
        <v>-</v>
      </c>
      <c r="AC5" s="16">
        <f aca="true" t="shared" si="5" ref="AC5:AC36">IF(S5="YES",1,0)</f>
        <v>1</v>
      </c>
      <c r="AD5" s="17">
        <f aca="true" t="shared" si="6" ref="AD5:AD36">IF(OR(AND(ISNUMBER(Q5),Q5&gt;=20),(AND(ISNUMBER(Q5)=FALSE,AND(ISNUMBER(O5),O5&gt;=20)))),1,0)</f>
        <v>1</v>
      </c>
      <c r="AE5" s="17" t="str">
        <f aca="true" t="shared" si="7" ref="AE5:AE36">IF(AND(AC5=1,AD5=1),"Initial",0)</f>
        <v>Initial</v>
      </c>
      <c r="AF5" s="18" t="str">
        <f aca="true" t="shared" si="8" ref="AF5:AF36">IF(AND(AND(AE5="Initial",AG5=0),AND(ISNUMBER(M5),M5&gt;0)),"RLIS","-")</f>
        <v>RLIS</v>
      </c>
      <c r="AG5" s="16">
        <f aca="true" t="shared" si="9" ref="AG5:AG36">IF(AND(AB5="SRSA",AE5="Initial"),"SRSA",0)</f>
        <v>0</v>
      </c>
      <c r="AH5" s="61" t="s">
        <v>49</v>
      </c>
    </row>
    <row r="6" spans="1:34" ht="12.75" customHeight="1">
      <c r="A6" s="86" t="s">
        <v>50</v>
      </c>
      <c r="B6" s="88" t="s">
        <v>51</v>
      </c>
      <c r="C6" s="51" t="s">
        <v>52</v>
      </c>
      <c r="D6" s="52" t="s">
        <v>53</v>
      </c>
      <c r="E6" s="52" t="s">
        <v>54</v>
      </c>
      <c r="F6" s="88" t="s">
        <v>43</v>
      </c>
      <c r="G6" s="69" t="s">
        <v>55</v>
      </c>
      <c r="H6" s="62" t="s">
        <v>56</v>
      </c>
      <c r="I6" s="52">
        <v>2702373181</v>
      </c>
      <c r="J6" s="93" t="s">
        <v>57</v>
      </c>
      <c r="K6" s="54" t="s">
        <v>47</v>
      </c>
      <c r="L6" s="75"/>
      <c r="M6" s="71">
        <v>2667.87</v>
      </c>
      <c r="N6" s="63"/>
      <c r="O6" s="97">
        <v>26.764127073376443</v>
      </c>
      <c r="P6" s="54" t="s">
        <v>48</v>
      </c>
      <c r="Q6" s="64"/>
      <c r="R6" s="63"/>
      <c r="S6" s="79" t="s">
        <v>48</v>
      </c>
      <c r="T6" s="101">
        <v>148895</v>
      </c>
      <c r="U6" s="66"/>
      <c r="V6" s="66"/>
      <c r="W6" s="83"/>
      <c r="X6" s="51">
        <f t="shared" si="0"/>
        <v>0</v>
      </c>
      <c r="Y6" s="52">
        <f t="shared" si="1"/>
        <v>0</v>
      </c>
      <c r="Z6" s="52">
        <f t="shared" si="2"/>
        <v>0</v>
      </c>
      <c r="AA6" s="52">
        <f t="shared" si="3"/>
        <v>0</v>
      </c>
      <c r="AB6" s="53" t="str">
        <f t="shared" si="4"/>
        <v>-</v>
      </c>
      <c r="AC6" s="51">
        <f t="shared" si="5"/>
        <v>1</v>
      </c>
      <c r="AD6" s="52">
        <f t="shared" si="6"/>
        <v>1</v>
      </c>
      <c r="AE6" s="52" t="str">
        <f t="shared" si="7"/>
        <v>Initial</v>
      </c>
      <c r="AF6" s="53" t="str">
        <f t="shared" si="8"/>
        <v>RLIS</v>
      </c>
      <c r="AG6" s="51">
        <f t="shared" si="9"/>
        <v>0</v>
      </c>
      <c r="AH6" s="67" t="s">
        <v>49</v>
      </c>
    </row>
    <row r="7" spans="1:34" ht="12.75" customHeight="1">
      <c r="A7" s="86" t="s">
        <v>58</v>
      </c>
      <c r="B7" s="88" t="s">
        <v>59</v>
      </c>
      <c r="C7" s="51" t="s">
        <v>60</v>
      </c>
      <c r="D7" s="52" t="s">
        <v>61</v>
      </c>
      <c r="E7" s="52" t="s">
        <v>62</v>
      </c>
      <c r="F7" s="88" t="s">
        <v>43</v>
      </c>
      <c r="G7" s="69" t="s">
        <v>63</v>
      </c>
      <c r="H7" s="62" t="s">
        <v>64</v>
      </c>
      <c r="I7" s="52">
        <v>5022458927</v>
      </c>
      <c r="J7" s="93" t="s">
        <v>65</v>
      </c>
      <c r="K7" s="54" t="s">
        <v>47</v>
      </c>
      <c r="L7" s="75"/>
      <c r="M7" s="71">
        <v>356.65</v>
      </c>
      <c r="N7" s="63"/>
      <c r="O7" s="97">
        <v>10.755813953488373</v>
      </c>
      <c r="P7" s="54" t="s">
        <v>47</v>
      </c>
      <c r="Q7" s="64"/>
      <c r="R7" s="63"/>
      <c r="S7" s="79" t="s">
        <v>47</v>
      </c>
      <c r="T7" s="101">
        <v>8294</v>
      </c>
      <c r="U7" s="66"/>
      <c r="V7" s="66"/>
      <c r="W7" s="83"/>
      <c r="X7" s="51">
        <f t="shared" si="0"/>
        <v>0</v>
      </c>
      <c r="Y7" s="52">
        <f t="shared" si="1"/>
        <v>1</v>
      </c>
      <c r="Z7" s="52">
        <f t="shared" si="2"/>
        <v>0</v>
      </c>
      <c r="AA7" s="52">
        <f t="shared" si="3"/>
        <v>0</v>
      </c>
      <c r="AB7" s="53" t="str">
        <f t="shared" si="4"/>
        <v>-</v>
      </c>
      <c r="AC7" s="51">
        <f t="shared" si="5"/>
        <v>0</v>
      </c>
      <c r="AD7" s="52">
        <f t="shared" si="6"/>
        <v>0</v>
      </c>
      <c r="AE7" s="52">
        <f t="shared" si="7"/>
        <v>0</v>
      </c>
      <c r="AF7" s="53" t="str">
        <f t="shared" si="8"/>
        <v>-</v>
      </c>
      <c r="AG7" s="51">
        <f t="shared" si="9"/>
        <v>0</v>
      </c>
      <c r="AH7" s="67" t="s">
        <v>49</v>
      </c>
    </row>
    <row r="8" spans="1:34" ht="12.75" customHeight="1">
      <c r="A8" s="86" t="s">
        <v>66</v>
      </c>
      <c r="B8" s="88" t="s">
        <v>67</v>
      </c>
      <c r="C8" s="51" t="s">
        <v>68</v>
      </c>
      <c r="D8" s="52" t="s">
        <v>69</v>
      </c>
      <c r="E8" s="52" t="s">
        <v>70</v>
      </c>
      <c r="F8" s="88" t="s">
        <v>43</v>
      </c>
      <c r="G8" s="69" t="s">
        <v>71</v>
      </c>
      <c r="H8" s="62" t="s">
        <v>72</v>
      </c>
      <c r="I8" s="52">
        <v>5028393406</v>
      </c>
      <c r="J8" s="93" t="s">
        <v>46</v>
      </c>
      <c r="K8" s="54" t="s">
        <v>47</v>
      </c>
      <c r="L8" s="75"/>
      <c r="M8" s="71">
        <v>3488.29</v>
      </c>
      <c r="N8" s="63"/>
      <c r="O8" s="97">
        <v>15.16575952498763</v>
      </c>
      <c r="P8" s="54" t="s">
        <v>47</v>
      </c>
      <c r="Q8" s="64"/>
      <c r="R8" s="63"/>
      <c r="S8" s="79" t="s">
        <v>48</v>
      </c>
      <c r="T8" s="101">
        <v>114012</v>
      </c>
      <c r="U8" s="66"/>
      <c r="V8" s="66"/>
      <c r="W8" s="83"/>
      <c r="X8" s="51">
        <f t="shared" si="0"/>
        <v>0</v>
      </c>
      <c r="Y8" s="52">
        <f t="shared" si="1"/>
        <v>0</v>
      </c>
      <c r="Z8" s="52">
        <f t="shared" si="2"/>
        <v>0</v>
      </c>
      <c r="AA8" s="52">
        <f t="shared" si="3"/>
        <v>0</v>
      </c>
      <c r="AB8" s="53" t="str">
        <f t="shared" si="4"/>
        <v>-</v>
      </c>
      <c r="AC8" s="51">
        <f t="shared" si="5"/>
        <v>1</v>
      </c>
      <c r="AD8" s="52">
        <f t="shared" si="6"/>
        <v>0</v>
      </c>
      <c r="AE8" s="52">
        <f t="shared" si="7"/>
        <v>0</v>
      </c>
      <c r="AF8" s="53" t="str">
        <f t="shared" si="8"/>
        <v>-</v>
      </c>
      <c r="AG8" s="51">
        <f t="shared" si="9"/>
        <v>0</v>
      </c>
      <c r="AH8" s="67" t="s">
        <v>49</v>
      </c>
    </row>
    <row r="9" spans="1:34" ht="12.75" customHeight="1">
      <c r="A9" s="86" t="s">
        <v>73</v>
      </c>
      <c r="B9" s="88" t="s">
        <v>74</v>
      </c>
      <c r="C9" s="51" t="s">
        <v>75</v>
      </c>
      <c r="D9" s="52" t="s">
        <v>76</v>
      </c>
      <c r="E9" s="52" t="s">
        <v>77</v>
      </c>
      <c r="F9" s="88" t="s">
        <v>43</v>
      </c>
      <c r="G9" s="69" t="s">
        <v>78</v>
      </c>
      <c r="H9" s="62" t="s">
        <v>79</v>
      </c>
      <c r="I9" s="52">
        <v>6063272706</v>
      </c>
      <c r="J9" s="93" t="s">
        <v>80</v>
      </c>
      <c r="K9" s="54" t="s">
        <v>47</v>
      </c>
      <c r="L9" s="75"/>
      <c r="M9" s="71">
        <v>2820.9</v>
      </c>
      <c r="N9" s="63"/>
      <c r="O9" s="97">
        <v>26.045963464938126</v>
      </c>
      <c r="P9" s="54" t="s">
        <v>48</v>
      </c>
      <c r="Q9" s="64"/>
      <c r="R9" s="63"/>
      <c r="S9" s="79" t="s">
        <v>47</v>
      </c>
      <c r="T9" s="101">
        <v>207009</v>
      </c>
      <c r="U9" s="66"/>
      <c r="V9" s="66"/>
      <c r="W9" s="83"/>
      <c r="X9" s="51">
        <f t="shared" si="0"/>
        <v>0</v>
      </c>
      <c r="Y9" s="52">
        <f t="shared" si="1"/>
        <v>0</v>
      </c>
      <c r="Z9" s="52">
        <f t="shared" si="2"/>
        <v>0</v>
      </c>
      <c r="AA9" s="52">
        <f t="shared" si="3"/>
        <v>0</v>
      </c>
      <c r="AB9" s="53" t="str">
        <f t="shared" si="4"/>
        <v>-</v>
      </c>
      <c r="AC9" s="51">
        <f t="shared" si="5"/>
        <v>0</v>
      </c>
      <c r="AD9" s="52">
        <f t="shared" si="6"/>
        <v>1</v>
      </c>
      <c r="AE9" s="52">
        <f t="shared" si="7"/>
        <v>0</v>
      </c>
      <c r="AF9" s="53" t="str">
        <f t="shared" si="8"/>
        <v>-</v>
      </c>
      <c r="AG9" s="51">
        <f t="shared" si="9"/>
        <v>0</v>
      </c>
      <c r="AH9" s="67" t="s">
        <v>49</v>
      </c>
    </row>
    <row r="10" spans="1:34" ht="12.75" customHeight="1">
      <c r="A10" s="86" t="s">
        <v>81</v>
      </c>
      <c r="B10" s="88" t="s">
        <v>82</v>
      </c>
      <c r="C10" s="51" t="s">
        <v>83</v>
      </c>
      <c r="D10" s="52" t="s">
        <v>84</v>
      </c>
      <c r="E10" s="52" t="s">
        <v>85</v>
      </c>
      <c r="F10" s="88" t="s">
        <v>43</v>
      </c>
      <c r="G10" s="69" t="s">
        <v>86</v>
      </c>
      <c r="H10" s="62" t="s">
        <v>87</v>
      </c>
      <c r="I10" s="52">
        <v>6067562545</v>
      </c>
      <c r="J10" s="93" t="s">
        <v>88</v>
      </c>
      <c r="K10" s="54" t="s">
        <v>48</v>
      </c>
      <c r="L10" s="75"/>
      <c r="M10" s="71">
        <v>262.82</v>
      </c>
      <c r="N10" s="63"/>
      <c r="O10" s="97">
        <v>39.922480620155035</v>
      </c>
      <c r="P10" s="54" t="s">
        <v>48</v>
      </c>
      <c r="Q10" s="64"/>
      <c r="R10" s="63"/>
      <c r="S10" s="79" t="s">
        <v>48</v>
      </c>
      <c r="T10" s="101">
        <v>15149</v>
      </c>
      <c r="U10" s="66"/>
      <c r="V10" s="66"/>
      <c r="W10" s="83"/>
      <c r="X10" s="51">
        <f t="shared" si="0"/>
        <v>1</v>
      </c>
      <c r="Y10" s="52">
        <f t="shared" si="1"/>
        <v>1</v>
      </c>
      <c r="Z10" s="52">
        <f t="shared" si="2"/>
        <v>0</v>
      </c>
      <c r="AA10" s="52">
        <f t="shared" si="3"/>
        <v>0</v>
      </c>
      <c r="AB10" s="53" t="str">
        <f t="shared" si="4"/>
        <v>SRSA</v>
      </c>
      <c r="AC10" s="51">
        <f t="shared" si="5"/>
        <v>1</v>
      </c>
      <c r="AD10" s="52">
        <f t="shared" si="6"/>
        <v>1</v>
      </c>
      <c r="AE10" s="52" t="str">
        <f t="shared" si="7"/>
        <v>Initial</v>
      </c>
      <c r="AF10" s="53" t="str">
        <f t="shared" si="8"/>
        <v>-</v>
      </c>
      <c r="AG10" s="51" t="str">
        <f t="shared" si="9"/>
        <v>SRSA</v>
      </c>
      <c r="AH10" s="67" t="s">
        <v>49</v>
      </c>
    </row>
    <row r="11" spans="1:34" ht="12.75" customHeight="1">
      <c r="A11" s="86" t="s">
        <v>91</v>
      </c>
      <c r="B11" s="88" t="s">
        <v>92</v>
      </c>
      <c r="C11" s="51" t="s">
        <v>93</v>
      </c>
      <c r="D11" s="52" t="s">
        <v>94</v>
      </c>
      <c r="E11" s="52" t="s">
        <v>95</v>
      </c>
      <c r="F11" s="88" t="s">
        <v>43</v>
      </c>
      <c r="G11" s="69" t="s">
        <v>96</v>
      </c>
      <c r="H11" s="62" t="s">
        <v>97</v>
      </c>
      <c r="I11" s="52">
        <v>2706658400</v>
      </c>
      <c r="J11" s="93" t="s">
        <v>98</v>
      </c>
      <c r="K11" s="54" t="s">
        <v>48</v>
      </c>
      <c r="L11" s="75"/>
      <c r="M11" s="71">
        <v>1222.69</v>
      </c>
      <c r="N11" s="63"/>
      <c r="O11" s="97">
        <v>21.575846833578794</v>
      </c>
      <c r="P11" s="54" t="s">
        <v>48</v>
      </c>
      <c r="Q11" s="64"/>
      <c r="R11" s="63"/>
      <c r="S11" s="79" t="s">
        <v>48</v>
      </c>
      <c r="T11" s="101">
        <v>63668</v>
      </c>
      <c r="U11" s="66"/>
      <c r="V11" s="66"/>
      <c r="W11" s="83"/>
      <c r="X11" s="51">
        <f t="shared" si="0"/>
        <v>1</v>
      </c>
      <c r="Y11" s="52">
        <f t="shared" si="1"/>
        <v>0</v>
      </c>
      <c r="Z11" s="52">
        <f t="shared" si="2"/>
        <v>0</v>
      </c>
      <c r="AA11" s="52">
        <f t="shared" si="3"/>
        <v>0</v>
      </c>
      <c r="AB11" s="53" t="str">
        <f t="shared" si="4"/>
        <v>-</v>
      </c>
      <c r="AC11" s="51">
        <f t="shared" si="5"/>
        <v>1</v>
      </c>
      <c r="AD11" s="52">
        <f t="shared" si="6"/>
        <v>1</v>
      </c>
      <c r="AE11" s="52" t="str">
        <f t="shared" si="7"/>
        <v>Initial</v>
      </c>
      <c r="AF11" s="53" t="str">
        <f t="shared" si="8"/>
        <v>RLIS</v>
      </c>
      <c r="AG11" s="51">
        <f t="shared" si="9"/>
        <v>0</v>
      </c>
      <c r="AH11" s="67" t="s">
        <v>49</v>
      </c>
    </row>
    <row r="12" spans="1:34" ht="12.75" customHeight="1">
      <c r="A12" s="86" t="s">
        <v>99</v>
      </c>
      <c r="B12" s="88" t="s">
        <v>100</v>
      </c>
      <c r="C12" s="51" t="s">
        <v>101</v>
      </c>
      <c r="D12" s="52" t="s">
        <v>102</v>
      </c>
      <c r="E12" s="52" t="s">
        <v>103</v>
      </c>
      <c r="F12" s="88" t="s">
        <v>43</v>
      </c>
      <c r="G12" s="69" t="s">
        <v>104</v>
      </c>
      <c r="H12" s="62" t="s">
        <v>105</v>
      </c>
      <c r="I12" s="52">
        <v>6065463120</v>
      </c>
      <c r="J12" s="93" t="s">
        <v>57</v>
      </c>
      <c r="K12" s="54" t="s">
        <v>47</v>
      </c>
      <c r="L12" s="75"/>
      <c r="M12" s="71">
        <v>588.83</v>
      </c>
      <c r="N12" s="63"/>
      <c r="O12" s="97">
        <v>37.41794310722101</v>
      </c>
      <c r="P12" s="54" t="s">
        <v>48</v>
      </c>
      <c r="Q12" s="64"/>
      <c r="R12" s="63"/>
      <c r="S12" s="79" t="s">
        <v>48</v>
      </c>
      <c r="T12" s="101">
        <v>49245</v>
      </c>
      <c r="U12" s="66"/>
      <c r="V12" s="66"/>
      <c r="W12" s="83"/>
      <c r="X12" s="51">
        <f t="shared" si="0"/>
        <v>0</v>
      </c>
      <c r="Y12" s="52">
        <f t="shared" si="1"/>
        <v>1</v>
      </c>
      <c r="Z12" s="52">
        <f t="shared" si="2"/>
        <v>0</v>
      </c>
      <c r="AA12" s="52">
        <f t="shared" si="3"/>
        <v>0</v>
      </c>
      <c r="AB12" s="53" t="str">
        <f t="shared" si="4"/>
        <v>-</v>
      </c>
      <c r="AC12" s="51">
        <f t="shared" si="5"/>
        <v>1</v>
      </c>
      <c r="AD12" s="52">
        <f t="shared" si="6"/>
        <v>1</v>
      </c>
      <c r="AE12" s="52" t="str">
        <f t="shared" si="7"/>
        <v>Initial</v>
      </c>
      <c r="AF12" s="53" t="str">
        <f t="shared" si="8"/>
        <v>RLIS</v>
      </c>
      <c r="AG12" s="51">
        <f t="shared" si="9"/>
        <v>0</v>
      </c>
      <c r="AH12" s="67" t="s">
        <v>49</v>
      </c>
    </row>
    <row r="13" spans="1:34" ht="12.75" customHeight="1">
      <c r="A13" s="86" t="s">
        <v>106</v>
      </c>
      <c r="B13" s="88" t="s">
        <v>107</v>
      </c>
      <c r="C13" s="51" t="s">
        <v>108</v>
      </c>
      <c r="D13" s="52" t="s">
        <v>109</v>
      </c>
      <c r="E13" s="52" t="s">
        <v>110</v>
      </c>
      <c r="F13" s="88" t="s">
        <v>43</v>
      </c>
      <c r="G13" s="69" t="s">
        <v>111</v>
      </c>
      <c r="H13" s="62" t="s">
        <v>112</v>
      </c>
      <c r="I13" s="52">
        <v>5023318800</v>
      </c>
      <c r="J13" s="93" t="s">
        <v>65</v>
      </c>
      <c r="K13" s="54" t="s">
        <v>47</v>
      </c>
      <c r="L13" s="75"/>
      <c r="M13" s="71">
        <v>2269.57</v>
      </c>
      <c r="N13" s="63"/>
      <c r="O13" s="97">
        <v>27.802874743326488</v>
      </c>
      <c r="P13" s="54" t="s">
        <v>48</v>
      </c>
      <c r="Q13" s="64"/>
      <c r="R13" s="63"/>
      <c r="S13" s="79" t="s">
        <v>47</v>
      </c>
      <c r="T13" s="101">
        <v>91809</v>
      </c>
      <c r="U13" s="66"/>
      <c r="V13" s="66"/>
      <c r="W13" s="83"/>
      <c r="X13" s="51">
        <f t="shared" si="0"/>
        <v>0</v>
      </c>
      <c r="Y13" s="52">
        <f t="shared" si="1"/>
        <v>0</v>
      </c>
      <c r="Z13" s="52">
        <f t="shared" si="2"/>
        <v>0</v>
      </c>
      <c r="AA13" s="52">
        <f t="shared" si="3"/>
        <v>0</v>
      </c>
      <c r="AB13" s="53" t="str">
        <f t="shared" si="4"/>
        <v>-</v>
      </c>
      <c r="AC13" s="51">
        <f t="shared" si="5"/>
        <v>0</v>
      </c>
      <c r="AD13" s="52">
        <f t="shared" si="6"/>
        <v>1</v>
      </c>
      <c r="AE13" s="52">
        <f t="shared" si="7"/>
        <v>0</v>
      </c>
      <c r="AF13" s="53" t="str">
        <f t="shared" si="8"/>
        <v>-</v>
      </c>
      <c r="AG13" s="51">
        <f t="shared" si="9"/>
        <v>0</v>
      </c>
      <c r="AH13" s="67" t="s">
        <v>49</v>
      </c>
    </row>
    <row r="14" spans="1:34" ht="12.75" customHeight="1">
      <c r="A14" s="86" t="s">
        <v>113</v>
      </c>
      <c r="B14" s="88" t="s">
        <v>114</v>
      </c>
      <c r="C14" s="51" t="s">
        <v>115</v>
      </c>
      <c r="D14" s="52" t="s">
        <v>116</v>
      </c>
      <c r="E14" s="52" t="s">
        <v>117</v>
      </c>
      <c r="F14" s="88" t="s">
        <v>43</v>
      </c>
      <c r="G14" s="69" t="s">
        <v>118</v>
      </c>
      <c r="H14" s="62" t="s">
        <v>119</v>
      </c>
      <c r="I14" s="52">
        <v>2706513787</v>
      </c>
      <c r="J14" s="93" t="s">
        <v>46</v>
      </c>
      <c r="K14" s="54" t="s">
        <v>47</v>
      </c>
      <c r="L14" s="75"/>
      <c r="M14" s="71">
        <v>4300.31</v>
      </c>
      <c r="N14" s="63"/>
      <c r="O14" s="97">
        <v>23.815119467293382</v>
      </c>
      <c r="P14" s="54" t="s">
        <v>48</v>
      </c>
      <c r="Q14" s="64"/>
      <c r="R14" s="63"/>
      <c r="S14" s="79" t="s">
        <v>48</v>
      </c>
      <c r="T14" s="101">
        <v>186917</v>
      </c>
      <c r="U14" s="66"/>
      <c r="V14" s="66"/>
      <c r="W14" s="83"/>
      <c r="X14" s="51">
        <f t="shared" si="0"/>
        <v>0</v>
      </c>
      <c r="Y14" s="52">
        <f t="shared" si="1"/>
        <v>0</v>
      </c>
      <c r="Z14" s="52">
        <f t="shared" si="2"/>
        <v>0</v>
      </c>
      <c r="AA14" s="52">
        <f t="shared" si="3"/>
        <v>0</v>
      </c>
      <c r="AB14" s="53" t="str">
        <f t="shared" si="4"/>
        <v>-</v>
      </c>
      <c r="AC14" s="51">
        <f t="shared" si="5"/>
        <v>1</v>
      </c>
      <c r="AD14" s="52">
        <f t="shared" si="6"/>
        <v>1</v>
      </c>
      <c r="AE14" s="52" t="str">
        <f t="shared" si="7"/>
        <v>Initial</v>
      </c>
      <c r="AF14" s="53" t="str">
        <f t="shared" si="8"/>
        <v>RLIS</v>
      </c>
      <c r="AG14" s="51">
        <f t="shared" si="9"/>
        <v>0</v>
      </c>
      <c r="AH14" s="67" t="s">
        <v>49</v>
      </c>
    </row>
    <row r="15" spans="1:34" ht="12.75" customHeight="1">
      <c r="A15" s="86" t="s">
        <v>120</v>
      </c>
      <c r="B15" s="88" t="s">
        <v>121</v>
      </c>
      <c r="C15" s="51" t="s">
        <v>122</v>
      </c>
      <c r="D15" s="52" t="s">
        <v>123</v>
      </c>
      <c r="E15" s="52" t="s">
        <v>124</v>
      </c>
      <c r="F15" s="88" t="s">
        <v>43</v>
      </c>
      <c r="G15" s="69" t="s">
        <v>125</v>
      </c>
      <c r="H15" s="62" t="s">
        <v>126</v>
      </c>
      <c r="I15" s="52">
        <v>6066746314</v>
      </c>
      <c r="J15" s="93" t="s">
        <v>98</v>
      </c>
      <c r="K15" s="54" t="s">
        <v>48</v>
      </c>
      <c r="L15" s="75"/>
      <c r="M15" s="71">
        <v>1898.13</v>
      </c>
      <c r="N15" s="63"/>
      <c r="O15" s="97">
        <v>35.378715244487054</v>
      </c>
      <c r="P15" s="54" t="s">
        <v>48</v>
      </c>
      <c r="Q15" s="64"/>
      <c r="R15" s="63"/>
      <c r="S15" s="79" t="s">
        <v>48</v>
      </c>
      <c r="T15" s="101">
        <v>130197</v>
      </c>
      <c r="U15" s="66"/>
      <c r="V15" s="66"/>
      <c r="W15" s="83"/>
      <c r="X15" s="51">
        <f t="shared" si="0"/>
        <v>1</v>
      </c>
      <c r="Y15" s="52">
        <f t="shared" si="1"/>
        <v>0</v>
      </c>
      <c r="Z15" s="52">
        <f t="shared" si="2"/>
        <v>0</v>
      </c>
      <c r="AA15" s="52">
        <f t="shared" si="3"/>
        <v>0</v>
      </c>
      <c r="AB15" s="53" t="str">
        <f t="shared" si="4"/>
        <v>-</v>
      </c>
      <c r="AC15" s="51">
        <f t="shared" si="5"/>
        <v>1</v>
      </c>
      <c r="AD15" s="52">
        <f t="shared" si="6"/>
        <v>1</v>
      </c>
      <c r="AE15" s="52" t="str">
        <f t="shared" si="7"/>
        <v>Initial</v>
      </c>
      <c r="AF15" s="53" t="str">
        <f t="shared" si="8"/>
        <v>RLIS</v>
      </c>
      <c r="AG15" s="51">
        <f t="shared" si="9"/>
        <v>0</v>
      </c>
      <c r="AH15" s="67" t="s">
        <v>49</v>
      </c>
    </row>
    <row r="16" spans="1:34" ht="12.75" customHeight="1">
      <c r="A16" s="86" t="s">
        <v>127</v>
      </c>
      <c r="B16" s="88" t="s">
        <v>128</v>
      </c>
      <c r="C16" s="51" t="s">
        <v>129</v>
      </c>
      <c r="D16" s="52" t="s">
        <v>130</v>
      </c>
      <c r="E16" s="52" t="s">
        <v>131</v>
      </c>
      <c r="F16" s="88" t="s">
        <v>43</v>
      </c>
      <c r="G16" s="69" t="s">
        <v>132</v>
      </c>
      <c r="H16" s="62" t="s">
        <v>133</v>
      </c>
      <c r="I16" s="52">
        <v>8593313250</v>
      </c>
      <c r="J16" s="93" t="s">
        <v>65</v>
      </c>
      <c r="K16" s="54" t="s">
        <v>47</v>
      </c>
      <c r="L16" s="75"/>
      <c r="M16" s="71">
        <v>1137.43</v>
      </c>
      <c r="N16" s="63"/>
      <c r="O16" s="97">
        <v>8.747993579454254</v>
      </c>
      <c r="P16" s="54" t="s">
        <v>47</v>
      </c>
      <c r="Q16" s="64"/>
      <c r="R16" s="63"/>
      <c r="S16" s="79" t="s">
        <v>47</v>
      </c>
      <c r="T16" s="101">
        <v>20353</v>
      </c>
      <c r="U16" s="66"/>
      <c r="V16" s="66"/>
      <c r="W16" s="83"/>
      <c r="X16" s="51">
        <f t="shared" si="0"/>
        <v>0</v>
      </c>
      <c r="Y16" s="52">
        <f t="shared" si="1"/>
        <v>0</v>
      </c>
      <c r="Z16" s="52">
        <f t="shared" si="2"/>
        <v>0</v>
      </c>
      <c r="AA16" s="52">
        <f t="shared" si="3"/>
        <v>0</v>
      </c>
      <c r="AB16" s="53" t="str">
        <f t="shared" si="4"/>
        <v>-</v>
      </c>
      <c r="AC16" s="51">
        <f t="shared" si="5"/>
        <v>0</v>
      </c>
      <c r="AD16" s="52">
        <f t="shared" si="6"/>
        <v>0</v>
      </c>
      <c r="AE16" s="52">
        <f t="shared" si="7"/>
        <v>0</v>
      </c>
      <c r="AF16" s="53" t="str">
        <f t="shared" si="8"/>
        <v>-</v>
      </c>
      <c r="AG16" s="51">
        <f t="shared" si="9"/>
        <v>0</v>
      </c>
      <c r="AH16" s="67" t="s">
        <v>49</v>
      </c>
    </row>
    <row r="17" spans="1:34" ht="12.75" customHeight="1">
      <c r="A17" s="86" t="s">
        <v>134</v>
      </c>
      <c r="B17" s="88" t="s">
        <v>135</v>
      </c>
      <c r="C17" s="51" t="s">
        <v>136</v>
      </c>
      <c r="D17" s="52" t="s">
        <v>137</v>
      </c>
      <c r="E17" s="52" t="s">
        <v>138</v>
      </c>
      <c r="F17" s="88" t="s">
        <v>43</v>
      </c>
      <c r="G17" s="69" t="s">
        <v>139</v>
      </c>
      <c r="H17" s="62" t="s">
        <v>140</v>
      </c>
      <c r="I17" s="52">
        <v>6063377051</v>
      </c>
      <c r="J17" s="93" t="s">
        <v>46</v>
      </c>
      <c r="K17" s="54" t="s">
        <v>47</v>
      </c>
      <c r="L17" s="75"/>
      <c r="M17" s="71">
        <v>2617.18</v>
      </c>
      <c r="N17" s="63"/>
      <c r="O17" s="97">
        <v>41.69139465875371</v>
      </c>
      <c r="P17" s="54" t="s">
        <v>48</v>
      </c>
      <c r="Q17" s="64"/>
      <c r="R17" s="63"/>
      <c r="S17" s="79" t="s">
        <v>48</v>
      </c>
      <c r="T17" s="101">
        <v>275338</v>
      </c>
      <c r="U17" s="66"/>
      <c r="V17" s="66"/>
      <c r="W17" s="83"/>
      <c r="X17" s="51">
        <f t="shared" si="0"/>
        <v>0</v>
      </c>
      <c r="Y17" s="52">
        <f t="shared" si="1"/>
        <v>0</v>
      </c>
      <c r="Z17" s="52">
        <f t="shared" si="2"/>
        <v>0</v>
      </c>
      <c r="AA17" s="52">
        <f t="shared" si="3"/>
        <v>0</v>
      </c>
      <c r="AB17" s="53" t="str">
        <f t="shared" si="4"/>
        <v>-</v>
      </c>
      <c r="AC17" s="51">
        <f t="shared" si="5"/>
        <v>1</v>
      </c>
      <c r="AD17" s="52">
        <f t="shared" si="6"/>
        <v>1</v>
      </c>
      <c r="AE17" s="52" t="str">
        <f t="shared" si="7"/>
        <v>Initial</v>
      </c>
      <c r="AF17" s="53" t="str">
        <f t="shared" si="8"/>
        <v>RLIS</v>
      </c>
      <c r="AG17" s="51">
        <f t="shared" si="9"/>
        <v>0</v>
      </c>
      <c r="AH17" s="67" t="s">
        <v>49</v>
      </c>
    </row>
    <row r="18" spans="1:34" ht="12.75" customHeight="1">
      <c r="A18" s="86" t="s">
        <v>141</v>
      </c>
      <c r="B18" s="88" t="s">
        <v>142</v>
      </c>
      <c r="C18" s="51" t="s">
        <v>143</v>
      </c>
      <c r="D18" s="52" t="s">
        <v>144</v>
      </c>
      <c r="E18" s="52" t="s">
        <v>145</v>
      </c>
      <c r="F18" s="88" t="s">
        <v>43</v>
      </c>
      <c r="G18" s="69" t="s">
        <v>146</v>
      </c>
      <c r="H18" s="62" t="s">
        <v>147</v>
      </c>
      <c r="I18" s="52">
        <v>8592612108</v>
      </c>
      <c r="J18" s="93" t="s">
        <v>65</v>
      </c>
      <c r="K18" s="54" t="s">
        <v>47</v>
      </c>
      <c r="L18" s="75"/>
      <c r="M18" s="71">
        <v>699.5</v>
      </c>
      <c r="N18" s="63"/>
      <c r="O18" s="97">
        <v>20.2718006795017</v>
      </c>
      <c r="P18" s="54" t="s">
        <v>48</v>
      </c>
      <c r="Q18" s="64"/>
      <c r="R18" s="63"/>
      <c r="S18" s="79" t="s">
        <v>47</v>
      </c>
      <c r="T18" s="101">
        <v>38937</v>
      </c>
      <c r="U18" s="66"/>
      <c r="V18" s="66"/>
      <c r="W18" s="83"/>
      <c r="X18" s="51">
        <f t="shared" si="0"/>
        <v>0</v>
      </c>
      <c r="Y18" s="52">
        <f t="shared" si="1"/>
        <v>0</v>
      </c>
      <c r="Z18" s="52">
        <f t="shared" si="2"/>
        <v>0</v>
      </c>
      <c r="AA18" s="52">
        <f t="shared" si="3"/>
        <v>0</v>
      </c>
      <c r="AB18" s="53" t="str">
        <f t="shared" si="4"/>
        <v>-</v>
      </c>
      <c r="AC18" s="51">
        <f t="shared" si="5"/>
        <v>0</v>
      </c>
      <c r="AD18" s="52">
        <f t="shared" si="6"/>
        <v>1</v>
      </c>
      <c r="AE18" s="52">
        <f t="shared" si="7"/>
        <v>0</v>
      </c>
      <c r="AF18" s="53" t="str">
        <f t="shared" si="8"/>
        <v>-</v>
      </c>
      <c r="AG18" s="51">
        <f t="shared" si="9"/>
        <v>0</v>
      </c>
      <c r="AH18" s="67" t="s">
        <v>49</v>
      </c>
    </row>
    <row r="19" spans="1:34" ht="12.75" customHeight="1">
      <c r="A19" s="86" t="s">
        <v>148</v>
      </c>
      <c r="B19" s="88" t="s">
        <v>149</v>
      </c>
      <c r="C19" s="51" t="s">
        <v>150</v>
      </c>
      <c r="D19" s="52" t="s">
        <v>151</v>
      </c>
      <c r="E19" s="52" t="s">
        <v>152</v>
      </c>
      <c r="F19" s="88" t="s">
        <v>43</v>
      </c>
      <c r="G19" s="69" t="s">
        <v>153</v>
      </c>
      <c r="H19" s="62" t="s">
        <v>154</v>
      </c>
      <c r="I19" s="52">
        <v>8599868446</v>
      </c>
      <c r="J19" s="93" t="s">
        <v>57</v>
      </c>
      <c r="K19" s="54" t="s">
        <v>47</v>
      </c>
      <c r="L19" s="75"/>
      <c r="M19" s="71">
        <v>996.51</v>
      </c>
      <c r="N19" s="63"/>
      <c r="O19" s="97">
        <v>30.589430894308943</v>
      </c>
      <c r="P19" s="54" t="s">
        <v>48</v>
      </c>
      <c r="Q19" s="64"/>
      <c r="R19" s="63"/>
      <c r="S19" s="79" t="s">
        <v>48</v>
      </c>
      <c r="T19" s="101">
        <v>46663</v>
      </c>
      <c r="U19" s="66"/>
      <c r="V19" s="66"/>
      <c r="W19" s="83"/>
      <c r="X19" s="51">
        <f t="shared" si="0"/>
        <v>0</v>
      </c>
      <c r="Y19" s="52">
        <f t="shared" si="1"/>
        <v>0</v>
      </c>
      <c r="Z19" s="52">
        <f t="shared" si="2"/>
        <v>0</v>
      </c>
      <c r="AA19" s="52">
        <f t="shared" si="3"/>
        <v>0</v>
      </c>
      <c r="AB19" s="53" t="str">
        <f t="shared" si="4"/>
        <v>-</v>
      </c>
      <c r="AC19" s="51">
        <f t="shared" si="5"/>
        <v>1</v>
      </c>
      <c r="AD19" s="52">
        <f t="shared" si="6"/>
        <v>1</v>
      </c>
      <c r="AE19" s="52" t="str">
        <f t="shared" si="7"/>
        <v>Initial</v>
      </c>
      <c r="AF19" s="53" t="str">
        <f t="shared" si="8"/>
        <v>RLIS</v>
      </c>
      <c r="AG19" s="51">
        <f t="shared" si="9"/>
        <v>0</v>
      </c>
      <c r="AH19" s="67" t="s">
        <v>49</v>
      </c>
    </row>
    <row r="20" spans="1:34" ht="12.75" customHeight="1">
      <c r="A20" s="86" t="s">
        <v>156</v>
      </c>
      <c r="B20" s="88" t="s">
        <v>157</v>
      </c>
      <c r="C20" s="51" t="s">
        <v>158</v>
      </c>
      <c r="D20" s="52" t="s">
        <v>159</v>
      </c>
      <c r="E20" s="52" t="s">
        <v>160</v>
      </c>
      <c r="F20" s="88" t="s">
        <v>43</v>
      </c>
      <c r="G20" s="69" t="s">
        <v>161</v>
      </c>
      <c r="H20" s="62" t="s">
        <v>162</v>
      </c>
      <c r="I20" s="52">
        <v>8592831003</v>
      </c>
      <c r="J20" s="93" t="s">
        <v>163</v>
      </c>
      <c r="K20" s="54" t="s">
        <v>47</v>
      </c>
      <c r="L20" s="75"/>
      <c r="M20" s="71">
        <v>18234.2</v>
      </c>
      <c r="N20" s="63"/>
      <c r="O20" s="97">
        <v>10.385024462880239</v>
      </c>
      <c r="P20" s="54" t="s">
        <v>47</v>
      </c>
      <c r="Q20" s="64"/>
      <c r="R20" s="63"/>
      <c r="S20" s="79" t="s">
        <v>47</v>
      </c>
      <c r="T20" s="101">
        <v>413416</v>
      </c>
      <c r="U20" s="66"/>
      <c r="V20" s="66"/>
      <c r="W20" s="83"/>
      <c r="X20" s="51">
        <f t="shared" si="0"/>
        <v>0</v>
      </c>
      <c r="Y20" s="52">
        <f t="shared" si="1"/>
        <v>0</v>
      </c>
      <c r="Z20" s="52">
        <f t="shared" si="2"/>
        <v>0</v>
      </c>
      <c r="AA20" s="52">
        <f t="shared" si="3"/>
        <v>0</v>
      </c>
      <c r="AB20" s="53" t="str">
        <f t="shared" si="4"/>
        <v>-</v>
      </c>
      <c r="AC20" s="51">
        <f t="shared" si="5"/>
        <v>0</v>
      </c>
      <c r="AD20" s="52">
        <f t="shared" si="6"/>
        <v>0</v>
      </c>
      <c r="AE20" s="52">
        <f t="shared" si="7"/>
        <v>0</v>
      </c>
      <c r="AF20" s="53" t="str">
        <f t="shared" si="8"/>
        <v>-</v>
      </c>
      <c r="AG20" s="51">
        <f t="shared" si="9"/>
        <v>0</v>
      </c>
      <c r="AH20" s="67" t="s">
        <v>49</v>
      </c>
    </row>
    <row r="21" spans="1:34" ht="12.75" customHeight="1">
      <c r="A21" s="86" t="s">
        <v>164</v>
      </c>
      <c r="B21" s="88" t="s">
        <v>165</v>
      </c>
      <c r="C21" s="51" t="s">
        <v>166</v>
      </c>
      <c r="D21" s="52" t="s">
        <v>167</v>
      </c>
      <c r="E21" s="52" t="s">
        <v>168</v>
      </c>
      <c r="F21" s="88" t="s">
        <v>43</v>
      </c>
      <c r="G21" s="69" t="s">
        <v>169</v>
      </c>
      <c r="H21" s="62" t="s">
        <v>170</v>
      </c>
      <c r="I21" s="52">
        <v>8599872180</v>
      </c>
      <c r="J21" s="93" t="s">
        <v>163</v>
      </c>
      <c r="K21" s="54" t="s">
        <v>47</v>
      </c>
      <c r="L21" s="75"/>
      <c r="M21" s="71">
        <v>2460.6</v>
      </c>
      <c r="N21" s="63"/>
      <c r="O21" s="97">
        <v>22.788605697151425</v>
      </c>
      <c r="P21" s="54" t="s">
        <v>48</v>
      </c>
      <c r="Q21" s="64"/>
      <c r="R21" s="63"/>
      <c r="S21" s="79" t="s">
        <v>47</v>
      </c>
      <c r="T21" s="101">
        <v>104373</v>
      </c>
      <c r="U21" s="66"/>
      <c r="V21" s="66"/>
      <c r="W21" s="83"/>
      <c r="X21" s="51">
        <f t="shared" si="0"/>
        <v>0</v>
      </c>
      <c r="Y21" s="52">
        <f t="shared" si="1"/>
        <v>0</v>
      </c>
      <c r="Z21" s="52">
        <f t="shared" si="2"/>
        <v>0</v>
      </c>
      <c r="AA21" s="52">
        <f t="shared" si="3"/>
        <v>0</v>
      </c>
      <c r="AB21" s="53" t="str">
        <f t="shared" si="4"/>
        <v>-</v>
      </c>
      <c r="AC21" s="51">
        <f t="shared" si="5"/>
        <v>0</v>
      </c>
      <c r="AD21" s="52">
        <f t="shared" si="6"/>
        <v>1</v>
      </c>
      <c r="AE21" s="52">
        <f t="shared" si="7"/>
        <v>0</v>
      </c>
      <c r="AF21" s="53" t="str">
        <f t="shared" si="8"/>
        <v>-</v>
      </c>
      <c r="AG21" s="51">
        <f t="shared" si="9"/>
        <v>0</v>
      </c>
      <c r="AH21" s="67" t="s">
        <v>49</v>
      </c>
    </row>
    <row r="22" spans="1:34" ht="12.75" customHeight="1">
      <c r="A22" s="86" t="s">
        <v>171</v>
      </c>
      <c r="B22" s="88" t="s">
        <v>172</v>
      </c>
      <c r="C22" s="51" t="s">
        <v>173</v>
      </c>
      <c r="D22" s="52" t="s">
        <v>174</v>
      </c>
      <c r="E22" s="52" t="s">
        <v>175</v>
      </c>
      <c r="F22" s="88" t="s">
        <v>43</v>
      </c>
      <c r="G22" s="69" t="s">
        <v>176</v>
      </c>
      <c r="H22" s="62" t="s">
        <v>177</v>
      </c>
      <c r="I22" s="52">
        <v>2707462200</v>
      </c>
      <c r="J22" s="93" t="s">
        <v>178</v>
      </c>
      <c r="K22" s="54" t="s">
        <v>47</v>
      </c>
      <c r="L22" s="75"/>
      <c r="M22" s="71">
        <v>3577.86</v>
      </c>
      <c r="N22" s="63"/>
      <c r="O22" s="97">
        <v>36.322434444804145</v>
      </c>
      <c r="P22" s="54" t="s">
        <v>48</v>
      </c>
      <c r="Q22" s="64"/>
      <c r="R22" s="63"/>
      <c r="S22" s="79" t="s">
        <v>47</v>
      </c>
      <c r="T22" s="101">
        <v>214996</v>
      </c>
      <c r="U22" s="66"/>
      <c r="V22" s="66"/>
      <c r="W22" s="83"/>
      <c r="X22" s="51">
        <f t="shared" si="0"/>
        <v>0</v>
      </c>
      <c r="Y22" s="52">
        <f t="shared" si="1"/>
        <v>0</v>
      </c>
      <c r="Z22" s="52">
        <f t="shared" si="2"/>
        <v>0</v>
      </c>
      <c r="AA22" s="52">
        <f t="shared" si="3"/>
        <v>0</v>
      </c>
      <c r="AB22" s="53" t="str">
        <f t="shared" si="4"/>
        <v>-</v>
      </c>
      <c r="AC22" s="51">
        <f t="shared" si="5"/>
        <v>0</v>
      </c>
      <c r="AD22" s="52">
        <f t="shared" si="6"/>
        <v>1</v>
      </c>
      <c r="AE22" s="52">
        <f t="shared" si="7"/>
        <v>0</v>
      </c>
      <c r="AF22" s="53" t="str">
        <f t="shared" si="8"/>
        <v>-</v>
      </c>
      <c r="AG22" s="51">
        <f t="shared" si="9"/>
        <v>0</v>
      </c>
      <c r="AH22" s="67" t="s">
        <v>49</v>
      </c>
    </row>
    <row r="23" spans="1:34" ht="12.75" customHeight="1">
      <c r="A23" s="86" t="s">
        <v>179</v>
      </c>
      <c r="B23" s="88" t="s">
        <v>180</v>
      </c>
      <c r="C23" s="51" t="s">
        <v>181</v>
      </c>
      <c r="D23" s="52" t="s">
        <v>182</v>
      </c>
      <c r="E23" s="52" t="s">
        <v>77</v>
      </c>
      <c r="F23" s="88" t="s">
        <v>43</v>
      </c>
      <c r="G23" s="69" t="s">
        <v>155</v>
      </c>
      <c r="H23" s="62" t="s">
        <v>183</v>
      </c>
      <c r="I23" s="52">
        <v>6069284141</v>
      </c>
      <c r="J23" s="93" t="s">
        <v>184</v>
      </c>
      <c r="K23" s="54" t="s">
        <v>47</v>
      </c>
      <c r="L23" s="75"/>
      <c r="M23" s="71">
        <v>2973.78</v>
      </c>
      <c r="N23" s="63"/>
      <c r="O23" s="97">
        <v>20.566037735849058</v>
      </c>
      <c r="P23" s="54" t="s">
        <v>48</v>
      </c>
      <c r="Q23" s="64"/>
      <c r="R23" s="63"/>
      <c r="S23" s="79" t="s">
        <v>47</v>
      </c>
      <c r="T23" s="101">
        <v>182485</v>
      </c>
      <c r="U23" s="66"/>
      <c r="V23" s="66"/>
      <c r="W23" s="83"/>
      <c r="X23" s="51">
        <f t="shared" si="0"/>
        <v>0</v>
      </c>
      <c r="Y23" s="52">
        <f t="shared" si="1"/>
        <v>0</v>
      </c>
      <c r="Z23" s="52">
        <f t="shared" si="2"/>
        <v>0</v>
      </c>
      <c r="AA23" s="52">
        <f t="shared" si="3"/>
        <v>0</v>
      </c>
      <c r="AB23" s="53" t="str">
        <f t="shared" si="4"/>
        <v>-</v>
      </c>
      <c r="AC23" s="51">
        <f t="shared" si="5"/>
        <v>0</v>
      </c>
      <c r="AD23" s="52">
        <f t="shared" si="6"/>
        <v>1</v>
      </c>
      <c r="AE23" s="52">
        <f t="shared" si="7"/>
        <v>0</v>
      </c>
      <c r="AF23" s="53" t="str">
        <f t="shared" si="8"/>
        <v>-</v>
      </c>
      <c r="AG23" s="51">
        <f t="shared" si="9"/>
        <v>0</v>
      </c>
      <c r="AH23" s="67" t="s">
        <v>49</v>
      </c>
    </row>
    <row r="24" spans="1:34" ht="12.75" customHeight="1">
      <c r="A24" s="86" t="s">
        <v>185</v>
      </c>
      <c r="B24" s="88" t="s">
        <v>186</v>
      </c>
      <c r="C24" s="51" t="s">
        <v>187</v>
      </c>
      <c r="D24" s="52" t="s">
        <v>102</v>
      </c>
      <c r="E24" s="52" t="s">
        <v>188</v>
      </c>
      <c r="F24" s="88" t="s">
        <v>43</v>
      </c>
      <c r="G24" s="69" t="s">
        <v>189</v>
      </c>
      <c r="H24" s="62" t="s">
        <v>119</v>
      </c>
      <c r="I24" s="52">
        <v>8592366634</v>
      </c>
      <c r="J24" s="93" t="s">
        <v>46</v>
      </c>
      <c r="K24" s="54" t="s">
        <v>47</v>
      </c>
      <c r="L24" s="75"/>
      <c r="M24" s="71">
        <v>2449.5</v>
      </c>
      <c r="N24" s="63"/>
      <c r="O24" s="97">
        <v>17.764705882352942</v>
      </c>
      <c r="P24" s="54" t="s">
        <v>47</v>
      </c>
      <c r="Q24" s="64"/>
      <c r="R24" s="63"/>
      <c r="S24" s="79" t="s">
        <v>48</v>
      </c>
      <c r="T24" s="101">
        <v>105460</v>
      </c>
      <c r="U24" s="66"/>
      <c r="V24" s="66"/>
      <c r="W24" s="83"/>
      <c r="X24" s="51">
        <f t="shared" si="0"/>
        <v>0</v>
      </c>
      <c r="Y24" s="52">
        <f t="shared" si="1"/>
        <v>0</v>
      </c>
      <c r="Z24" s="52">
        <f t="shared" si="2"/>
        <v>0</v>
      </c>
      <c r="AA24" s="52">
        <f t="shared" si="3"/>
        <v>0</v>
      </c>
      <c r="AB24" s="53" t="str">
        <f t="shared" si="4"/>
        <v>-</v>
      </c>
      <c r="AC24" s="51">
        <f t="shared" si="5"/>
        <v>1</v>
      </c>
      <c r="AD24" s="52">
        <f t="shared" si="6"/>
        <v>0</v>
      </c>
      <c r="AE24" s="52">
        <f t="shared" si="7"/>
        <v>0</v>
      </c>
      <c r="AF24" s="53" t="str">
        <f t="shared" si="8"/>
        <v>-</v>
      </c>
      <c r="AG24" s="51">
        <f t="shared" si="9"/>
        <v>0</v>
      </c>
      <c r="AH24" s="67" t="s">
        <v>49</v>
      </c>
    </row>
    <row r="25" spans="1:34" ht="12.75" customHeight="1">
      <c r="A25" s="86" t="s">
        <v>190</v>
      </c>
      <c r="B25" s="88" t="s">
        <v>191</v>
      </c>
      <c r="C25" s="51" t="s">
        <v>192</v>
      </c>
      <c r="D25" s="52" t="s">
        <v>193</v>
      </c>
      <c r="E25" s="52" t="s">
        <v>194</v>
      </c>
      <c r="F25" s="88" t="s">
        <v>43</v>
      </c>
      <c r="G25" s="69" t="s">
        <v>195</v>
      </c>
      <c r="H25" s="62" t="s">
        <v>196</v>
      </c>
      <c r="I25" s="52">
        <v>6067352523</v>
      </c>
      <c r="J25" s="93" t="s">
        <v>88</v>
      </c>
      <c r="K25" s="54" t="s">
        <v>48</v>
      </c>
      <c r="L25" s="75"/>
      <c r="M25" s="71">
        <v>1115.25</v>
      </c>
      <c r="N25" s="63"/>
      <c r="O25" s="97">
        <v>19.692307692307693</v>
      </c>
      <c r="P25" s="54" t="s">
        <v>47</v>
      </c>
      <c r="Q25" s="64"/>
      <c r="R25" s="63"/>
      <c r="S25" s="79" t="s">
        <v>48</v>
      </c>
      <c r="T25" s="101">
        <v>62020</v>
      </c>
      <c r="U25" s="66"/>
      <c r="V25" s="66"/>
      <c r="W25" s="83"/>
      <c r="X25" s="51">
        <f t="shared" si="0"/>
        <v>1</v>
      </c>
      <c r="Y25" s="52">
        <f t="shared" si="1"/>
        <v>0</v>
      </c>
      <c r="Z25" s="52">
        <f t="shared" si="2"/>
        <v>0</v>
      </c>
      <c r="AA25" s="52">
        <f t="shared" si="3"/>
        <v>0</v>
      </c>
      <c r="AB25" s="53" t="str">
        <f t="shared" si="4"/>
        <v>-</v>
      </c>
      <c r="AC25" s="51">
        <f t="shared" si="5"/>
        <v>1</v>
      </c>
      <c r="AD25" s="52">
        <f t="shared" si="6"/>
        <v>0</v>
      </c>
      <c r="AE25" s="52">
        <f t="shared" si="7"/>
        <v>0</v>
      </c>
      <c r="AF25" s="53" t="str">
        <f t="shared" si="8"/>
        <v>-</v>
      </c>
      <c r="AG25" s="51">
        <f t="shared" si="9"/>
        <v>0</v>
      </c>
      <c r="AH25" s="67" t="s">
        <v>49</v>
      </c>
    </row>
    <row r="26" spans="1:34" ht="12.75" customHeight="1">
      <c r="A26" s="86" t="s">
        <v>197</v>
      </c>
      <c r="B26" s="88" t="s">
        <v>198</v>
      </c>
      <c r="C26" s="51" t="s">
        <v>199</v>
      </c>
      <c r="D26" s="52" t="s">
        <v>200</v>
      </c>
      <c r="E26" s="52" t="s">
        <v>201</v>
      </c>
      <c r="F26" s="88" t="s">
        <v>43</v>
      </c>
      <c r="G26" s="69" t="s">
        <v>202</v>
      </c>
      <c r="H26" s="62" t="s">
        <v>203</v>
      </c>
      <c r="I26" s="52">
        <v>6066662491</v>
      </c>
      <c r="J26" s="93" t="s">
        <v>98</v>
      </c>
      <c r="K26" s="54" t="s">
        <v>48</v>
      </c>
      <c r="L26" s="75"/>
      <c r="M26" s="71">
        <v>1862.89</v>
      </c>
      <c r="N26" s="63"/>
      <c r="O26" s="97">
        <v>38.91175125743027</v>
      </c>
      <c r="P26" s="54" t="s">
        <v>48</v>
      </c>
      <c r="Q26" s="64"/>
      <c r="R26" s="63"/>
      <c r="S26" s="79" t="s">
        <v>48</v>
      </c>
      <c r="T26" s="101">
        <v>241181</v>
      </c>
      <c r="U26" s="66"/>
      <c r="V26" s="66"/>
      <c r="W26" s="83"/>
      <c r="X26" s="51">
        <f t="shared" si="0"/>
        <v>1</v>
      </c>
      <c r="Y26" s="52">
        <f t="shared" si="1"/>
        <v>0</v>
      </c>
      <c r="Z26" s="52">
        <f t="shared" si="2"/>
        <v>0</v>
      </c>
      <c r="AA26" s="52">
        <f t="shared" si="3"/>
        <v>0</v>
      </c>
      <c r="AB26" s="53" t="str">
        <f t="shared" si="4"/>
        <v>-</v>
      </c>
      <c r="AC26" s="51">
        <f t="shared" si="5"/>
        <v>1</v>
      </c>
      <c r="AD26" s="52">
        <f t="shared" si="6"/>
        <v>1</v>
      </c>
      <c r="AE26" s="52" t="str">
        <f t="shared" si="7"/>
        <v>Initial</v>
      </c>
      <c r="AF26" s="53" t="str">
        <f t="shared" si="8"/>
        <v>RLIS</v>
      </c>
      <c r="AG26" s="51">
        <f t="shared" si="9"/>
        <v>0</v>
      </c>
      <c r="AH26" s="67" t="s">
        <v>49</v>
      </c>
    </row>
    <row r="27" spans="1:34" ht="12.75" customHeight="1">
      <c r="A27" s="86" t="s">
        <v>204</v>
      </c>
      <c r="B27" s="88" t="s">
        <v>205</v>
      </c>
      <c r="C27" s="51" t="s">
        <v>206</v>
      </c>
      <c r="D27" s="52" t="s">
        <v>207</v>
      </c>
      <c r="E27" s="52" t="s">
        <v>208</v>
      </c>
      <c r="F27" s="88" t="s">
        <v>43</v>
      </c>
      <c r="G27" s="69" t="s">
        <v>209</v>
      </c>
      <c r="H27" s="62" t="s">
        <v>210</v>
      </c>
      <c r="I27" s="52">
        <v>2707563000</v>
      </c>
      <c r="J27" s="93" t="s">
        <v>98</v>
      </c>
      <c r="K27" s="54" t="s">
        <v>48</v>
      </c>
      <c r="L27" s="75"/>
      <c r="M27" s="71">
        <v>2500.89</v>
      </c>
      <c r="N27" s="63"/>
      <c r="O27" s="97">
        <v>27.817319098457887</v>
      </c>
      <c r="P27" s="54" t="s">
        <v>48</v>
      </c>
      <c r="Q27" s="64"/>
      <c r="R27" s="63"/>
      <c r="S27" s="79" t="s">
        <v>48</v>
      </c>
      <c r="T27" s="101">
        <v>159894</v>
      </c>
      <c r="U27" s="66"/>
      <c r="V27" s="66"/>
      <c r="W27" s="83"/>
      <c r="X27" s="51">
        <f t="shared" si="0"/>
        <v>1</v>
      </c>
      <c r="Y27" s="52">
        <f t="shared" si="1"/>
        <v>0</v>
      </c>
      <c r="Z27" s="52">
        <f t="shared" si="2"/>
        <v>0</v>
      </c>
      <c r="AA27" s="52">
        <f t="shared" si="3"/>
        <v>0</v>
      </c>
      <c r="AB27" s="53" t="str">
        <f t="shared" si="4"/>
        <v>-</v>
      </c>
      <c r="AC27" s="51">
        <f t="shared" si="5"/>
        <v>1</v>
      </c>
      <c r="AD27" s="52">
        <f t="shared" si="6"/>
        <v>1</v>
      </c>
      <c r="AE27" s="52" t="str">
        <f t="shared" si="7"/>
        <v>Initial</v>
      </c>
      <c r="AF27" s="53" t="str">
        <f t="shared" si="8"/>
        <v>RLIS</v>
      </c>
      <c r="AG27" s="51">
        <f t="shared" si="9"/>
        <v>0</v>
      </c>
      <c r="AH27" s="67" t="s">
        <v>49</v>
      </c>
    </row>
    <row r="28" spans="1:34" ht="12.75" customHeight="1">
      <c r="A28" s="86" t="s">
        <v>211</v>
      </c>
      <c r="B28" s="88" t="s">
        <v>212</v>
      </c>
      <c r="C28" s="51" t="s">
        <v>213</v>
      </c>
      <c r="D28" s="52" t="s">
        <v>214</v>
      </c>
      <c r="E28" s="52" t="s">
        <v>215</v>
      </c>
      <c r="F28" s="88" t="s">
        <v>43</v>
      </c>
      <c r="G28" s="69" t="s">
        <v>216</v>
      </c>
      <c r="H28" s="62" t="s">
        <v>217</v>
      </c>
      <c r="I28" s="52">
        <v>5025432271</v>
      </c>
      <c r="J28" s="93" t="s">
        <v>163</v>
      </c>
      <c r="K28" s="54" t="s">
        <v>47</v>
      </c>
      <c r="L28" s="75"/>
      <c r="M28" s="71">
        <v>11721.65</v>
      </c>
      <c r="N28" s="63"/>
      <c r="O28" s="97">
        <v>14.494309641400044</v>
      </c>
      <c r="P28" s="54" t="s">
        <v>47</v>
      </c>
      <c r="Q28" s="64"/>
      <c r="R28" s="63"/>
      <c r="S28" s="79" t="s">
        <v>47</v>
      </c>
      <c r="T28" s="101">
        <v>412904</v>
      </c>
      <c r="U28" s="66"/>
      <c r="V28" s="66"/>
      <c r="W28" s="83"/>
      <c r="X28" s="51">
        <f t="shared" si="0"/>
        <v>0</v>
      </c>
      <c r="Y28" s="52">
        <f t="shared" si="1"/>
        <v>0</v>
      </c>
      <c r="Z28" s="52">
        <f t="shared" si="2"/>
        <v>0</v>
      </c>
      <c r="AA28" s="52">
        <f t="shared" si="3"/>
        <v>0</v>
      </c>
      <c r="AB28" s="53" t="str">
        <f t="shared" si="4"/>
        <v>-</v>
      </c>
      <c r="AC28" s="51">
        <f t="shared" si="5"/>
        <v>0</v>
      </c>
      <c r="AD28" s="52">
        <f t="shared" si="6"/>
        <v>0</v>
      </c>
      <c r="AE28" s="52">
        <f t="shared" si="7"/>
        <v>0</v>
      </c>
      <c r="AF28" s="53" t="str">
        <f t="shared" si="8"/>
        <v>-</v>
      </c>
      <c r="AG28" s="51">
        <f t="shared" si="9"/>
        <v>0</v>
      </c>
      <c r="AH28" s="67" t="s">
        <v>49</v>
      </c>
    </row>
    <row r="29" spans="1:34" ht="12.75" customHeight="1">
      <c r="A29" s="86" t="s">
        <v>218</v>
      </c>
      <c r="B29" s="88" t="s">
        <v>219</v>
      </c>
      <c r="C29" s="51" t="s">
        <v>220</v>
      </c>
      <c r="D29" s="52" t="s">
        <v>221</v>
      </c>
      <c r="E29" s="52" t="s">
        <v>222</v>
      </c>
      <c r="F29" s="88" t="s">
        <v>43</v>
      </c>
      <c r="G29" s="69" t="s">
        <v>223</v>
      </c>
      <c r="H29" s="62" t="s">
        <v>224</v>
      </c>
      <c r="I29" s="52">
        <v>8597484000</v>
      </c>
      <c r="J29" s="93" t="s">
        <v>98</v>
      </c>
      <c r="K29" s="54" t="s">
        <v>48</v>
      </c>
      <c r="L29" s="75"/>
      <c r="M29" s="71">
        <v>409.23</v>
      </c>
      <c r="N29" s="63"/>
      <c r="O29" s="97">
        <v>16.294642857142858</v>
      </c>
      <c r="P29" s="54" t="s">
        <v>47</v>
      </c>
      <c r="Q29" s="64"/>
      <c r="R29" s="63"/>
      <c r="S29" s="79" t="s">
        <v>48</v>
      </c>
      <c r="T29" s="101">
        <v>12451</v>
      </c>
      <c r="U29" s="66"/>
      <c r="V29" s="66"/>
      <c r="W29" s="83"/>
      <c r="X29" s="51">
        <f t="shared" si="0"/>
        <v>1</v>
      </c>
      <c r="Y29" s="52">
        <f t="shared" si="1"/>
        <v>1</v>
      </c>
      <c r="Z29" s="52">
        <f t="shared" si="2"/>
        <v>0</v>
      </c>
      <c r="AA29" s="52">
        <f t="shared" si="3"/>
        <v>0</v>
      </c>
      <c r="AB29" s="53" t="str">
        <f t="shared" si="4"/>
        <v>SRSA</v>
      </c>
      <c r="AC29" s="51">
        <f t="shared" si="5"/>
        <v>1</v>
      </c>
      <c r="AD29" s="52">
        <f t="shared" si="6"/>
        <v>0</v>
      </c>
      <c r="AE29" s="52">
        <f t="shared" si="7"/>
        <v>0</v>
      </c>
      <c r="AF29" s="53" t="str">
        <f t="shared" si="8"/>
        <v>-</v>
      </c>
      <c r="AG29" s="51">
        <f t="shared" si="9"/>
        <v>0</v>
      </c>
      <c r="AH29" s="67" t="s">
        <v>49</v>
      </c>
    </row>
    <row r="30" spans="1:34" ht="12.75" customHeight="1">
      <c r="A30" s="86" t="s">
        <v>225</v>
      </c>
      <c r="B30" s="88" t="s">
        <v>226</v>
      </c>
      <c r="C30" s="51" t="s">
        <v>227</v>
      </c>
      <c r="D30" s="52" t="s">
        <v>228</v>
      </c>
      <c r="E30" s="52" t="s">
        <v>229</v>
      </c>
      <c r="F30" s="88" t="s">
        <v>43</v>
      </c>
      <c r="G30" s="69" t="s">
        <v>230</v>
      </c>
      <c r="H30" s="62" t="s">
        <v>231</v>
      </c>
      <c r="I30" s="52">
        <v>2705265624</v>
      </c>
      <c r="J30" s="93" t="s">
        <v>98</v>
      </c>
      <c r="K30" s="54" t="s">
        <v>48</v>
      </c>
      <c r="L30" s="75"/>
      <c r="M30" s="71">
        <v>1951.07</v>
      </c>
      <c r="N30" s="63"/>
      <c r="O30" s="97">
        <v>27.79086198775318</v>
      </c>
      <c r="P30" s="54" t="s">
        <v>48</v>
      </c>
      <c r="Q30" s="64"/>
      <c r="R30" s="63"/>
      <c r="S30" s="79" t="s">
        <v>48</v>
      </c>
      <c r="T30" s="101">
        <v>129084</v>
      </c>
      <c r="U30" s="66"/>
      <c r="V30" s="66"/>
      <c r="W30" s="83"/>
      <c r="X30" s="51">
        <f t="shared" si="0"/>
        <v>1</v>
      </c>
      <c r="Y30" s="52">
        <f t="shared" si="1"/>
        <v>0</v>
      </c>
      <c r="Z30" s="52">
        <f t="shared" si="2"/>
        <v>0</v>
      </c>
      <c r="AA30" s="52">
        <f t="shared" si="3"/>
        <v>0</v>
      </c>
      <c r="AB30" s="53" t="str">
        <f t="shared" si="4"/>
        <v>-</v>
      </c>
      <c r="AC30" s="51">
        <f t="shared" si="5"/>
        <v>1</v>
      </c>
      <c r="AD30" s="52">
        <f t="shared" si="6"/>
        <v>1</v>
      </c>
      <c r="AE30" s="52" t="str">
        <f t="shared" si="7"/>
        <v>Initial</v>
      </c>
      <c r="AF30" s="53" t="str">
        <f t="shared" si="8"/>
        <v>RLIS</v>
      </c>
      <c r="AG30" s="51">
        <f t="shared" si="9"/>
        <v>0</v>
      </c>
      <c r="AH30" s="67" t="s">
        <v>49</v>
      </c>
    </row>
    <row r="31" spans="1:34" ht="12.75" customHeight="1">
      <c r="A31" s="86" t="s">
        <v>232</v>
      </c>
      <c r="B31" s="88" t="s">
        <v>233</v>
      </c>
      <c r="C31" s="51" t="s">
        <v>234</v>
      </c>
      <c r="D31" s="52" t="s">
        <v>235</v>
      </c>
      <c r="E31" s="52" t="s">
        <v>236</v>
      </c>
      <c r="F31" s="88" t="s">
        <v>43</v>
      </c>
      <c r="G31" s="69" t="s">
        <v>237</v>
      </c>
      <c r="H31" s="62" t="s">
        <v>238</v>
      </c>
      <c r="I31" s="52">
        <v>2703658000</v>
      </c>
      <c r="J31" s="93" t="s">
        <v>46</v>
      </c>
      <c r="K31" s="54" t="s">
        <v>47</v>
      </c>
      <c r="L31" s="75"/>
      <c r="M31" s="71">
        <v>1812.69</v>
      </c>
      <c r="N31" s="63"/>
      <c r="O31" s="97">
        <v>29.016786570743403</v>
      </c>
      <c r="P31" s="54" t="s">
        <v>48</v>
      </c>
      <c r="Q31" s="64"/>
      <c r="R31" s="63"/>
      <c r="S31" s="79" t="s">
        <v>48</v>
      </c>
      <c r="T31" s="101">
        <v>120603</v>
      </c>
      <c r="U31" s="66"/>
      <c r="V31" s="66"/>
      <c r="W31" s="83"/>
      <c r="X31" s="51">
        <f t="shared" si="0"/>
        <v>0</v>
      </c>
      <c r="Y31" s="52">
        <f t="shared" si="1"/>
        <v>0</v>
      </c>
      <c r="Z31" s="52">
        <f t="shared" si="2"/>
        <v>0</v>
      </c>
      <c r="AA31" s="52">
        <f t="shared" si="3"/>
        <v>0</v>
      </c>
      <c r="AB31" s="53" t="str">
        <f t="shared" si="4"/>
        <v>-</v>
      </c>
      <c r="AC31" s="51">
        <f t="shared" si="5"/>
        <v>1</v>
      </c>
      <c r="AD31" s="52">
        <f t="shared" si="6"/>
        <v>1</v>
      </c>
      <c r="AE31" s="52" t="str">
        <f t="shared" si="7"/>
        <v>Initial</v>
      </c>
      <c r="AF31" s="53" t="str">
        <f t="shared" si="8"/>
        <v>RLIS</v>
      </c>
      <c r="AG31" s="51">
        <f t="shared" si="9"/>
        <v>0</v>
      </c>
      <c r="AH31" s="67" t="s">
        <v>49</v>
      </c>
    </row>
    <row r="32" spans="1:34" ht="12.75" customHeight="1">
      <c r="A32" s="86" t="s">
        <v>239</v>
      </c>
      <c r="B32" s="88" t="s">
        <v>240</v>
      </c>
      <c r="C32" s="51" t="s">
        <v>241</v>
      </c>
      <c r="D32" s="52" t="s">
        <v>242</v>
      </c>
      <c r="E32" s="52" t="s">
        <v>243</v>
      </c>
      <c r="F32" s="88" t="s">
        <v>43</v>
      </c>
      <c r="G32" s="69" t="s">
        <v>244</v>
      </c>
      <c r="H32" s="62" t="s">
        <v>245</v>
      </c>
      <c r="I32" s="52">
        <v>2707627300</v>
      </c>
      <c r="J32" s="93" t="s">
        <v>46</v>
      </c>
      <c r="K32" s="54" t="s">
        <v>47</v>
      </c>
      <c r="L32" s="75"/>
      <c r="M32" s="71">
        <v>2926.26</v>
      </c>
      <c r="N32" s="63"/>
      <c r="O32" s="97">
        <v>21.213840045377196</v>
      </c>
      <c r="P32" s="54" t="s">
        <v>48</v>
      </c>
      <c r="Q32" s="64"/>
      <c r="R32" s="63"/>
      <c r="S32" s="79" t="s">
        <v>48</v>
      </c>
      <c r="T32" s="101">
        <v>147947</v>
      </c>
      <c r="U32" s="66"/>
      <c r="V32" s="66"/>
      <c r="W32" s="83"/>
      <c r="X32" s="51">
        <f t="shared" si="0"/>
        <v>0</v>
      </c>
      <c r="Y32" s="52">
        <f t="shared" si="1"/>
        <v>0</v>
      </c>
      <c r="Z32" s="52">
        <f t="shared" si="2"/>
        <v>0</v>
      </c>
      <c r="AA32" s="52">
        <f t="shared" si="3"/>
        <v>0</v>
      </c>
      <c r="AB32" s="53" t="str">
        <f t="shared" si="4"/>
        <v>-</v>
      </c>
      <c r="AC32" s="51">
        <f t="shared" si="5"/>
        <v>1</v>
      </c>
      <c r="AD32" s="52">
        <f t="shared" si="6"/>
        <v>1</v>
      </c>
      <c r="AE32" s="52" t="str">
        <f t="shared" si="7"/>
        <v>Initial</v>
      </c>
      <c r="AF32" s="53" t="str">
        <f t="shared" si="8"/>
        <v>RLIS</v>
      </c>
      <c r="AG32" s="51">
        <f t="shared" si="9"/>
        <v>0</v>
      </c>
      <c r="AH32" s="67" t="s">
        <v>49</v>
      </c>
    </row>
    <row r="33" spans="1:34" ht="12.75" customHeight="1">
      <c r="A33" s="86" t="s">
        <v>246</v>
      </c>
      <c r="B33" s="88" t="s">
        <v>247</v>
      </c>
      <c r="C33" s="51" t="s">
        <v>248</v>
      </c>
      <c r="D33" s="52" t="s">
        <v>249</v>
      </c>
      <c r="E33" s="52" t="s">
        <v>250</v>
      </c>
      <c r="F33" s="88" t="s">
        <v>43</v>
      </c>
      <c r="G33" s="69" t="s">
        <v>251</v>
      </c>
      <c r="H33" s="62" t="s">
        <v>252</v>
      </c>
      <c r="I33" s="52">
        <v>8596352173</v>
      </c>
      <c r="J33" s="93" t="s">
        <v>163</v>
      </c>
      <c r="K33" s="54" t="s">
        <v>47</v>
      </c>
      <c r="L33" s="75"/>
      <c r="M33" s="71">
        <v>4513.02</v>
      </c>
      <c r="N33" s="63"/>
      <c r="O33" s="97">
        <v>11.154457448345614</v>
      </c>
      <c r="P33" s="54" t="s">
        <v>47</v>
      </c>
      <c r="Q33" s="64"/>
      <c r="R33" s="63"/>
      <c r="S33" s="79" t="s">
        <v>47</v>
      </c>
      <c r="T33" s="101">
        <v>119213</v>
      </c>
      <c r="U33" s="66"/>
      <c r="V33" s="66"/>
      <c r="W33" s="83"/>
      <c r="X33" s="51">
        <f t="shared" si="0"/>
        <v>0</v>
      </c>
      <c r="Y33" s="52">
        <f t="shared" si="1"/>
        <v>0</v>
      </c>
      <c r="Z33" s="52">
        <f t="shared" si="2"/>
        <v>0</v>
      </c>
      <c r="AA33" s="52">
        <f t="shared" si="3"/>
        <v>0</v>
      </c>
      <c r="AB33" s="53" t="str">
        <f t="shared" si="4"/>
        <v>-</v>
      </c>
      <c r="AC33" s="51">
        <f t="shared" si="5"/>
        <v>0</v>
      </c>
      <c r="AD33" s="52">
        <f t="shared" si="6"/>
        <v>0</v>
      </c>
      <c r="AE33" s="52">
        <f t="shared" si="7"/>
        <v>0</v>
      </c>
      <c r="AF33" s="53" t="str">
        <f t="shared" si="8"/>
        <v>-</v>
      </c>
      <c r="AG33" s="51">
        <f t="shared" si="9"/>
        <v>0</v>
      </c>
      <c r="AH33" s="67" t="s">
        <v>49</v>
      </c>
    </row>
    <row r="34" spans="1:34" ht="12.75" customHeight="1">
      <c r="A34" s="86" t="s">
        <v>253</v>
      </c>
      <c r="B34" s="88" t="s">
        <v>254</v>
      </c>
      <c r="C34" s="51" t="s">
        <v>255</v>
      </c>
      <c r="D34" s="52" t="s">
        <v>256</v>
      </c>
      <c r="E34" s="52" t="s">
        <v>257</v>
      </c>
      <c r="F34" s="88" t="s">
        <v>43</v>
      </c>
      <c r="G34" s="69" t="s">
        <v>258</v>
      </c>
      <c r="H34" s="62" t="s">
        <v>259</v>
      </c>
      <c r="I34" s="52">
        <v>2704654162</v>
      </c>
      <c r="J34" s="93" t="s">
        <v>57</v>
      </c>
      <c r="K34" s="54" t="s">
        <v>47</v>
      </c>
      <c r="L34" s="75"/>
      <c r="M34" s="71">
        <v>1025.72</v>
      </c>
      <c r="N34" s="63"/>
      <c r="O34" s="97">
        <v>41.645675902602854</v>
      </c>
      <c r="P34" s="54" t="s">
        <v>48</v>
      </c>
      <c r="Q34" s="64"/>
      <c r="R34" s="63"/>
      <c r="S34" s="79" t="s">
        <v>48</v>
      </c>
      <c r="T34" s="101">
        <v>102881</v>
      </c>
      <c r="U34" s="66"/>
      <c r="V34" s="66"/>
      <c r="W34" s="83"/>
      <c r="X34" s="51">
        <f t="shared" si="0"/>
        <v>0</v>
      </c>
      <c r="Y34" s="52">
        <f t="shared" si="1"/>
        <v>0</v>
      </c>
      <c r="Z34" s="52">
        <f t="shared" si="2"/>
        <v>0</v>
      </c>
      <c r="AA34" s="52">
        <f t="shared" si="3"/>
        <v>0</v>
      </c>
      <c r="AB34" s="53" t="str">
        <f t="shared" si="4"/>
        <v>-</v>
      </c>
      <c r="AC34" s="51">
        <f t="shared" si="5"/>
        <v>1</v>
      </c>
      <c r="AD34" s="52">
        <f t="shared" si="6"/>
        <v>1</v>
      </c>
      <c r="AE34" s="52" t="str">
        <f t="shared" si="7"/>
        <v>Initial</v>
      </c>
      <c r="AF34" s="53" t="str">
        <f t="shared" si="8"/>
        <v>RLIS</v>
      </c>
      <c r="AG34" s="51">
        <f t="shared" si="9"/>
        <v>0</v>
      </c>
      <c r="AH34" s="67" t="s">
        <v>49</v>
      </c>
    </row>
    <row r="35" spans="1:34" ht="12.75" customHeight="1">
      <c r="A35" s="86" t="s">
        <v>260</v>
      </c>
      <c r="B35" s="88" t="s">
        <v>261</v>
      </c>
      <c r="C35" s="51" t="s">
        <v>262</v>
      </c>
      <c r="D35" s="52" t="s">
        <v>263</v>
      </c>
      <c r="E35" s="52" t="s">
        <v>264</v>
      </c>
      <c r="F35" s="88" t="s">
        <v>43</v>
      </c>
      <c r="G35" s="69" t="s">
        <v>265</v>
      </c>
      <c r="H35" s="62" t="s">
        <v>266</v>
      </c>
      <c r="I35" s="52">
        <v>2706285476</v>
      </c>
      <c r="J35" s="93" t="s">
        <v>98</v>
      </c>
      <c r="K35" s="54" t="s">
        <v>48</v>
      </c>
      <c r="L35" s="75"/>
      <c r="M35" s="71">
        <v>730.33</v>
      </c>
      <c r="N35" s="63"/>
      <c r="O35" s="97">
        <v>25.180722891566266</v>
      </c>
      <c r="P35" s="54" t="s">
        <v>48</v>
      </c>
      <c r="Q35" s="64"/>
      <c r="R35" s="63"/>
      <c r="S35" s="79" t="s">
        <v>48</v>
      </c>
      <c r="T35" s="101">
        <v>44396</v>
      </c>
      <c r="U35" s="66"/>
      <c r="V35" s="66"/>
      <c r="W35" s="83"/>
      <c r="X35" s="51">
        <f t="shared" si="0"/>
        <v>1</v>
      </c>
      <c r="Y35" s="52">
        <f t="shared" si="1"/>
        <v>0</v>
      </c>
      <c r="Z35" s="52">
        <f t="shared" si="2"/>
        <v>0</v>
      </c>
      <c r="AA35" s="52">
        <f t="shared" si="3"/>
        <v>0</v>
      </c>
      <c r="AB35" s="53" t="str">
        <f t="shared" si="4"/>
        <v>-</v>
      </c>
      <c r="AC35" s="51">
        <f t="shared" si="5"/>
        <v>1</v>
      </c>
      <c r="AD35" s="52">
        <f t="shared" si="6"/>
        <v>1</v>
      </c>
      <c r="AE35" s="52" t="str">
        <f t="shared" si="7"/>
        <v>Initial</v>
      </c>
      <c r="AF35" s="53" t="str">
        <f t="shared" si="8"/>
        <v>RLIS</v>
      </c>
      <c r="AG35" s="51">
        <f t="shared" si="9"/>
        <v>0</v>
      </c>
      <c r="AH35" s="67" t="s">
        <v>49</v>
      </c>
    </row>
    <row r="36" spans="1:34" ht="12.75" customHeight="1">
      <c r="A36" s="86" t="s">
        <v>267</v>
      </c>
      <c r="B36" s="88" t="s">
        <v>268</v>
      </c>
      <c r="C36" s="51" t="s">
        <v>269</v>
      </c>
      <c r="D36" s="52" t="s">
        <v>270</v>
      </c>
      <c r="E36" s="52" t="s">
        <v>271</v>
      </c>
      <c r="F36" s="88" t="s">
        <v>43</v>
      </c>
      <c r="G36" s="69" t="s">
        <v>272</v>
      </c>
      <c r="H36" s="62" t="s">
        <v>273</v>
      </c>
      <c r="I36" s="52">
        <v>5027327070</v>
      </c>
      <c r="J36" s="93" t="s">
        <v>57</v>
      </c>
      <c r="K36" s="54" t="s">
        <v>47</v>
      </c>
      <c r="L36" s="75"/>
      <c r="M36" s="71">
        <v>1711.62</v>
      </c>
      <c r="N36" s="63"/>
      <c r="O36" s="97">
        <v>27.8376990241397</v>
      </c>
      <c r="P36" s="54" t="s">
        <v>48</v>
      </c>
      <c r="Q36" s="64"/>
      <c r="R36" s="63"/>
      <c r="S36" s="79" t="s">
        <v>48</v>
      </c>
      <c r="T36" s="101">
        <v>104846</v>
      </c>
      <c r="U36" s="66"/>
      <c r="V36" s="66"/>
      <c r="W36" s="83"/>
      <c r="X36" s="51">
        <f t="shared" si="0"/>
        <v>0</v>
      </c>
      <c r="Y36" s="52">
        <f t="shared" si="1"/>
        <v>0</v>
      </c>
      <c r="Z36" s="52">
        <f t="shared" si="2"/>
        <v>0</v>
      </c>
      <c r="AA36" s="52">
        <f t="shared" si="3"/>
        <v>0</v>
      </c>
      <c r="AB36" s="53" t="str">
        <f t="shared" si="4"/>
        <v>-</v>
      </c>
      <c r="AC36" s="51">
        <f t="shared" si="5"/>
        <v>1</v>
      </c>
      <c r="AD36" s="52">
        <f t="shared" si="6"/>
        <v>1</v>
      </c>
      <c r="AE36" s="52" t="str">
        <f t="shared" si="7"/>
        <v>Initial</v>
      </c>
      <c r="AF36" s="53" t="str">
        <f t="shared" si="8"/>
        <v>RLIS</v>
      </c>
      <c r="AG36" s="51">
        <f t="shared" si="9"/>
        <v>0</v>
      </c>
      <c r="AH36" s="67" t="s">
        <v>49</v>
      </c>
    </row>
    <row r="37" spans="1:34" ht="12.75" customHeight="1">
      <c r="A37" s="86" t="s">
        <v>274</v>
      </c>
      <c r="B37" s="88" t="s">
        <v>275</v>
      </c>
      <c r="C37" s="51" t="s">
        <v>276</v>
      </c>
      <c r="D37" s="52" t="s">
        <v>277</v>
      </c>
      <c r="E37" s="52" t="s">
        <v>278</v>
      </c>
      <c r="F37" s="88" t="s">
        <v>43</v>
      </c>
      <c r="G37" s="69" t="s">
        <v>279</v>
      </c>
      <c r="H37" s="62" t="s">
        <v>280</v>
      </c>
      <c r="I37" s="52">
        <v>6064746696</v>
      </c>
      <c r="J37" s="93" t="s">
        <v>46</v>
      </c>
      <c r="K37" s="54" t="s">
        <v>47</v>
      </c>
      <c r="L37" s="75"/>
      <c r="M37" s="71">
        <v>4258.4</v>
      </c>
      <c r="N37" s="63"/>
      <c r="O37" s="97">
        <v>29.40163581575549</v>
      </c>
      <c r="P37" s="54" t="s">
        <v>48</v>
      </c>
      <c r="Q37" s="64"/>
      <c r="R37" s="63"/>
      <c r="S37" s="79" t="s">
        <v>48</v>
      </c>
      <c r="T37" s="101">
        <v>342967</v>
      </c>
      <c r="U37" s="66"/>
      <c r="V37" s="66"/>
      <c r="W37" s="83"/>
      <c r="X37" s="51">
        <f aca="true" t="shared" si="10" ref="X37:X68">IF(OR(K37="YES",TRIM(L37)="YES"),1,0)</f>
        <v>0</v>
      </c>
      <c r="Y37" s="52">
        <f aca="true" t="shared" si="11" ref="Y37:Y68">IF(OR(AND(ISNUMBER(M37),AND(M37&gt;0,M37&lt;600)),AND(ISNUMBER(M37),AND(M37&gt;0,N37="YES"))),1,0)</f>
        <v>0</v>
      </c>
      <c r="Z37" s="52">
        <f aca="true" t="shared" si="12" ref="Z37:Z68">IF(AND(OR(K37="YES",TRIM(L37)="YES"),(X37=0)),"Trouble",0)</f>
        <v>0</v>
      </c>
      <c r="AA37" s="52">
        <f aca="true" t="shared" si="13" ref="AA37:AA68">IF(AND(OR(AND(ISNUMBER(M37),AND(M37&gt;0,M37&lt;600)),AND(ISNUMBER(M37),AND(M37&gt;0,N37="YES"))),(Y37=0)),"Trouble",0)</f>
        <v>0</v>
      </c>
      <c r="AB37" s="53" t="str">
        <f aca="true" t="shared" si="14" ref="AB37:AB68">IF(AND(X37=1,Y37=1),"SRSA","-")</f>
        <v>-</v>
      </c>
      <c r="AC37" s="51">
        <f aca="true" t="shared" si="15" ref="AC37:AC68">IF(S37="YES",1,0)</f>
        <v>1</v>
      </c>
      <c r="AD37" s="52">
        <f aca="true" t="shared" si="16" ref="AD37:AD68">IF(OR(AND(ISNUMBER(Q37),Q37&gt;=20),(AND(ISNUMBER(Q37)=FALSE,AND(ISNUMBER(O37),O37&gt;=20)))),1,0)</f>
        <v>1</v>
      </c>
      <c r="AE37" s="52" t="str">
        <f aca="true" t="shared" si="17" ref="AE37:AE68">IF(AND(AC37=1,AD37=1),"Initial",0)</f>
        <v>Initial</v>
      </c>
      <c r="AF37" s="53" t="str">
        <f aca="true" t="shared" si="18" ref="AF37:AF68">IF(AND(AND(AE37="Initial",AG37=0),AND(ISNUMBER(M37),M37&gt;0)),"RLIS","-")</f>
        <v>RLIS</v>
      </c>
      <c r="AG37" s="51">
        <f aca="true" t="shared" si="19" ref="AG37:AG68">IF(AND(AB37="SRSA",AE37="Initial"),"SRSA",0)</f>
        <v>0</v>
      </c>
      <c r="AH37" s="67" t="s">
        <v>49</v>
      </c>
    </row>
    <row r="38" spans="1:34" ht="12.75" customHeight="1">
      <c r="A38" s="86" t="s">
        <v>281</v>
      </c>
      <c r="B38" s="88" t="s">
        <v>282</v>
      </c>
      <c r="C38" s="51" t="s">
        <v>283</v>
      </c>
      <c r="D38" s="52" t="s">
        <v>284</v>
      </c>
      <c r="E38" s="52" t="s">
        <v>285</v>
      </c>
      <c r="F38" s="88" t="s">
        <v>43</v>
      </c>
      <c r="G38" s="69" t="s">
        <v>286</v>
      </c>
      <c r="H38" s="62" t="s">
        <v>287</v>
      </c>
      <c r="I38" s="52">
        <v>6067876941</v>
      </c>
      <c r="J38" s="93" t="s">
        <v>98</v>
      </c>
      <c r="K38" s="54" t="s">
        <v>48</v>
      </c>
      <c r="L38" s="75"/>
      <c r="M38" s="71">
        <v>2070.38</v>
      </c>
      <c r="N38" s="63"/>
      <c r="O38" s="97">
        <v>39.24751014385836</v>
      </c>
      <c r="P38" s="54" t="s">
        <v>48</v>
      </c>
      <c r="Q38" s="64"/>
      <c r="R38" s="63"/>
      <c r="S38" s="79" t="s">
        <v>48</v>
      </c>
      <c r="T38" s="101">
        <v>176100</v>
      </c>
      <c r="U38" s="66"/>
      <c r="V38" s="66"/>
      <c r="W38" s="83"/>
      <c r="X38" s="51">
        <f t="shared" si="10"/>
        <v>1</v>
      </c>
      <c r="Y38" s="52">
        <f t="shared" si="11"/>
        <v>0</v>
      </c>
      <c r="Z38" s="52">
        <f t="shared" si="12"/>
        <v>0</v>
      </c>
      <c r="AA38" s="52">
        <f t="shared" si="13"/>
        <v>0</v>
      </c>
      <c r="AB38" s="53" t="str">
        <f t="shared" si="14"/>
        <v>-</v>
      </c>
      <c r="AC38" s="51">
        <f t="shared" si="15"/>
        <v>1</v>
      </c>
      <c r="AD38" s="52">
        <f t="shared" si="16"/>
        <v>1</v>
      </c>
      <c r="AE38" s="52" t="str">
        <f t="shared" si="17"/>
        <v>Initial</v>
      </c>
      <c r="AF38" s="53" t="str">
        <f t="shared" si="18"/>
        <v>RLIS</v>
      </c>
      <c r="AG38" s="51">
        <f t="shared" si="19"/>
        <v>0</v>
      </c>
      <c r="AH38" s="67" t="s">
        <v>49</v>
      </c>
    </row>
    <row r="39" spans="1:34" ht="12.75" customHeight="1">
      <c r="A39" s="86" t="s">
        <v>288</v>
      </c>
      <c r="B39" s="88" t="s">
        <v>289</v>
      </c>
      <c r="C39" s="51" t="s">
        <v>290</v>
      </c>
      <c r="D39" s="52" t="s">
        <v>291</v>
      </c>
      <c r="E39" s="52" t="s">
        <v>292</v>
      </c>
      <c r="F39" s="88" t="s">
        <v>43</v>
      </c>
      <c r="G39" s="69" t="s">
        <v>293</v>
      </c>
      <c r="H39" s="62" t="s">
        <v>119</v>
      </c>
      <c r="I39" s="52">
        <v>2707732530</v>
      </c>
      <c r="J39" s="93" t="s">
        <v>98</v>
      </c>
      <c r="K39" s="54" t="s">
        <v>48</v>
      </c>
      <c r="L39" s="75"/>
      <c r="M39" s="71">
        <v>660.14</v>
      </c>
      <c r="N39" s="63"/>
      <c r="O39" s="97">
        <v>33.33333333333333</v>
      </c>
      <c r="P39" s="54" t="s">
        <v>48</v>
      </c>
      <c r="Q39" s="64"/>
      <c r="R39" s="63"/>
      <c r="S39" s="79" t="s">
        <v>48</v>
      </c>
      <c r="T39" s="101">
        <v>59950</v>
      </c>
      <c r="U39" s="66"/>
      <c r="V39" s="66"/>
      <c r="W39" s="83"/>
      <c r="X39" s="51">
        <f t="shared" si="10"/>
        <v>1</v>
      </c>
      <c r="Y39" s="52">
        <f t="shared" si="11"/>
        <v>0</v>
      </c>
      <c r="Z39" s="52">
        <f t="shared" si="12"/>
        <v>0</v>
      </c>
      <c r="AA39" s="52">
        <f t="shared" si="13"/>
        <v>0</v>
      </c>
      <c r="AB39" s="53" t="str">
        <f t="shared" si="14"/>
        <v>-</v>
      </c>
      <c r="AC39" s="51">
        <f t="shared" si="15"/>
        <v>1</v>
      </c>
      <c r="AD39" s="52">
        <f t="shared" si="16"/>
        <v>1</v>
      </c>
      <c r="AE39" s="52" t="str">
        <f t="shared" si="17"/>
        <v>Initial</v>
      </c>
      <c r="AF39" s="53" t="str">
        <f t="shared" si="18"/>
        <v>RLIS</v>
      </c>
      <c r="AG39" s="51">
        <f t="shared" si="19"/>
        <v>0</v>
      </c>
      <c r="AH39" s="67" t="s">
        <v>49</v>
      </c>
    </row>
    <row r="40" spans="1:34" ht="12.75" customHeight="1">
      <c r="A40" s="86" t="s">
        <v>295</v>
      </c>
      <c r="B40" s="88" t="s">
        <v>296</v>
      </c>
      <c r="C40" s="51" t="s">
        <v>297</v>
      </c>
      <c r="D40" s="52" t="s">
        <v>298</v>
      </c>
      <c r="E40" s="52" t="s">
        <v>299</v>
      </c>
      <c r="F40" s="88" t="s">
        <v>43</v>
      </c>
      <c r="G40" s="69" t="s">
        <v>300</v>
      </c>
      <c r="H40" s="62" t="s">
        <v>301</v>
      </c>
      <c r="I40" s="52">
        <v>2708871300</v>
      </c>
      <c r="J40" s="93" t="s">
        <v>184</v>
      </c>
      <c r="K40" s="54" t="s">
        <v>47</v>
      </c>
      <c r="L40" s="75"/>
      <c r="M40" s="71">
        <v>8270.88</v>
      </c>
      <c r="N40" s="63"/>
      <c r="O40" s="97">
        <v>31.35862455615773</v>
      </c>
      <c r="P40" s="54" t="s">
        <v>48</v>
      </c>
      <c r="Q40" s="64"/>
      <c r="R40" s="63"/>
      <c r="S40" s="79" t="s">
        <v>47</v>
      </c>
      <c r="T40" s="101">
        <v>591322</v>
      </c>
      <c r="U40" s="66"/>
      <c r="V40" s="66"/>
      <c r="W40" s="83"/>
      <c r="X40" s="51">
        <f t="shared" si="10"/>
        <v>0</v>
      </c>
      <c r="Y40" s="52">
        <f t="shared" si="11"/>
        <v>0</v>
      </c>
      <c r="Z40" s="52">
        <f t="shared" si="12"/>
        <v>0</v>
      </c>
      <c r="AA40" s="52">
        <f t="shared" si="13"/>
        <v>0</v>
      </c>
      <c r="AB40" s="53" t="str">
        <f t="shared" si="14"/>
        <v>-</v>
      </c>
      <c r="AC40" s="51">
        <f t="shared" si="15"/>
        <v>0</v>
      </c>
      <c r="AD40" s="52">
        <f t="shared" si="16"/>
        <v>1</v>
      </c>
      <c r="AE40" s="52">
        <f t="shared" si="17"/>
        <v>0</v>
      </c>
      <c r="AF40" s="53" t="str">
        <f t="shared" si="18"/>
        <v>-</v>
      </c>
      <c r="AG40" s="51">
        <f t="shared" si="19"/>
        <v>0</v>
      </c>
      <c r="AH40" s="67" t="s">
        <v>49</v>
      </c>
    </row>
    <row r="41" spans="1:34" ht="12.75" customHeight="1">
      <c r="A41" s="86" t="s">
        <v>302</v>
      </c>
      <c r="B41" s="88" t="s">
        <v>303</v>
      </c>
      <c r="C41" s="51" t="s">
        <v>304</v>
      </c>
      <c r="D41" s="52" t="s">
        <v>305</v>
      </c>
      <c r="E41" s="52" t="s">
        <v>306</v>
      </c>
      <c r="F41" s="88" t="s">
        <v>43</v>
      </c>
      <c r="G41" s="69" t="s">
        <v>307</v>
      </c>
      <c r="H41" s="62" t="s">
        <v>308</v>
      </c>
      <c r="I41" s="52">
        <v>8597444545</v>
      </c>
      <c r="J41" s="93" t="s">
        <v>163</v>
      </c>
      <c r="K41" s="54" t="s">
        <v>47</v>
      </c>
      <c r="L41" s="75"/>
      <c r="M41" s="71">
        <v>5026.41</v>
      </c>
      <c r="N41" s="63"/>
      <c r="O41" s="97">
        <v>22.42757242757243</v>
      </c>
      <c r="P41" s="54" t="s">
        <v>48</v>
      </c>
      <c r="Q41" s="64"/>
      <c r="R41" s="63"/>
      <c r="S41" s="79" t="s">
        <v>47</v>
      </c>
      <c r="T41" s="101">
        <v>266011</v>
      </c>
      <c r="U41" s="66"/>
      <c r="V41" s="66"/>
      <c r="W41" s="83"/>
      <c r="X41" s="51">
        <f t="shared" si="10"/>
        <v>0</v>
      </c>
      <c r="Y41" s="52">
        <f t="shared" si="11"/>
        <v>0</v>
      </c>
      <c r="Z41" s="52">
        <f t="shared" si="12"/>
        <v>0</v>
      </c>
      <c r="AA41" s="52">
        <f t="shared" si="13"/>
        <v>0</v>
      </c>
      <c r="AB41" s="53" t="str">
        <f t="shared" si="14"/>
        <v>-</v>
      </c>
      <c r="AC41" s="51">
        <f t="shared" si="15"/>
        <v>0</v>
      </c>
      <c r="AD41" s="52">
        <f t="shared" si="16"/>
        <v>1</v>
      </c>
      <c r="AE41" s="52">
        <f t="shared" si="17"/>
        <v>0</v>
      </c>
      <c r="AF41" s="53" t="str">
        <f t="shared" si="18"/>
        <v>-</v>
      </c>
      <c r="AG41" s="51">
        <f t="shared" si="19"/>
        <v>0</v>
      </c>
      <c r="AH41" s="67" t="s">
        <v>49</v>
      </c>
    </row>
    <row r="42" spans="1:34" ht="12.75" customHeight="1">
      <c r="A42" s="86" t="s">
        <v>309</v>
      </c>
      <c r="B42" s="88" t="s">
        <v>310</v>
      </c>
      <c r="C42" s="51" t="s">
        <v>311</v>
      </c>
      <c r="D42" s="52" t="s">
        <v>312</v>
      </c>
      <c r="E42" s="52" t="s">
        <v>313</v>
      </c>
      <c r="F42" s="88" t="s">
        <v>43</v>
      </c>
      <c r="G42" s="69" t="s">
        <v>314</v>
      </c>
      <c r="H42" s="62" t="s">
        <v>315</v>
      </c>
      <c r="I42" s="52">
        <v>6065982168</v>
      </c>
      <c r="J42" s="93" t="s">
        <v>98</v>
      </c>
      <c r="K42" s="54" t="s">
        <v>48</v>
      </c>
      <c r="L42" s="75"/>
      <c r="M42" s="71">
        <v>3037.24</v>
      </c>
      <c r="N42" s="63"/>
      <c r="O42" s="97">
        <v>40</v>
      </c>
      <c r="P42" s="54" t="s">
        <v>48</v>
      </c>
      <c r="Q42" s="64"/>
      <c r="R42" s="63"/>
      <c r="S42" s="79" t="s">
        <v>48</v>
      </c>
      <c r="T42" s="101">
        <v>413648</v>
      </c>
      <c r="U42" s="66"/>
      <c r="V42" s="66"/>
      <c r="W42" s="83"/>
      <c r="X42" s="51">
        <f t="shared" si="10"/>
        <v>1</v>
      </c>
      <c r="Y42" s="52">
        <f t="shared" si="11"/>
        <v>0</v>
      </c>
      <c r="Z42" s="52">
        <f t="shared" si="12"/>
        <v>0</v>
      </c>
      <c r="AA42" s="52">
        <f t="shared" si="13"/>
        <v>0</v>
      </c>
      <c r="AB42" s="53" t="str">
        <f t="shared" si="14"/>
        <v>-</v>
      </c>
      <c r="AC42" s="51">
        <f t="shared" si="15"/>
        <v>1</v>
      </c>
      <c r="AD42" s="52">
        <f t="shared" si="16"/>
        <v>1</v>
      </c>
      <c r="AE42" s="52" t="str">
        <f t="shared" si="17"/>
        <v>Initial</v>
      </c>
      <c r="AF42" s="53" t="str">
        <f t="shared" si="18"/>
        <v>RLIS</v>
      </c>
      <c r="AG42" s="51">
        <f t="shared" si="19"/>
        <v>0</v>
      </c>
      <c r="AH42" s="67" t="s">
        <v>49</v>
      </c>
    </row>
    <row r="43" spans="1:34" ht="12.75" customHeight="1">
      <c r="A43" s="86" t="s">
        <v>316</v>
      </c>
      <c r="B43" s="88" t="s">
        <v>317</v>
      </c>
      <c r="C43" s="51" t="s">
        <v>318</v>
      </c>
      <c r="D43" s="52" t="s">
        <v>319</v>
      </c>
      <c r="E43" s="52" t="s">
        <v>320</v>
      </c>
      <c r="F43" s="88" t="s">
        <v>43</v>
      </c>
      <c r="G43" s="69" t="s">
        <v>321</v>
      </c>
      <c r="H43" s="62" t="s">
        <v>322</v>
      </c>
      <c r="I43" s="52">
        <v>6063876480</v>
      </c>
      <c r="J43" s="93" t="s">
        <v>98</v>
      </c>
      <c r="K43" s="54" t="s">
        <v>48</v>
      </c>
      <c r="L43" s="75"/>
      <c r="M43" s="71">
        <v>1564.62</v>
      </c>
      <c r="N43" s="63"/>
      <c r="O43" s="97">
        <v>34.71826977803074</v>
      </c>
      <c r="P43" s="54" t="s">
        <v>48</v>
      </c>
      <c r="Q43" s="64"/>
      <c r="R43" s="63"/>
      <c r="S43" s="79" t="s">
        <v>48</v>
      </c>
      <c r="T43" s="101">
        <v>133315</v>
      </c>
      <c r="U43" s="66"/>
      <c r="V43" s="66"/>
      <c r="W43" s="83"/>
      <c r="X43" s="51">
        <f t="shared" si="10"/>
        <v>1</v>
      </c>
      <c r="Y43" s="52">
        <f t="shared" si="11"/>
        <v>0</v>
      </c>
      <c r="Z43" s="52">
        <f t="shared" si="12"/>
        <v>0</v>
      </c>
      <c r="AA43" s="52">
        <f t="shared" si="13"/>
        <v>0</v>
      </c>
      <c r="AB43" s="53" t="str">
        <f t="shared" si="14"/>
        <v>-</v>
      </c>
      <c r="AC43" s="51">
        <f t="shared" si="15"/>
        <v>1</v>
      </c>
      <c r="AD43" s="52">
        <f t="shared" si="16"/>
        <v>1</v>
      </c>
      <c r="AE43" s="52" t="str">
        <f t="shared" si="17"/>
        <v>Initial</v>
      </c>
      <c r="AF43" s="53" t="str">
        <f t="shared" si="18"/>
        <v>RLIS</v>
      </c>
      <c r="AG43" s="51">
        <f t="shared" si="19"/>
        <v>0</v>
      </c>
      <c r="AH43" s="67" t="s">
        <v>49</v>
      </c>
    </row>
    <row r="44" spans="1:34" ht="12.75" customHeight="1">
      <c r="A44" s="86" t="s">
        <v>323</v>
      </c>
      <c r="B44" s="88" t="s">
        <v>324</v>
      </c>
      <c r="C44" s="51" t="s">
        <v>325</v>
      </c>
      <c r="D44" s="52" t="s">
        <v>326</v>
      </c>
      <c r="E44" s="52" t="s">
        <v>327</v>
      </c>
      <c r="F44" s="88" t="s">
        <v>43</v>
      </c>
      <c r="G44" s="69" t="s">
        <v>328</v>
      </c>
      <c r="H44" s="62" t="s">
        <v>329</v>
      </c>
      <c r="I44" s="52">
        <v>2707883910</v>
      </c>
      <c r="J44" s="93" t="s">
        <v>98</v>
      </c>
      <c r="K44" s="54" t="s">
        <v>48</v>
      </c>
      <c r="L44" s="75"/>
      <c r="M44" s="71">
        <v>347.78</v>
      </c>
      <c r="N44" s="63"/>
      <c r="O44" s="97">
        <v>30.158730158730158</v>
      </c>
      <c r="P44" s="54" t="s">
        <v>48</v>
      </c>
      <c r="Q44" s="64"/>
      <c r="R44" s="63"/>
      <c r="S44" s="79" t="s">
        <v>48</v>
      </c>
      <c r="T44" s="101">
        <v>17207</v>
      </c>
      <c r="U44" s="66"/>
      <c r="V44" s="66"/>
      <c r="W44" s="83"/>
      <c r="X44" s="51">
        <f t="shared" si="10"/>
        <v>1</v>
      </c>
      <c r="Y44" s="52">
        <f t="shared" si="11"/>
        <v>1</v>
      </c>
      <c r="Z44" s="52">
        <f t="shared" si="12"/>
        <v>0</v>
      </c>
      <c r="AA44" s="52">
        <f t="shared" si="13"/>
        <v>0</v>
      </c>
      <c r="AB44" s="53" t="str">
        <f t="shared" si="14"/>
        <v>SRSA</v>
      </c>
      <c r="AC44" s="51">
        <f t="shared" si="15"/>
        <v>1</v>
      </c>
      <c r="AD44" s="52">
        <f t="shared" si="16"/>
        <v>1</v>
      </c>
      <c r="AE44" s="52" t="str">
        <f t="shared" si="17"/>
        <v>Initial</v>
      </c>
      <c r="AF44" s="53" t="str">
        <f t="shared" si="18"/>
        <v>-</v>
      </c>
      <c r="AG44" s="51" t="str">
        <f t="shared" si="19"/>
        <v>SRSA</v>
      </c>
      <c r="AH44" s="67" t="s">
        <v>49</v>
      </c>
    </row>
    <row r="45" spans="1:34" ht="12.75" customHeight="1">
      <c r="A45" s="86" t="s">
        <v>330</v>
      </c>
      <c r="B45" s="88" t="s">
        <v>331</v>
      </c>
      <c r="C45" s="51" t="s">
        <v>332</v>
      </c>
      <c r="D45" s="52" t="s">
        <v>333</v>
      </c>
      <c r="E45" s="52" t="s">
        <v>334</v>
      </c>
      <c r="F45" s="88" t="s">
        <v>43</v>
      </c>
      <c r="G45" s="69" t="s">
        <v>335</v>
      </c>
      <c r="H45" s="62" t="s">
        <v>336</v>
      </c>
      <c r="I45" s="52">
        <v>6065281303</v>
      </c>
      <c r="J45" s="93" t="s">
        <v>57</v>
      </c>
      <c r="K45" s="54" t="s">
        <v>47</v>
      </c>
      <c r="L45" s="75"/>
      <c r="M45" s="71">
        <v>2628.35</v>
      </c>
      <c r="N45" s="63"/>
      <c r="O45" s="97">
        <v>28.212450028555114</v>
      </c>
      <c r="P45" s="54" t="s">
        <v>48</v>
      </c>
      <c r="Q45" s="64"/>
      <c r="R45" s="63"/>
      <c r="S45" s="79" t="s">
        <v>48</v>
      </c>
      <c r="T45" s="101">
        <v>123393</v>
      </c>
      <c r="U45" s="66"/>
      <c r="V45" s="66"/>
      <c r="W45" s="83"/>
      <c r="X45" s="51">
        <f t="shared" si="10"/>
        <v>0</v>
      </c>
      <c r="Y45" s="52">
        <f t="shared" si="11"/>
        <v>0</v>
      </c>
      <c r="Z45" s="52">
        <f t="shared" si="12"/>
        <v>0</v>
      </c>
      <c r="AA45" s="52">
        <f t="shared" si="13"/>
        <v>0</v>
      </c>
      <c r="AB45" s="53" t="str">
        <f t="shared" si="14"/>
        <v>-</v>
      </c>
      <c r="AC45" s="51">
        <f t="shared" si="15"/>
        <v>1</v>
      </c>
      <c r="AD45" s="52">
        <f t="shared" si="16"/>
        <v>1</v>
      </c>
      <c r="AE45" s="52" t="str">
        <f t="shared" si="17"/>
        <v>Initial</v>
      </c>
      <c r="AF45" s="53" t="str">
        <f t="shared" si="18"/>
        <v>RLIS</v>
      </c>
      <c r="AG45" s="51">
        <f t="shared" si="19"/>
        <v>0</v>
      </c>
      <c r="AH45" s="67" t="s">
        <v>49</v>
      </c>
    </row>
    <row r="46" spans="1:34" ht="12.75" customHeight="1">
      <c r="A46" s="86" t="s">
        <v>337</v>
      </c>
      <c r="B46" s="88" t="s">
        <v>338</v>
      </c>
      <c r="C46" s="51" t="s">
        <v>339</v>
      </c>
      <c r="D46" s="52" t="s">
        <v>340</v>
      </c>
      <c r="E46" s="52" t="s">
        <v>341</v>
      </c>
      <c r="F46" s="88" t="s">
        <v>43</v>
      </c>
      <c r="G46" s="69" t="s">
        <v>342</v>
      </c>
      <c r="H46" s="62" t="s">
        <v>343</v>
      </c>
      <c r="I46" s="52">
        <v>8593921000</v>
      </c>
      <c r="J46" s="93" t="s">
        <v>65</v>
      </c>
      <c r="K46" s="54" t="s">
        <v>47</v>
      </c>
      <c r="L46" s="75"/>
      <c r="M46" s="71">
        <v>3402.06</v>
      </c>
      <c r="N46" s="63"/>
      <c r="O46" s="97">
        <v>49.02673796791444</v>
      </c>
      <c r="P46" s="54" t="s">
        <v>48</v>
      </c>
      <c r="Q46" s="64"/>
      <c r="R46" s="63"/>
      <c r="S46" s="79" t="s">
        <v>47</v>
      </c>
      <c r="T46" s="101">
        <v>430560</v>
      </c>
      <c r="U46" s="66"/>
      <c r="V46" s="66"/>
      <c r="W46" s="83"/>
      <c r="X46" s="51">
        <f t="shared" si="10"/>
        <v>0</v>
      </c>
      <c r="Y46" s="52">
        <f t="shared" si="11"/>
        <v>0</v>
      </c>
      <c r="Z46" s="52">
        <f t="shared" si="12"/>
        <v>0</v>
      </c>
      <c r="AA46" s="52">
        <f t="shared" si="13"/>
        <v>0</v>
      </c>
      <c r="AB46" s="53" t="str">
        <f t="shared" si="14"/>
        <v>-</v>
      </c>
      <c r="AC46" s="51">
        <f t="shared" si="15"/>
        <v>0</v>
      </c>
      <c r="AD46" s="52">
        <f t="shared" si="16"/>
        <v>1</v>
      </c>
      <c r="AE46" s="52">
        <f t="shared" si="17"/>
        <v>0</v>
      </c>
      <c r="AF46" s="53" t="str">
        <f t="shared" si="18"/>
        <v>-</v>
      </c>
      <c r="AG46" s="51">
        <f t="shared" si="19"/>
        <v>0</v>
      </c>
      <c r="AH46" s="67" t="s">
        <v>49</v>
      </c>
    </row>
    <row r="47" spans="1:34" ht="12.75" customHeight="1">
      <c r="A47" s="86" t="s">
        <v>344</v>
      </c>
      <c r="B47" s="88" t="s">
        <v>345</v>
      </c>
      <c r="C47" s="51" t="s">
        <v>346</v>
      </c>
      <c r="D47" s="52" t="s">
        <v>347</v>
      </c>
      <c r="E47" s="52" t="s">
        <v>348</v>
      </c>
      <c r="F47" s="88" t="s">
        <v>43</v>
      </c>
      <c r="G47" s="69" t="s">
        <v>349</v>
      </c>
      <c r="H47" s="62" t="s">
        <v>350</v>
      </c>
      <c r="I47" s="52">
        <v>2709653525</v>
      </c>
      <c r="J47" s="93" t="s">
        <v>57</v>
      </c>
      <c r="K47" s="54" t="s">
        <v>47</v>
      </c>
      <c r="L47" s="75"/>
      <c r="M47" s="71">
        <v>1160.54</v>
      </c>
      <c r="N47" s="63"/>
      <c r="O47" s="97">
        <v>30.460921843687377</v>
      </c>
      <c r="P47" s="54" t="s">
        <v>48</v>
      </c>
      <c r="Q47" s="64"/>
      <c r="R47" s="63"/>
      <c r="S47" s="79" t="s">
        <v>48</v>
      </c>
      <c r="T47" s="101">
        <v>93017</v>
      </c>
      <c r="U47" s="66"/>
      <c r="V47" s="66"/>
      <c r="W47" s="83"/>
      <c r="X47" s="51">
        <f t="shared" si="10"/>
        <v>0</v>
      </c>
      <c r="Y47" s="52">
        <f t="shared" si="11"/>
        <v>0</v>
      </c>
      <c r="Z47" s="52">
        <f t="shared" si="12"/>
        <v>0</v>
      </c>
      <c r="AA47" s="52">
        <f t="shared" si="13"/>
        <v>0</v>
      </c>
      <c r="AB47" s="53" t="str">
        <f t="shared" si="14"/>
        <v>-</v>
      </c>
      <c r="AC47" s="51">
        <f t="shared" si="15"/>
        <v>1</v>
      </c>
      <c r="AD47" s="52">
        <f t="shared" si="16"/>
        <v>1</v>
      </c>
      <c r="AE47" s="52" t="str">
        <f t="shared" si="17"/>
        <v>Initial</v>
      </c>
      <c r="AF47" s="53" t="str">
        <f t="shared" si="18"/>
        <v>RLIS</v>
      </c>
      <c r="AG47" s="51">
        <f t="shared" si="19"/>
        <v>0</v>
      </c>
      <c r="AH47" s="67" t="s">
        <v>49</v>
      </c>
    </row>
    <row r="48" spans="1:34" ht="12.75" customHeight="1">
      <c r="A48" s="86" t="s">
        <v>351</v>
      </c>
      <c r="B48" s="88" t="s">
        <v>352</v>
      </c>
      <c r="C48" s="51" t="s">
        <v>353</v>
      </c>
      <c r="D48" s="52" t="s">
        <v>354</v>
      </c>
      <c r="E48" s="52" t="s">
        <v>355</v>
      </c>
      <c r="F48" s="88" t="s">
        <v>43</v>
      </c>
      <c r="G48" s="69" t="s">
        <v>356</v>
      </c>
      <c r="H48" s="62" t="s">
        <v>357</v>
      </c>
      <c r="I48" s="52">
        <v>2708643377</v>
      </c>
      <c r="J48" s="93" t="s">
        <v>98</v>
      </c>
      <c r="K48" s="54" t="s">
        <v>48</v>
      </c>
      <c r="L48" s="75"/>
      <c r="M48" s="71">
        <v>917.08</v>
      </c>
      <c r="N48" s="63"/>
      <c r="O48" s="97">
        <v>38.6219401631913</v>
      </c>
      <c r="P48" s="54" t="s">
        <v>48</v>
      </c>
      <c r="Q48" s="64"/>
      <c r="R48" s="63"/>
      <c r="S48" s="79" t="s">
        <v>48</v>
      </c>
      <c r="T48" s="101">
        <v>86466</v>
      </c>
      <c r="U48" s="66"/>
      <c r="V48" s="66"/>
      <c r="W48" s="83"/>
      <c r="X48" s="51">
        <f t="shared" si="10"/>
        <v>1</v>
      </c>
      <c r="Y48" s="52">
        <f t="shared" si="11"/>
        <v>0</v>
      </c>
      <c r="Z48" s="52">
        <f t="shared" si="12"/>
        <v>0</v>
      </c>
      <c r="AA48" s="52">
        <f t="shared" si="13"/>
        <v>0</v>
      </c>
      <c r="AB48" s="53" t="str">
        <f t="shared" si="14"/>
        <v>-</v>
      </c>
      <c r="AC48" s="51">
        <f t="shared" si="15"/>
        <v>1</v>
      </c>
      <c r="AD48" s="52">
        <f t="shared" si="16"/>
        <v>1</v>
      </c>
      <c r="AE48" s="52" t="str">
        <f t="shared" si="17"/>
        <v>Initial</v>
      </c>
      <c r="AF48" s="53" t="str">
        <f t="shared" si="18"/>
        <v>RLIS</v>
      </c>
      <c r="AG48" s="51">
        <f t="shared" si="19"/>
        <v>0</v>
      </c>
      <c r="AH48" s="67" t="s">
        <v>49</v>
      </c>
    </row>
    <row r="49" spans="1:34" ht="12.75" customHeight="1">
      <c r="A49" s="86" t="s">
        <v>358</v>
      </c>
      <c r="B49" s="88" t="s">
        <v>359</v>
      </c>
      <c r="C49" s="51" t="s">
        <v>360</v>
      </c>
      <c r="D49" s="52" t="s">
        <v>361</v>
      </c>
      <c r="E49" s="52" t="s">
        <v>188</v>
      </c>
      <c r="F49" s="88" t="s">
        <v>43</v>
      </c>
      <c r="G49" s="69" t="s">
        <v>189</v>
      </c>
      <c r="H49" s="62" t="s">
        <v>362</v>
      </c>
      <c r="I49" s="52">
        <v>8599368500</v>
      </c>
      <c r="J49" s="93" t="s">
        <v>57</v>
      </c>
      <c r="K49" s="54" t="s">
        <v>47</v>
      </c>
      <c r="L49" s="75"/>
      <c r="M49" s="71">
        <v>1662.3</v>
      </c>
      <c r="N49" s="63"/>
      <c r="O49" s="97">
        <v>25.184094256259204</v>
      </c>
      <c r="P49" s="54" t="s">
        <v>48</v>
      </c>
      <c r="Q49" s="64"/>
      <c r="R49" s="63"/>
      <c r="S49" s="79" t="s">
        <v>48</v>
      </c>
      <c r="T49" s="101">
        <v>102777</v>
      </c>
      <c r="U49" s="66"/>
      <c r="V49" s="66"/>
      <c r="W49" s="83"/>
      <c r="X49" s="51">
        <f t="shared" si="10"/>
        <v>0</v>
      </c>
      <c r="Y49" s="52">
        <f t="shared" si="11"/>
        <v>0</v>
      </c>
      <c r="Z49" s="52">
        <f t="shared" si="12"/>
        <v>0</v>
      </c>
      <c r="AA49" s="52">
        <f t="shared" si="13"/>
        <v>0</v>
      </c>
      <c r="AB49" s="53" t="str">
        <f t="shared" si="14"/>
        <v>-</v>
      </c>
      <c r="AC49" s="51">
        <f t="shared" si="15"/>
        <v>1</v>
      </c>
      <c r="AD49" s="52">
        <f t="shared" si="16"/>
        <v>1</v>
      </c>
      <c r="AE49" s="52" t="str">
        <f t="shared" si="17"/>
        <v>Initial</v>
      </c>
      <c r="AF49" s="53" t="str">
        <f t="shared" si="18"/>
        <v>RLIS</v>
      </c>
      <c r="AG49" s="51">
        <f t="shared" si="19"/>
        <v>0</v>
      </c>
      <c r="AH49" s="67" t="s">
        <v>49</v>
      </c>
    </row>
    <row r="50" spans="1:34" ht="12.75" customHeight="1">
      <c r="A50" s="86" t="s">
        <v>363</v>
      </c>
      <c r="B50" s="88" t="s">
        <v>364</v>
      </c>
      <c r="C50" s="51" t="s">
        <v>365</v>
      </c>
      <c r="D50" s="52" t="s">
        <v>366</v>
      </c>
      <c r="E50" s="52" t="s">
        <v>367</v>
      </c>
      <c r="F50" s="88" t="s">
        <v>43</v>
      </c>
      <c r="G50" s="69" t="s">
        <v>368</v>
      </c>
      <c r="H50" s="62" t="s">
        <v>369</v>
      </c>
      <c r="I50" s="52">
        <v>2708527000</v>
      </c>
      <c r="J50" s="93" t="s">
        <v>370</v>
      </c>
      <c r="K50" s="54" t="s">
        <v>47</v>
      </c>
      <c r="L50" s="75"/>
      <c r="M50" s="71">
        <v>10009.56</v>
      </c>
      <c r="N50" s="63"/>
      <c r="O50" s="97">
        <v>18.199497609594037</v>
      </c>
      <c r="P50" s="54" t="s">
        <v>47</v>
      </c>
      <c r="Q50" s="64"/>
      <c r="R50" s="63"/>
      <c r="S50" s="79" t="s">
        <v>47</v>
      </c>
      <c r="T50" s="101">
        <v>389251</v>
      </c>
      <c r="U50" s="66"/>
      <c r="V50" s="66"/>
      <c r="W50" s="83"/>
      <c r="X50" s="51">
        <f t="shared" si="10"/>
        <v>0</v>
      </c>
      <c r="Y50" s="52">
        <f t="shared" si="11"/>
        <v>0</v>
      </c>
      <c r="Z50" s="52">
        <f t="shared" si="12"/>
        <v>0</v>
      </c>
      <c r="AA50" s="52">
        <f t="shared" si="13"/>
        <v>0</v>
      </c>
      <c r="AB50" s="53" t="str">
        <f t="shared" si="14"/>
        <v>-</v>
      </c>
      <c r="AC50" s="51">
        <f t="shared" si="15"/>
        <v>0</v>
      </c>
      <c r="AD50" s="52">
        <f t="shared" si="16"/>
        <v>0</v>
      </c>
      <c r="AE50" s="52">
        <f t="shared" si="17"/>
        <v>0</v>
      </c>
      <c r="AF50" s="53" t="str">
        <f t="shared" si="18"/>
        <v>-</v>
      </c>
      <c r="AG50" s="51">
        <f t="shared" si="19"/>
        <v>0</v>
      </c>
      <c r="AH50" s="67" t="s">
        <v>49</v>
      </c>
    </row>
    <row r="51" spans="1:34" ht="12.75" customHeight="1">
      <c r="A51" s="86" t="s">
        <v>371</v>
      </c>
      <c r="B51" s="88" t="s">
        <v>372</v>
      </c>
      <c r="C51" s="51" t="s">
        <v>373</v>
      </c>
      <c r="D51" s="52" t="s">
        <v>374</v>
      </c>
      <c r="E51" s="52" t="s">
        <v>375</v>
      </c>
      <c r="F51" s="88" t="s">
        <v>43</v>
      </c>
      <c r="G51" s="69" t="s">
        <v>376</v>
      </c>
      <c r="H51" s="62" t="s">
        <v>377</v>
      </c>
      <c r="I51" s="52">
        <v>2707973811</v>
      </c>
      <c r="J51" s="93" t="s">
        <v>57</v>
      </c>
      <c r="K51" s="54" t="s">
        <v>47</v>
      </c>
      <c r="L51" s="75"/>
      <c r="M51" s="71">
        <v>581.99</v>
      </c>
      <c r="N51" s="63"/>
      <c r="O51" s="97">
        <v>34.08624229979466</v>
      </c>
      <c r="P51" s="54" t="s">
        <v>48</v>
      </c>
      <c r="Q51" s="64"/>
      <c r="R51" s="63"/>
      <c r="S51" s="79" t="s">
        <v>48</v>
      </c>
      <c r="T51" s="101">
        <v>27589</v>
      </c>
      <c r="U51" s="66"/>
      <c r="V51" s="66"/>
      <c r="W51" s="83"/>
      <c r="X51" s="51">
        <f t="shared" si="10"/>
        <v>0</v>
      </c>
      <c r="Y51" s="52">
        <f t="shared" si="11"/>
        <v>1</v>
      </c>
      <c r="Z51" s="52">
        <f t="shared" si="12"/>
        <v>0</v>
      </c>
      <c r="AA51" s="52">
        <f t="shared" si="13"/>
        <v>0</v>
      </c>
      <c r="AB51" s="53" t="str">
        <f t="shared" si="14"/>
        <v>-</v>
      </c>
      <c r="AC51" s="51">
        <f t="shared" si="15"/>
        <v>1</v>
      </c>
      <c r="AD51" s="52">
        <f t="shared" si="16"/>
        <v>1</v>
      </c>
      <c r="AE51" s="52" t="str">
        <f t="shared" si="17"/>
        <v>Initial</v>
      </c>
      <c r="AF51" s="53" t="str">
        <f t="shared" si="18"/>
        <v>RLIS</v>
      </c>
      <c r="AG51" s="51">
        <f t="shared" si="19"/>
        <v>0</v>
      </c>
      <c r="AH51" s="67" t="s">
        <v>49</v>
      </c>
    </row>
    <row r="52" spans="1:34" ht="12.75" customHeight="1">
      <c r="A52" s="86" t="s">
        <v>378</v>
      </c>
      <c r="B52" s="88" t="s">
        <v>379</v>
      </c>
      <c r="C52" s="51" t="s">
        <v>380</v>
      </c>
      <c r="D52" s="52" t="s">
        <v>381</v>
      </c>
      <c r="E52" s="52" t="s">
        <v>382</v>
      </c>
      <c r="F52" s="88" t="s">
        <v>43</v>
      </c>
      <c r="G52" s="69" t="s">
        <v>383</v>
      </c>
      <c r="H52" s="62" t="s">
        <v>384</v>
      </c>
      <c r="I52" s="52">
        <v>8594916565</v>
      </c>
      <c r="J52" s="93" t="s">
        <v>65</v>
      </c>
      <c r="K52" s="54" t="s">
        <v>47</v>
      </c>
      <c r="L52" s="75"/>
      <c r="M52" s="71">
        <v>774.76</v>
      </c>
      <c r="N52" s="63"/>
      <c r="O52" s="97">
        <v>33.2620320855615</v>
      </c>
      <c r="P52" s="54" t="s">
        <v>48</v>
      </c>
      <c r="Q52" s="64"/>
      <c r="R52" s="63"/>
      <c r="S52" s="79" t="s">
        <v>47</v>
      </c>
      <c r="T52" s="101">
        <v>76671</v>
      </c>
      <c r="U52" s="66"/>
      <c r="V52" s="66"/>
      <c r="W52" s="83"/>
      <c r="X52" s="51">
        <f t="shared" si="10"/>
        <v>0</v>
      </c>
      <c r="Y52" s="52">
        <f t="shared" si="11"/>
        <v>0</v>
      </c>
      <c r="Z52" s="52">
        <f t="shared" si="12"/>
        <v>0</v>
      </c>
      <c r="AA52" s="52">
        <f t="shared" si="13"/>
        <v>0</v>
      </c>
      <c r="AB52" s="53" t="str">
        <f t="shared" si="14"/>
        <v>-</v>
      </c>
      <c r="AC52" s="51">
        <f t="shared" si="15"/>
        <v>0</v>
      </c>
      <c r="AD52" s="52">
        <f t="shared" si="16"/>
        <v>1</v>
      </c>
      <c r="AE52" s="52">
        <f t="shared" si="17"/>
        <v>0</v>
      </c>
      <c r="AF52" s="53" t="str">
        <f t="shared" si="18"/>
        <v>-</v>
      </c>
      <c r="AG52" s="51">
        <f t="shared" si="19"/>
        <v>0</v>
      </c>
      <c r="AH52" s="67" t="s">
        <v>49</v>
      </c>
    </row>
    <row r="53" spans="1:34" ht="12.75" customHeight="1">
      <c r="A53" s="86" t="s">
        <v>385</v>
      </c>
      <c r="B53" s="88" t="s">
        <v>386</v>
      </c>
      <c r="C53" s="51" t="s">
        <v>387</v>
      </c>
      <c r="D53" s="52" t="s">
        <v>388</v>
      </c>
      <c r="E53" s="52" t="s">
        <v>389</v>
      </c>
      <c r="F53" s="88" t="s">
        <v>43</v>
      </c>
      <c r="G53" s="69" t="s">
        <v>390</v>
      </c>
      <c r="H53" s="62" t="s">
        <v>391</v>
      </c>
      <c r="I53" s="52">
        <v>6068437373</v>
      </c>
      <c r="J53" s="93" t="s">
        <v>98</v>
      </c>
      <c r="K53" s="54" t="s">
        <v>48</v>
      </c>
      <c r="L53" s="75"/>
      <c r="M53" s="71">
        <v>450.94</v>
      </c>
      <c r="N53" s="63"/>
      <c r="O53" s="97">
        <v>33.08270676691729</v>
      </c>
      <c r="P53" s="54" t="s">
        <v>48</v>
      </c>
      <c r="Q53" s="64"/>
      <c r="R53" s="63"/>
      <c r="S53" s="79" t="s">
        <v>48</v>
      </c>
      <c r="T53" s="101">
        <v>26506</v>
      </c>
      <c r="U53" s="66"/>
      <c r="V53" s="66"/>
      <c r="W53" s="83"/>
      <c r="X53" s="51">
        <f t="shared" si="10"/>
        <v>1</v>
      </c>
      <c r="Y53" s="52">
        <f t="shared" si="11"/>
        <v>1</v>
      </c>
      <c r="Z53" s="52">
        <f t="shared" si="12"/>
        <v>0</v>
      </c>
      <c r="AA53" s="52">
        <f t="shared" si="13"/>
        <v>0</v>
      </c>
      <c r="AB53" s="53" t="str">
        <f t="shared" si="14"/>
        <v>SRSA</v>
      </c>
      <c r="AC53" s="51">
        <f t="shared" si="15"/>
        <v>1</v>
      </c>
      <c r="AD53" s="52">
        <f t="shared" si="16"/>
        <v>1</v>
      </c>
      <c r="AE53" s="52" t="str">
        <f t="shared" si="17"/>
        <v>Initial</v>
      </c>
      <c r="AF53" s="53" t="str">
        <f t="shared" si="18"/>
        <v>-</v>
      </c>
      <c r="AG53" s="51" t="str">
        <f t="shared" si="19"/>
        <v>SRSA</v>
      </c>
      <c r="AH53" s="67" t="s">
        <v>49</v>
      </c>
    </row>
    <row r="54" spans="1:34" ht="12.75" customHeight="1">
      <c r="A54" s="86" t="s">
        <v>392</v>
      </c>
      <c r="B54" s="88" t="s">
        <v>393</v>
      </c>
      <c r="C54" s="51" t="s">
        <v>394</v>
      </c>
      <c r="D54" s="52" t="s">
        <v>395</v>
      </c>
      <c r="E54" s="52" t="s">
        <v>396</v>
      </c>
      <c r="F54" s="88" t="s">
        <v>43</v>
      </c>
      <c r="G54" s="69" t="s">
        <v>397</v>
      </c>
      <c r="H54" s="62" t="s">
        <v>398</v>
      </c>
      <c r="I54" s="52">
        <v>2705972101</v>
      </c>
      <c r="J54" s="93" t="s">
        <v>88</v>
      </c>
      <c r="K54" s="54" t="s">
        <v>48</v>
      </c>
      <c r="L54" s="75"/>
      <c r="M54" s="71">
        <v>1761.71</v>
      </c>
      <c r="N54" s="63"/>
      <c r="O54" s="97">
        <v>23.61604875571356</v>
      </c>
      <c r="P54" s="54" t="s">
        <v>48</v>
      </c>
      <c r="Q54" s="64"/>
      <c r="R54" s="63"/>
      <c r="S54" s="79" t="s">
        <v>48</v>
      </c>
      <c r="T54" s="101">
        <v>120602</v>
      </c>
      <c r="U54" s="66"/>
      <c r="V54" s="66"/>
      <c r="W54" s="83"/>
      <c r="X54" s="51">
        <f t="shared" si="10"/>
        <v>1</v>
      </c>
      <c r="Y54" s="52">
        <f t="shared" si="11"/>
        <v>0</v>
      </c>
      <c r="Z54" s="52">
        <f t="shared" si="12"/>
        <v>0</v>
      </c>
      <c r="AA54" s="52">
        <f t="shared" si="13"/>
        <v>0</v>
      </c>
      <c r="AB54" s="53" t="str">
        <f t="shared" si="14"/>
        <v>-</v>
      </c>
      <c r="AC54" s="51">
        <f t="shared" si="15"/>
        <v>1</v>
      </c>
      <c r="AD54" s="52">
        <f t="shared" si="16"/>
        <v>1</v>
      </c>
      <c r="AE54" s="52" t="str">
        <f t="shared" si="17"/>
        <v>Initial</v>
      </c>
      <c r="AF54" s="53" t="str">
        <f t="shared" si="18"/>
        <v>RLIS</v>
      </c>
      <c r="AG54" s="51">
        <f t="shared" si="19"/>
        <v>0</v>
      </c>
      <c r="AH54" s="67" t="s">
        <v>49</v>
      </c>
    </row>
    <row r="55" spans="1:34" ht="12.75" customHeight="1">
      <c r="A55" s="86" t="s">
        <v>399</v>
      </c>
      <c r="B55" s="88" t="s">
        <v>400</v>
      </c>
      <c r="C55" s="51" t="s">
        <v>401</v>
      </c>
      <c r="D55" s="52" t="s">
        <v>402</v>
      </c>
      <c r="E55" s="52" t="s">
        <v>403</v>
      </c>
      <c r="F55" s="88" t="s">
        <v>43</v>
      </c>
      <c r="G55" s="69" t="s">
        <v>404</v>
      </c>
      <c r="H55" s="62" t="s">
        <v>405</v>
      </c>
      <c r="I55" s="52">
        <v>2707656146</v>
      </c>
      <c r="J55" s="93" t="s">
        <v>80</v>
      </c>
      <c r="K55" s="54" t="s">
        <v>47</v>
      </c>
      <c r="L55" s="75"/>
      <c r="M55" s="71">
        <v>2183.15</v>
      </c>
      <c r="N55" s="63"/>
      <c r="O55" s="97">
        <v>29.354389224338135</v>
      </c>
      <c r="P55" s="54" t="s">
        <v>48</v>
      </c>
      <c r="Q55" s="64"/>
      <c r="R55" s="63"/>
      <c r="S55" s="79" t="s">
        <v>47</v>
      </c>
      <c r="T55" s="101">
        <v>90796</v>
      </c>
      <c r="U55" s="66"/>
      <c r="V55" s="66"/>
      <c r="W55" s="83"/>
      <c r="X55" s="51">
        <f t="shared" si="10"/>
        <v>0</v>
      </c>
      <c r="Y55" s="52">
        <f t="shared" si="11"/>
        <v>0</v>
      </c>
      <c r="Z55" s="52">
        <f t="shared" si="12"/>
        <v>0</v>
      </c>
      <c r="AA55" s="52">
        <f t="shared" si="13"/>
        <v>0</v>
      </c>
      <c r="AB55" s="53" t="str">
        <f t="shared" si="14"/>
        <v>-</v>
      </c>
      <c r="AC55" s="51">
        <f t="shared" si="15"/>
        <v>0</v>
      </c>
      <c r="AD55" s="52">
        <f t="shared" si="16"/>
        <v>1</v>
      </c>
      <c r="AE55" s="52">
        <f t="shared" si="17"/>
        <v>0</v>
      </c>
      <c r="AF55" s="53" t="str">
        <f t="shared" si="18"/>
        <v>-</v>
      </c>
      <c r="AG55" s="51">
        <f t="shared" si="19"/>
        <v>0</v>
      </c>
      <c r="AH55" s="67" t="s">
        <v>49</v>
      </c>
    </row>
    <row r="56" spans="1:34" ht="12.75" customHeight="1">
      <c r="A56" s="86" t="s">
        <v>406</v>
      </c>
      <c r="B56" s="88" t="s">
        <v>407</v>
      </c>
      <c r="C56" s="51" t="s">
        <v>408</v>
      </c>
      <c r="D56" s="52" t="s">
        <v>409</v>
      </c>
      <c r="E56" s="52" t="s">
        <v>410</v>
      </c>
      <c r="F56" s="88" t="s">
        <v>43</v>
      </c>
      <c r="G56" s="69" t="s">
        <v>411</v>
      </c>
      <c r="H56" s="62" t="s">
        <v>412</v>
      </c>
      <c r="I56" s="52">
        <v>6067388002</v>
      </c>
      <c r="J56" s="93" t="s">
        <v>98</v>
      </c>
      <c r="K56" s="54" t="s">
        <v>48</v>
      </c>
      <c r="L56" s="75"/>
      <c r="M56" s="71">
        <v>970.42</v>
      </c>
      <c r="N56" s="63"/>
      <c r="O56" s="97">
        <v>34.9867139061116</v>
      </c>
      <c r="P56" s="54" t="s">
        <v>48</v>
      </c>
      <c r="Q56" s="64"/>
      <c r="R56" s="63"/>
      <c r="S56" s="79" t="s">
        <v>48</v>
      </c>
      <c r="T56" s="101">
        <v>99638</v>
      </c>
      <c r="U56" s="66"/>
      <c r="V56" s="66"/>
      <c r="W56" s="83"/>
      <c r="X56" s="51">
        <f t="shared" si="10"/>
        <v>1</v>
      </c>
      <c r="Y56" s="52">
        <f t="shared" si="11"/>
        <v>0</v>
      </c>
      <c r="Z56" s="52">
        <f t="shared" si="12"/>
        <v>0</v>
      </c>
      <c r="AA56" s="52">
        <f t="shared" si="13"/>
        <v>0</v>
      </c>
      <c r="AB56" s="53" t="str">
        <f t="shared" si="14"/>
        <v>-</v>
      </c>
      <c r="AC56" s="51">
        <f t="shared" si="15"/>
        <v>1</v>
      </c>
      <c r="AD56" s="52">
        <f t="shared" si="16"/>
        <v>1</v>
      </c>
      <c r="AE56" s="52" t="str">
        <f t="shared" si="17"/>
        <v>Initial</v>
      </c>
      <c r="AF56" s="53" t="str">
        <f t="shared" si="18"/>
        <v>RLIS</v>
      </c>
      <c r="AG56" s="51">
        <f t="shared" si="19"/>
        <v>0</v>
      </c>
      <c r="AH56" s="67" t="s">
        <v>49</v>
      </c>
    </row>
    <row r="57" spans="1:34" ht="12.75" customHeight="1">
      <c r="A57" s="86" t="s">
        <v>413</v>
      </c>
      <c r="B57" s="88" t="s">
        <v>414</v>
      </c>
      <c r="C57" s="51" t="s">
        <v>415</v>
      </c>
      <c r="D57" s="52" t="s">
        <v>416</v>
      </c>
      <c r="E57" s="52" t="s">
        <v>417</v>
      </c>
      <c r="F57" s="88" t="s">
        <v>43</v>
      </c>
      <c r="G57" s="69" t="s">
        <v>418</v>
      </c>
      <c r="H57" s="62" t="s">
        <v>419</v>
      </c>
      <c r="I57" s="52">
        <v>5028454788</v>
      </c>
      <c r="J57" s="93" t="s">
        <v>88</v>
      </c>
      <c r="K57" s="54" t="s">
        <v>48</v>
      </c>
      <c r="L57" s="75"/>
      <c r="M57" s="71">
        <v>604.42</v>
      </c>
      <c r="N57" s="63"/>
      <c r="O57" s="97">
        <v>30.078740157480315</v>
      </c>
      <c r="P57" s="54" t="s">
        <v>48</v>
      </c>
      <c r="Q57" s="64"/>
      <c r="R57" s="63"/>
      <c r="S57" s="79" t="s">
        <v>48</v>
      </c>
      <c r="T57" s="101">
        <v>31921</v>
      </c>
      <c r="U57" s="66"/>
      <c r="V57" s="66"/>
      <c r="W57" s="83"/>
      <c r="X57" s="51">
        <f t="shared" si="10"/>
        <v>1</v>
      </c>
      <c r="Y57" s="52">
        <f t="shared" si="11"/>
        <v>0</v>
      </c>
      <c r="Z57" s="52">
        <f t="shared" si="12"/>
        <v>0</v>
      </c>
      <c r="AA57" s="52">
        <f t="shared" si="13"/>
        <v>0</v>
      </c>
      <c r="AB57" s="53" t="str">
        <f t="shared" si="14"/>
        <v>-</v>
      </c>
      <c r="AC57" s="51">
        <f t="shared" si="15"/>
        <v>1</v>
      </c>
      <c r="AD57" s="52">
        <f t="shared" si="16"/>
        <v>1</v>
      </c>
      <c r="AE57" s="52" t="str">
        <f t="shared" si="17"/>
        <v>Initial</v>
      </c>
      <c r="AF57" s="53" t="str">
        <f t="shared" si="18"/>
        <v>RLIS</v>
      </c>
      <c r="AG57" s="51">
        <f t="shared" si="19"/>
        <v>0</v>
      </c>
      <c r="AH57" s="67" t="s">
        <v>49</v>
      </c>
    </row>
    <row r="58" spans="1:34" ht="12.75" customHeight="1">
      <c r="A58" s="86" t="s">
        <v>420</v>
      </c>
      <c r="B58" s="88" t="s">
        <v>421</v>
      </c>
      <c r="C58" s="51" t="s">
        <v>422</v>
      </c>
      <c r="D58" s="52" t="s">
        <v>423</v>
      </c>
      <c r="E58" s="52" t="s">
        <v>424</v>
      </c>
      <c r="F58" s="88" t="s">
        <v>43</v>
      </c>
      <c r="G58" s="69" t="s">
        <v>425</v>
      </c>
      <c r="H58" s="62" t="s">
        <v>426</v>
      </c>
      <c r="I58" s="52">
        <v>8597272009</v>
      </c>
      <c r="J58" s="93" t="s">
        <v>65</v>
      </c>
      <c r="K58" s="54" t="s">
        <v>47</v>
      </c>
      <c r="L58" s="75"/>
      <c r="M58" s="71">
        <v>1978.26</v>
      </c>
      <c r="N58" s="63"/>
      <c r="O58" s="97">
        <v>27.22183344996501</v>
      </c>
      <c r="P58" s="54" t="s">
        <v>48</v>
      </c>
      <c r="Q58" s="64"/>
      <c r="R58" s="63"/>
      <c r="S58" s="79" t="s">
        <v>47</v>
      </c>
      <c r="T58" s="101">
        <v>85497</v>
      </c>
      <c r="U58" s="66"/>
      <c r="V58" s="66"/>
      <c r="W58" s="83"/>
      <c r="X58" s="51">
        <f t="shared" si="10"/>
        <v>0</v>
      </c>
      <c r="Y58" s="52">
        <f t="shared" si="11"/>
        <v>0</v>
      </c>
      <c r="Z58" s="52">
        <f t="shared" si="12"/>
        <v>0</v>
      </c>
      <c r="AA58" s="52">
        <f t="shared" si="13"/>
        <v>0</v>
      </c>
      <c r="AB58" s="53" t="str">
        <f t="shared" si="14"/>
        <v>-</v>
      </c>
      <c r="AC58" s="51">
        <f t="shared" si="15"/>
        <v>0</v>
      </c>
      <c r="AD58" s="52">
        <f t="shared" si="16"/>
        <v>1</v>
      </c>
      <c r="AE58" s="52">
        <f t="shared" si="17"/>
        <v>0</v>
      </c>
      <c r="AF58" s="53" t="str">
        <f t="shared" si="18"/>
        <v>-</v>
      </c>
      <c r="AG58" s="51">
        <f t="shared" si="19"/>
        <v>0</v>
      </c>
      <c r="AH58" s="67" t="s">
        <v>49</v>
      </c>
    </row>
    <row r="59" spans="1:34" ht="12.75" customHeight="1">
      <c r="A59" s="86" t="s">
        <v>427</v>
      </c>
      <c r="B59" s="88" t="s">
        <v>428</v>
      </c>
      <c r="C59" s="51" t="s">
        <v>429</v>
      </c>
      <c r="D59" s="52" t="s">
        <v>430</v>
      </c>
      <c r="E59" s="52" t="s">
        <v>431</v>
      </c>
      <c r="F59" s="88" t="s">
        <v>43</v>
      </c>
      <c r="G59" s="69" t="s">
        <v>432</v>
      </c>
      <c r="H59" s="62" t="s">
        <v>433</v>
      </c>
      <c r="I59" s="52">
        <v>6067232181</v>
      </c>
      <c r="J59" s="93" t="s">
        <v>46</v>
      </c>
      <c r="K59" s="54" t="s">
        <v>47</v>
      </c>
      <c r="L59" s="75"/>
      <c r="M59" s="71">
        <v>2221.31</v>
      </c>
      <c r="N59" s="63"/>
      <c r="O59" s="97">
        <v>36.218211648892535</v>
      </c>
      <c r="P59" s="54" t="s">
        <v>48</v>
      </c>
      <c r="Q59" s="64"/>
      <c r="R59" s="63"/>
      <c r="S59" s="79" t="s">
        <v>48</v>
      </c>
      <c r="T59" s="101">
        <v>191828</v>
      </c>
      <c r="U59" s="66"/>
      <c r="V59" s="66"/>
      <c r="W59" s="83"/>
      <c r="X59" s="51">
        <f t="shared" si="10"/>
        <v>0</v>
      </c>
      <c r="Y59" s="52">
        <f t="shared" si="11"/>
        <v>0</v>
      </c>
      <c r="Z59" s="52">
        <f t="shared" si="12"/>
        <v>0</v>
      </c>
      <c r="AA59" s="52">
        <f t="shared" si="13"/>
        <v>0</v>
      </c>
      <c r="AB59" s="53" t="str">
        <f t="shared" si="14"/>
        <v>-</v>
      </c>
      <c r="AC59" s="51">
        <f t="shared" si="15"/>
        <v>1</v>
      </c>
      <c r="AD59" s="52">
        <f t="shared" si="16"/>
        <v>1</v>
      </c>
      <c r="AE59" s="52" t="str">
        <f t="shared" si="17"/>
        <v>Initial</v>
      </c>
      <c r="AF59" s="53" t="str">
        <f t="shared" si="18"/>
        <v>RLIS</v>
      </c>
      <c r="AG59" s="51">
        <f t="shared" si="19"/>
        <v>0</v>
      </c>
      <c r="AH59" s="67" t="s">
        <v>49</v>
      </c>
    </row>
    <row r="60" spans="1:34" ht="12.75" customHeight="1">
      <c r="A60" s="86" t="s">
        <v>434</v>
      </c>
      <c r="B60" s="88" t="s">
        <v>435</v>
      </c>
      <c r="C60" s="51" t="s">
        <v>436</v>
      </c>
      <c r="D60" s="52" t="s">
        <v>437</v>
      </c>
      <c r="E60" s="52" t="s">
        <v>77</v>
      </c>
      <c r="F60" s="88" t="s">
        <v>43</v>
      </c>
      <c r="G60" s="69" t="s">
        <v>155</v>
      </c>
      <c r="H60" s="62" t="s">
        <v>438</v>
      </c>
      <c r="I60" s="52">
        <v>6063243877</v>
      </c>
      <c r="J60" s="93" t="s">
        <v>439</v>
      </c>
      <c r="K60" s="54" t="s">
        <v>47</v>
      </c>
      <c r="L60" s="75"/>
      <c r="M60" s="71">
        <v>772.66</v>
      </c>
      <c r="N60" s="63"/>
      <c r="O60" s="97">
        <v>34.21926910299003</v>
      </c>
      <c r="P60" s="54" t="s">
        <v>48</v>
      </c>
      <c r="Q60" s="64"/>
      <c r="R60" s="63"/>
      <c r="S60" s="79" t="s">
        <v>47</v>
      </c>
      <c r="T60" s="101">
        <v>25166</v>
      </c>
      <c r="U60" s="66"/>
      <c r="V60" s="66"/>
      <c r="W60" s="83"/>
      <c r="X60" s="51">
        <f t="shared" si="10"/>
        <v>0</v>
      </c>
      <c r="Y60" s="52">
        <f t="shared" si="11"/>
        <v>0</v>
      </c>
      <c r="Z60" s="52">
        <f t="shared" si="12"/>
        <v>0</v>
      </c>
      <c r="AA60" s="52">
        <f t="shared" si="13"/>
        <v>0</v>
      </c>
      <c r="AB60" s="53" t="str">
        <f t="shared" si="14"/>
        <v>-</v>
      </c>
      <c r="AC60" s="51">
        <f t="shared" si="15"/>
        <v>0</v>
      </c>
      <c r="AD60" s="52">
        <f t="shared" si="16"/>
        <v>1</v>
      </c>
      <c r="AE60" s="52">
        <f t="shared" si="17"/>
        <v>0</v>
      </c>
      <c r="AF60" s="53" t="str">
        <f t="shared" si="18"/>
        <v>-</v>
      </c>
      <c r="AG60" s="51">
        <f t="shared" si="19"/>
        <v>0</v>
      </c>
      <c r="AH60" s="67" t="s">
        <v>49</v>
      </c>
    </row>
    <row r="61" spans="1:34" ht="12.75" customHeight="1">
      <c r="A61" s="86" t="s">
        <v>440</v>
      </c>
      <c r="B61" s="88" t="s">
        <v>441</v>
      </c>
      <c r="C61" s="51" t="s">
        <v>442</v>
      </c>
      <c r="D61" s="52" t="s">
        <v>443</v>
      </c>
      <c r="E61" s="52" t="s">
        <v>294</v>
      </c>
      <c r="F61" s="88" t="s">
        <v>43</v>
      </c>
      <c r="G61" s="69" t="s">
        <v>444</v>
      </c>
      <c r="H61" s="62" t="s">
        <v>445</v>
      </c>
      <c r="I61" s="52">
        <v>8593814000</v>
      </c>
      <c r="J61" s="93" t="s">
        <v>446</v>
      </c>
      <c r="K61" s="54" t="s">
        <v>47</v>
      </c>
      <c r="L61" s="75"/>
      <c r="M61" s="71">
        <v>35070.39</v>
      </c>
      <c r="N61" s="63"/>
      <c r="O61" s="97">
        <v>18.584771252176665</v>
      </c>
      <c r="P61" s="54" t="s">
        <v>47</v>
      </c>
      <c r="Q61" s="64"/>
      <c r="R61" s="63"/>
      <c r="S61" s="79" t="s">
        <v>47</v>
      </c>
      <c r="T61" s="101">
        <v>1535860</v>
      </c>
      <c r="U61" s="66"/>
      <c r="V61" s="66"/>
      <c r="W61" s="83"/>
      <c r="X61" s="51">
        <f t="shared" si="10"/>
        <v>0</v>
      </c>
      <c r="Y61" s="52">
        <f t="shared" si="11"/>
        <v>0</v>
      </c>
      <c r="Z61" s="52">
        <f t="shared" si="12"/>
        <v>0</v>
      </c>
      <c r="AA61" s="52">
        <f t="shared" si="13"/>
        <v>0</v>
      </c>
      <c r="AB61" s="53" t="str">
        <f t="shared" si="14"/>
        <v>-</v>
      </c>
      <c r="AC61" s="51">
        <f t="shared" si="15"/>
        <v>0</v>
      </c>
      <c r="AD61" s="52">
        <f t="shared" si="16"/>
        <v>0</v>
      </c>
      <c r="AE61" s="52">
        <f t="shared" si="17"/>
        <v>0</v>
      </c>
      <c r="AF61" s="53" t="str">
        <f t="shared" si="18"/>
        <v>-</v>
      </c>
      <c r="AG61" s="51">
        <f t="shared" si="19"/>
        <v>0</v>
      </c>
      <c r="AH61" s="67" t="s">
        <v>49</v>
      </c>
    </row>
    <row r="62" spans="1:34" ht="12.75" customHeight="1">
      <c r="A62" s="86" t="s">
        <v>447</v>
      </c>
      <c r="B62" s="88" t="s">
        <v>448</v>
      </c>
      <c r="C62" s="51" t="s">
        <v>449</v>
      </c>
      <c r="D62" s="52" t="s">
        <v>450</v>
      </c>
      <c r="E62" s="52" t="s">
        <v>451</v>
      </c>
      <c r="F62" s="88" t="s">
        <v>43</v>
      </c>
      <c r="G62" s="69" t="s">
        <v>452</v>
      </c>
      <c r="H62" s="62" t="s">
        <v>453</v>
      </c>
      <c r="I62" s="52">
        <v>6068455851</v>
      </c>
      <c r="J62" s="93" t="s">
        <v>46</v>
      </c>
      <c r="K62" s="54" t="s">
        <v>47</v>
      </c>
      <c r="L62" s="75"/>
      <c r="M62" s="71">
        <v>2092.52</v>
      </c>
      <c r="N62" s="63"/>
      <c r="O62" s="97">
        <v>28.88198757763975</v>
      </c>
      <c r="P62" s="54" t="s">
        <v>48</v>
      </c>
      <c r="Q62" s="64"/>
      <c r="R62" s="63"/>
      <c r="S62" s="79" t="s">
        <v>48</v>
      </c>
      <c r="T62" s="101">
        <v>148600</v>
      </c>
      <c r="U62" s="66"/>
      <c r="V62" s="66"/>
      <c r="W62" s="83"/>
      <c r="X62" s="51">
        <f t="shared" si="10"/>
        <v>0</v>
      </c>
      <c r="Y62" s="52">
        <f t="shared" si="11"/>
        <v>0</v>
      </c>
      <c r="Z62" s="52">
        <f t="shared" si="12"/>
        <v>0</v>
      </c>
      <c r="AA62" s="52">
        <f t="shared" si="13"/>
        <v>0</v>
      </c>
      <c r="AB62" s="53" t="str">
        <f t="shared" si="14"/>
        <v>-</v>
      </c>
      <c r="AC62" s="51">
        <f t="shared" si="15"/>
        <v>1</v>
      </c>
      <c r="AD62" s="52">
        <f t="shared" si="16"/>
        <v>1</v>
      </c>
      <c r="AE62" s="52" t="str">
        <f t="shared" si="17"/>
        <v>Initial</v>
      </c>
      <c r="AF62" s="53" t="str">
        <f t="shared" si="18"/>
        <v>RLIS</v>
      </c>
      <c r="AG62" s="51">
        <f t="shared" si="19"/>
        <v>0</v>
      </c>
      <c r="AH62" s="67" t="s">
        <v>49</v>
      </c>
    </row>
    <row r="63" spans="1:34" ht="12.75" customHeight="1">
      <c r="A63" s="86" t="s">
        <v>454</v>
      </c>
      <c r="B63" s="88" t="s">
        <v>455</v>
      </c>
      <c r="C63" s="51" t="s">
        <v>456</v>
      </c>
      <c r="D63" s="52" t="s">
        <v>457</v>
      </c>
      <c r="E63" s="52" t="s">
        <v>458</v>
      </c>
      <c r="F63" s="88" t="s">
        <v>43</v>
      </c>
      <c r="G63" s="69" t="s">
        <v>459</v>
      </c>
      <c r="H63" s="62" t="s">
        <v>460</v>
      </c>
      <c r="I63" s="52">
        <v>6068862354</v>
      </c>
      <c r="J63" s="93" t="s">
        <v>46</v>
      </c>
      <c r="K63" s="54" t="s">
        <v>47</v>
      </c>
      <c r="L63" s="75"/>
      <c r="M63" s="71">
        <v>565.32</v>
      </c>
      <c r="N63" s="63"/>
      <c r="O63" s="97">
        <v>35.525273332276974</v>
      </c>
      <c r="P63" s="54" t="s">
        <v>48</v>
      </c>
      <c r="Q63" s="64"/>
      <c r="R63" s="63"/>
      <c r="S63" s="79" t="s">
        <v>48</v>
      </c>
      <c r="T63" s="101">
        <v>627539</v>
      </c>
      <c r="U63" s="66"/>
      <c r="V63" s="66"/>
      <c r="W63" s="83"/>
      <c r="X63" s="51">
        <f t="shared" si="10"/>
        <v>0</v>
      </c>
      <c r="Y63" s="52">
        <f t="shared" si="11"/>
        <v>1</v>
      </c>
      <c r="Z63" s="52">
        <f t="shared" si="12"/>
        <v>0</v>
      </c>
      <c r="AA63" s="52">
        <f t="shared" si="13"/>
        <v>0</v>
      </c>
      <c r="AB63" s="53" t="str">
        <f t="shared" si="14"/>
        <v>-</v>
      </c>
      <c r="AC63" s="51">
        <f t="shared" si="15"/>
        <v>1</v>
      </c>
      <c r="AD63" s="52">
        <f t="shared" si="16"/>
        <v>1</v>
      </c>
      <c r="AE63" s="52" t="str">
        <f t="shared" si="17"/>
        <v>Initial</v>
      </c>
      <c r="AF63" s="53" t="str">
        <f t="shared" si="18"/>
        <v>RLIS</v>
      </c>
      <c r="AG63" s="51">
        <f t="shared" si="19"/>
        <v>0</v>
      </c>
      <c r="AH63" s="67" t="s">
        <v>49</v>
      </c>
    </row>
    <row r="64" spans="1:34" ht="12.75" customHeight="1">
      <c r="A64" s="86" t="s">
        <v>461</v>
      </c>
      <c r="B64" s="88" t="s">
        <v>462</v>
      </c>
      <c r="C64" s="51" t="s">
        <v>463</v>
      </c>
      <c r="D64" s="52" t="s">
        <v>464</v>
      </c>
      <c r="E64" s="52" t="s">
        <v>465</v>
      </c>
      <c r="F64" s="88" t="s">
        <v>43</v>
      </c>
      <c r="G64" s="69" t="s">
        <v>466</v>
      </c>
      <c r="H64" s="62" t="s">
        <v>467</v>
      </c>
      <c r="I64" s="52">
        <v>8597813333</v>
      </c>
      <c r="J64" s="93" t="s">
        <v>65</v>
      </c>
      <c r="K64" s="54" t="s">
        <v>47</v>
      </c>
      <c r="L64" s="75"/>
      <c r="M64" s="71">
        <v>2584.69</v>
      </c>
      <c r="N64" s="63"/>
      <c r="O64" s="97">
        <v>8.174841508174842</v>
      </c>
      <c r="P64" s="54" t="s">
        <v>47</v>
      </c>
      <c r="Q64" s="64"/>
      <c r="R64" s="63"/>
      <c r="S64" s="79" t="s">
        <v>47</v>
      </c>
      <c r="T64" s="101">
        <v>65349</v>
      </c>
      <c r="U64" s="66"/>
      <c r="V64" s="66"/>
      <c r="W64" s="83"/>
      <c r="X64" s="51">
        <f t="shared" si="10"/>
        <v>0</v>
      </c>
      <c r="Y64" s="52">
        <f t="shared" si="11"/>
        <v>0</v>
      </c>
      <c r="Z64" s="52">
        <f t="shared" si="12"/>
        <v>0</v>
      </c>
      <c r="AA64" s="52">
        <f t="shared" si="13"/>
        <v>0</v>
      </c>
      <c r="AB64" s="53" t="str">
        <f t="shared" si="14"/>
        <v>-</v>
      </c>
      <c r="AC64" s="51">
        <f t="shared" si="15"/>
        <v>0</v>
      </c>
      <c r="AD64" s="52">
        <f t="shared" si="16"/>
        <v>0</v>
      </c>
      <c r="AE64" s="52">
        <f t="shared" si="17"/>
        <v>0</v>
      </c>
      <c r="AF64" s="53" t="str">
        <f t="shared" si="18"/>
        <v>-</v>
      </c>
      <c r="AG64" s="51">
        <f t="shared" si="19"/>
        <v>0</v>
      </c>
      <c r="AH64" s="67" t="s">
        <v>49</v>
      </c>
    </row>
    <row r="65" spans="1:34" ht="12.75" customHeight="1">
      <c r="A65" s="86" t="s">
        <v>468</v>
      </c>
      <c r="B65" s="88" t="s">
        <v>469</v>
      </c>
      <c r="C65" s="51" t="s">
        <v>470</v>
      </c>
      <c r="D65" s="52" t="s">
        <v>471</v>
      </c>
      <c r="E65" s="52" t="s">
        <v>472</v>
      </c>
      <c r="F65" s="88" t="s">
        <v>43</v>
      </c>
      <c r="G65" s="69" t="s">
        <v>473</v>
      </c>
      <c r="H65" s="62" t="s">
        <v>474</v>
      </c>
      <c r="I65" s="52">
        <v>5028758661</v>
      </c>
      <c r="J65" s="93" t="s">
        <v>475</v>
      </c>
      <c r="K65" s="54" t="s">
        <v>47</v>
      </c>
      <c r="L65" s="75"/>
      <c r="M65" s="71">
        <v>719.88</v>
      </c>
      <c r="N65" s="63"/>
      <c r="O65" s="97">
        <v>36.57770800627944</v>
      </c>
      <c r="P65" s="54" t="s">
        <v>48</v>
      </c>
      <c r="Q65" s="64"/>
      <c r="R65" s="63"/>
      <c r="S65" s="79" t="s">
        <v>47</v>
      </c>
      <c r="T65" s="101">
        <v>67339</v>
      </c>
      <c r="U65" s="66"/>
      <c r="V65" s="66"/>
      <c r="W65" s="83"/>
      <c r="X65" s="51">
        <f t="shared" si="10"/>
        <v>0</v>
      </c>
      <c r="Y65" s="52">
        <f t="shared" si="11"/>
        <v>0</v>
      </c>
      <c r="Z65" s="52">
        <f t="shared" si="12"/>
        <v>0</v>
      </c>
      <c r="AA65" s="52">
        <f t="shared" si="13"/>
        <v>0</v>
      </c>
      <c r="AB65" s="53" t="str">
        <f t="shared" si="14"/>
        <v>-</v>
      </c>
      <c r="AC65" s="51">
        <f t="shared" si="15"/>
        <v>0</v>
      </c>
      <c r="AD65" s="52">
        <f t="shared" si="16"/>
        <v>1</v>
      </c>
      <c r="AE65" s="52">
        <f t="shared" si="17"/>
        <v>0</v>
      </c>
      <c r="AF65" s="53" t="str">
        <f t="shared" si="18"/>
        <v>-</v>
      </c>
      <c r="AG65" s="51">
        <f t="shared" si="19"/>
        <v>0</v>
      </c>
      <c r="AH65" s="67" t="s">
        <v>49</v>
      </c>
    </row>
    <row r="66" spans="1:34" ht="12.75" customHeight="1">
      <c r="A66" s="86" t="s">
        <v>476</v>
      </c>
      <c r="B66" s="88" t="s">
        <v>477</v>
      </c>
      <c r="C66" s="51" t="s">
        <v>478</v>
      </c>
      <c r="D66" s="52" t="s">
        <v>479</v>
      </c>
      <c r="E66" s="52" t="s">
        <v>472</v>
      </c>
      <c r="F66" s="88" t="s">
        <v>43</v>
      </c>
      <c r="G66" s="69" t="s">
        <v>473</v>
      </c>
      <c r="H66" s="62" t="s">
        <v>480</v>
      </c>
      <c r="I66" s="52">
        <v>5026956700</v>
      </c>
      <c r="J66" s="93" t="s">
        <v>481</v>
      </c>
      <c r="K66" s="54" t="s">
        <v>47</v>
      </c>
      <c r="L66" s="75"/>
      <c r="M66" s="71">
        <v>5599.75</v>
      </c>
      <c r="N66" s="63"/>
      <c r="O66" s="97">
        <v>18.989346386409444</v>
      </c>
      <c r="P66" s="54" t="s">
        <v>47</v>
      </c>
      <c r="Q66" s="64"/>
      <c r="R66" s="63"/>
      <c r="S66" s="79" t="s">
        <v>47</v>
      </c>
      <c r="T66" s="101">
        <v>239968</v>
      </c>
      <c r="U66" s="66"/>
      <c r="V66" s="66"/>
      <c r="W66" s="83"/>
      <c r="X66" s="51">
        <f t="shared" si="10"/>
        <v>0</v>
      </c>
      <c r="Y66" s="52">
        <f t="shared" si="11"/>
        <v>0</v>
      </c>
      <c r="Z66" s="52">
        <f t="shared" si="12"/>
        <v>0</v>
      </c>
      <c r="AA66" s="52">
        <f t="shared" si="13"/>
        <v>0</v>
      </c>
      <c r="AB66" s="53" t="str">
        <f t="shared" si="14"/>
        <v>-</v>
      </c>
      <c r="AC66" s="51">
        <f t="shared" si="15"/>
        <v>0</v>
      </c>
      <c r="AD66" s="52">
        <f t="shared" si="16"/>
        <v>0</v>
      </c>
      <c r="AE66" s="52">
        <f t="shared" si="17"/>
        <v>0</v>
      </c>
      <c r="AF66" s="53" t="str">
        <f t="shared" si="18"/>
        <v>-</v>
      </c>
      <c r="AG66" s="51">
        <f t="shared" si="19"/>
        <v>0</v>
      </c>
      <c r="AH66" s="67" t="s">
        <v>49</v>
      </c>
    </row>
    <row r="67" spans="1:34" ht="12.75" customHeight="1">
      <c r="A67" s="86" t="s">
        <v>482</v>
      </c>
      <c r="B67" s="88" t="s">
        <v>483</v>
      </c>
      <c r="C67" s="51" t="s">
        <v>484</v>
      </c>
      <c r="D67" s="52" t="s">
        <v>485</v>
      </c>
      <c r="E67" s="52" t="s">
        <v>486</v>
      </c>
      <c r="F67" s="88" t="s">
        <v>43</v>
      </c>
      <c r="G67" s="69" t="s">
        <v>487</v>
      </c>
      <c r="H67" s="62" t="s">
        <v>488</v>
      </c>
      <c r="I67" s="52">
        <v>2702363923</v>
      </c>
      <c r="J67" s="93" t="s">
        <v>98</v>
      </c>
      <c r="K67" s="54" t="s">
        <v>48</v>
      </c>
      <c r="L67" s="75"/>
      <c r="M67" s="71">
        <v>482.85</v>
      </c>
      <c r="N67" s="63"/>
      <c r="O67" s="97">
        <v>36.53198653198653</v>
      </c>
      <c r="P67" s="54" t="s">
        <v>48</v>
      </c>
      <c r="Q67" s="64"/>
      <c r="R67" s="63"/>
      <c r="S67" s="79" t="s">
        <v>48</v>
      </c>
      <c r="T67" s="101">
        <v>62072</v>
      </c>
      <c r="U67" s="66"/>
      <c r="V67" s="66"/>
      <c r="W67" s="83"/>
      <c r="X67" s="51">
        <f t="shared" si="10"/>
        <v>1</v>
      </c>
      <c r="Y67" s="52">
        <f t="shared" si="11"/>
        <v>1</v>
      </c>
      <c r="Z67" s="52">
        <f t="shared" si="12"/>
        <v>0</v>
      </c>
      <c r="AA67" s="52">
        <f t="shared" si="13"/>
        <v>0</v>
      </c>
      <c r="AB67" s="53" t="str">
        <f t="shared" si="14"/>
        <v>SRSA</v>
      </c>
      <c r="AC67" s="51">
        <f t="shared" si="15"/>
        <v>1</v>
      </c>
      <c r="AD67" s="52">
        <f t="shared" si="16"/>
        <v>1</v>
      </c>
      <c r="AE67" s="52" t="str">
        <f t="shared" si="17"/>
        <v>Initial</v>
      </c>
      <c r="AF67" s="53" t="str">
        <f t="shared" si="18"/>
        <v>-</v>
      </c>
      <c r="AG67" s="51" t="str">
        <f t="shared" si="19"/>
        <v>SRSA</v>
      </c>
      <c r="AH67" s="67" t="s">
        <v>49</v>
      </c>
    </row>
    <row r="68" spans="1:34" ht="12.75" customHeight="1">
      <c r="A68" s="86" t="s">
        <v>489</v>
      </c>
      <c r="B68" s="88" t="s">
        <v>490</v>
      </c>
      <c r="C68" s="51" t="s">
        <v>491</v>
      </c>
      <c r="D68" s="52" t="s">
        <v>492</v>
      </c>
      <c r="E68" s="52" t="s">
        <v>493</v>
      </c>
      <c r="F68" s="88" t="s">
        <v>43</v>
      </c>
      <c r="G68" s="69" t="s">
        <v>494</v>
      </c>
      <c r="H68" s="62" t="s">
        <v>495</v>
      </c>
      <c r="I68" s="52">
        <v>2704721553</v>
      </c>
      <c r="J68" s="93" t="s">
        <v>98</v>
      </c>
      <c r="K68" s="54" t="s">
        <v>48</v>
      </c>
      <c r="L68" s="75"/>
      <c r="M68" s="71">
        <v>322.91</v>
      </c>
      <c r="N68" s="63"/>
      <c r="O68" s="97">
        <v>51.70603674540683</v>
      </c>
      <c r="P68" s="54" t="s">
        <v>48</v>
      </c>
      <c r="Q68" s="64"/>
      <c r="R68" s="63"/>
      <c r="S68" s="79" t="s">
        <v>48</v>
      </c>
      <c r="T68" s="101">
        <v>40454</v>
      </c>
      <c r="U68" s="66"/>
      <c r="V68" s="66"/>
      <c r="W68" s="83"/>
      <c r="X68" s="51">
        <f t="shared" si="10"/>
        <v>1</v>
      </c>
      <c r="Y68" s="52">
        <f t="shared" si="11"/>
        <v>1</v>
      </c>
      <c r="Z68" s="52">
        <f t="shared" si="12"/>
        <v>0</v>
      </c>
      <c r="AA68" s="52">
        <f t="shared" si="13"/>
        <v>0</v>
      </c>
      <c r="AB68" s="53" t="str">
        <f t="shared" si="14"/>
        <v>SRSA</v>
      </c>
      <c r="AC68" s="51">
        <f t="shared" si="15"/>
        <v>1</v>
      </c>
      <c r="AD68" s="52">
        <f t="shared" si="16"/>
        <v>1</v>
      </c>
      <c r="AE68" s="52" t="str">
        <f t="shared" si="17"/>
        <v>Initial</v>
      </c>
      <c r="AF68" s="53" t="str">
        <f t="shared" si="18"/>
        <v>-</v>
      </c>
      <c r="AG68" s="51" t="str">
        <f t="shared" si="19"/>
        <v>SRSA</v>
      </c>
      <c r="AH68" s="67" t="s">
        <v>49</v>
      </c>
    </row>
    <row r="69" spans="1:34" ht="12.75" customHeight="1">
      <c r="A69" s="86" t="s">
        <v>496</v>
      </c>
      <c r="B69" s="88" t="s">
        <v>497</v>
      </c>
      <c r="C69" s="51" t="s">
        <v>498</v>
      </c>
      <c r="D69" s="52" t="s">
        <v>499</v>
      </c>
      <c r="E69" s="52" t="s">
        <v>500</v>
      </c>
      <c r="F69" s="88" t="s">
        <v>43</v>
      </c>
      <c r="G69" s="69" t="s">
        <v>501</v>
      </c>
      <c r="H69" s="62" t="s">
        <v>419</v>
      </c>
      <c r="I69" s="52">
        <v>8595672828</v>
      </c>
      <c r="J69" s="93" t="s">
        <v>88</v>
      </c>
      <c r="K69" s="54" t="s">
        <v>48</v>
      </c>
      <c r="L69" s="75"/>
      <c r="M69" s="71">
        <v>1502.84</v>
      </c>
      <c r="N69" s="63"/>
      <c r="O69" s="97">
        <v>24.666279744631456</v>
      </c>
      <c r="P69" s="54" t="s">
        <v>48</v>
      </c>
      <c r="Q69" s="64"/>
      <c r="R69" s="63"/>
      <c r="S69" s="79" t="s">
        <v>48</v>
      </c>
      <c r="T69" s="101">
        <v>77279</v>
      </c>
      <c r="U69" s="66"/>
      <c r="V69" s="66"/>
      <c r="W69" s="83"/>
      <c r="X69" s="51">
        <f aca="true" t="shared" si="20" ref="X69:X100">IF(OR(K69="YES",TRIM(L69)="YES"),1,0)</f>
        <v>1</v>
      </c>
      <c r="Y69" s="52">
        <f aca="true" t="shared" si="21" ref="Y69:Y100">IF(OR(AND(ISNUMBER(M69),AND(M69&gt;0,M69&lt;600)),AND(ISNUMBER(M69),AND(M69&gt;0,N69="YES"))),1,0)</f>
        <v>0</v>
      </c>
      <c r="Z69" s="52">
        <f aca="true" t="shared" si="22" ref="Z69:Z100">IF(AND(OR(K69="YES",TRIM(L69)="YES"),(X69=0)),"Trouble",0)</f>
        <v>0</v>
      </c>
      <c r="AA69" s="52">
        <f aca="true" t="shared" si="23" ref="AA69:AA100">IF(AND(OR(AND(ISNUMBER(M69),AND(M69&gt;0,M69&lt;600)),AND(ISNUMBER(M69),AND(M69&gt;0,N69="YES"))),(Y69=0)),"Trouble",0)</f>
        <v>0</v>
      </c>
      <c r="AB69" s="53" t="str">
        <f aca="true" t="shared" si="24" ref="AB69:AB100">IF(AND(X69=1,Y69=1),"SRSA","-")</f>
        <v>-</v>
      </c>
      <c r="AC69" s="51">
        <f aca="true" t="shared" si="25" ref="AC69:AC100">IF(S69="YES",1,0)</f>
        <v>1</v>
      </c>
      <c r="AD69" s="52">
        <f aca="true" t="shared" si="26" ref="AD69:AD100">IF(OR(AND(ISNUMBER(Q69),Q69&gt;=20),(AND(ISNUMBER(Q69)=FALSE,AND(ISNUMBER(O69),O69&gt;=20)))),1,0)</f>
        <v>1</v>
      </c>
      <c r="AE69" s="52" t="str">
        <f aca="true" t="shared" si="27" ref="AE69:AE100">IF(AND(AC69=1,AD69=1),"Initial",0)</f>
        <v>Initial</v>
      </c>
      <c r="AF69" s="53" t="str">
        <f aca="true" t="shared" si="28" ref="AF69:AF100">IF(AND(AND(AE69="Initial",AG69=0),AND(ISNUMBER(M69),M69&gt;0)),"RLIS","-")</f>
        <v>RLIS</v>
      </c>
      <c r="AG69" s="51">
        <f aca="true" t="shared" si="29" ref="AG69:AG100">IF(AND(AB69="SRSA",AE69="Initial"),"SRSA",0)</f>
        <v>0</v>
      </c>
      <c r="AH69" s="67" t="s">
        <v>49</v>
      </c>
    </row>
    <row r="70" spans="1:34" ht="12.75" customHeight="1">
      <c r="A70" s="86" t="s">
        <v>502</v>
      </c>
      <c r="B70" s="88" t="s">
        <v>503</v>
      </c>
      <c r="C70" s="51" t="s">
        <v>504</v>
      </c>
      <c r="D70" s="52" t="s">
        <v>505</v>
      </c>
      <c r="E70" s="52" t="s">
        <v>506</v>
      </c>
      <c r="F70" s="88" t="s">
        <v>43</v>
      </c>
      <c r="G70" s="69" t="s">
        <v>507</v>
      </c>
      <c r="H70" s="62" t="s">
        <v>508</v>
      </c>
      <c r="I70" s="52">
        <v>8597923018</v>
      </c>
      <c r="J70" s="93" t="s">
        <v>46</v>
      </c>
      <c r="K70" s="54" t="s">
        <v>47</v>
      </c>
      <c r="L70" s="75"/>
      <c r="M70" s="71">
        <v>2252.61</v>
      </c>
      <c r="N70" s="63"/>
      <c r="O70" s="97">
        <v>26.102418207681367</v>
      </c>
      <c r="P70" s="54" t="s">
        <v>48</v>
      </c>
      <c r="Q70" s="64"/>
      <c r="R70" s="63"/>
      <c r="S70" s="79" t="s">
        <v>48</v>
      </c>
      <c r="T70" s="101">
        <v>120808</v>
      </c>
      <c r="U70" s="66"/>
      <c r="V70" s="66"/>
      <c r="W70" s="83"/>
      <c r="X70" s="51">
        <f t="shared" si="20"/>
        <v>0</v>
      </c>
      <c r="Y70" s="52">
        <f t="shared" si="21"/>
        <v>0</v>
      </c>
      <c r="Z70" s="52">
        <f t="shared" si="22"/>
        <v>0</v>
      </c>
      <c r="AA70" s="52">
        <f t="shared" si="23"/>
        <v>0</v>
      </c>
      <c r="AB70" s="53" t="str">
        <f t="shared" si="24"/>
        <v>-</v>
      </c>
      <c r="AC70" s="51">
        <f t="shared" si="25"/>
        <v>1</v>
      </c>
      <c r="AD70" s="52">
        <f t="shared" si="26"/>
        <v>1</v>
      </c>
      <c r="AE70" s="52" t="str">
        <f t="shared" si="27"/>
        <v>Initial</v>
      </c>
      <c r="AF70" s="53" t="str">
        <f t="shared" si="28"/>
        <v>RLIS</v>
      </c>
      <c r="AG70" s="51">
        <f t="shared" si="29"/>
        <v>0</v>
      </c>
      <c r="AH70" s="67" t="s">
        <v>49</v>
      </c>
    </row>
    <row r="71" spans="1:34" ht="12.75" customHeight="1">
      <c r="A71" s="86" t="s">
        <v>509</v>
      </c>
      <c r="B71" s="88" t="s">
        <v>510</v>
      </c>
      <c r="C71" s="51" t="s">
        <v>511</v>
      </c>
      <c r="D71" s="52" t="s">
        <v>512</v>
      </c>
      <c r="E71" s="52" t="s">
        <v>117</v>
      </c>
      <c r="F71" s="88" t="s">
        <v>43</v>
      </c>
      <c r="G71" s="69" t="s">
        <v>513</v>
      </c>
      <c r="H71" s="62" t="s">
        <v>514</v>
      </c>
      <c r="I71" s="52">
        <v>2706516757</v>
      </c>
      <c r="J71" s="93" t="s">
        <v>57</v>
      </c>
      <c r="K71" s="54" t="s">
        <v>47</v>
      </c>
      <c r="L71" s="75"/>
      <c r="M71" s="71">
        <v>1790.63</v>
      </c>
      <c r="N71" s="63"/>
      <c r="O71" s="97">
        <v>35.859124866595515</v>
      </c>
      <c r="P71" s="54" t="s">
        <v>48</v>
      </c>
      <c r="Q71" s="64"/>
      <c r="R71" s="63"/>
      <c r="S71" s="79" t="s">
        <v>48</v>
      </c>
      <c r="T71" s="101">
        <v>119294</v>
      </c>
      <c r="U71" s="66"/>
      <c r="V71" s="66"/>
      <c r="W71" s="83"/>
      <c r="X71" s="51">
        <f t="shared" si="20"/>
        <v>0</v>
      </c>
      <c r="Y71" s="52">
        <f t="shared" si="21"/>
        <v>0</v>
      </c>
      <c r="Z71" s="52">
        <f t="shared" si="22"/>
        <v>0</v>
      </c>
      <c r="AA71" s="52">
        <f t="shared" si="23"/>
        <v>0</v>
      </c>
      <c r="AB71" s="53" t="str">
        <f t="shared" si="24"/>
        <v>-</v>
      </c>
      <c r="AC71" s="51">
        <f t="shared" si="25"/>
        <v>1</v>
      </c>
      <c r="AD71" s="52">
        <f t="shared" si="26"/>
        <v>1</v>
      </c>
      <c r="AE71" s="52" t="str">
        <f t="shared" si="27"/>
        <v>Initial</v>
      </c>
      <c r="AF71" s="53" t="str">
        <f t="shared" si="28"/>
        <v>RLIS</v>
      </c>
      <c r="AG71" s="51">
        <f t="shared" si="29"/>
        <v>0</v>
      </c>
      <c r="AH71" s="67" t="s">
        <v>49</v>
      </c>
    </row>
    <row r="72" spans="1:34" ht="12.75" customHeight="1">
      <c r="A72" s="86" t="s">
        <v>515</v>
      </c>
      <c r="B72" s="88" t="s">
        <v>516</v>
      </c>
      <c r="C72" s="51" t="s">
        <v>517</v>
      </c>
      <c r="D72" s="52" t="s">
        <v>518</v>
      </c>
      <c r="E72" s="52" t="s">
        <v>519</v>
      </c>
      <c r="F72" s="88" t="s">
        <v>43</v>
      </c>
      <c r="G72" s="69" t="s">
        <v>520</v>
      </c>
      <c r="H72" s="62" t="s">
        <v>521</v>
      </c>
      <c r="I72" s="52">
        <v>8598243323</v>
      </c>
      <c r="J72" s="93" t="s">
        <v>163</v>
      </c>
      <c r="K72" s="54" t="s">
        <v>47</v>
      </c>
      <c r="L72" s="75"/>
      <c r="M72" s="71">
        <v>3534.03</v>
      </c>
      <c r="N72" s="63"/>
      <c r="O72" s="97">
        <v>23.482352941176472</v>
      </c>
      <c r="P72" s="54" t="s">
        <v>48</v>
      </c>
      <c r="Q72" s="64"/>
      <c r="R72" s="63"/>
      <c r="S72" s="79" t="s">
        <v>47</v>
      </c>
      <c r="T72" s="101">
        <v>167357</v>
      </c>
      <c r="U72" s="66"/>
      <c r="V72" s="66"/>
      <c r="W72" s="83"/>
      <c r="X72" s="51">
        <f t="shared" si="20"/>
        <v>0</v>
      </c>
      <c r="Y72" s="52">
        <f t="shared" si="21"/>
        <v>0</v>
      </c>
      <c r="Z72" s="52">
        <f t="shared" si="22"/>
        <v>0</v>
      </c>
      <c r="AA72" s="52">
        <f t="shared" si="23"/>
        <v>0</v>
      </c>
      <c r="AB72" s="53" t="str">
        <f t="shared" si="24"/>
        <v>-</v>
      </c>
      <c r="AC72" s="51">
        <f t="shared" si="25"/>
        <v>0</v>
      </c>
      <c r="AD72" s="52">
        <f t="shared" si="26"/>
        <v>1</v>
      </c>
      <c r="AE72" s="52">
        <f t="shared" si="27"/>
        <v>0</v>
      </c>
      <c r="AF72" s="53" t="str">
        <f t="shared" si="28"/>
        <v>-</v>
      </c>
      <c r="AG72" s="51">
        <f t="shared" si="29"/>
        <v>0</v>
      </c>
      <c r="AH72" s="67" t="s">
        <v>49</v>
      </c>
    </row>
    <row r="73" spans="1:34" ht="12.75" customHeight="1">
      <c r="A73" s="86" t="s">
        <v>522</v>
      </c>
      <c r="B73" s="88" t="s">
        <v>523</v>
      </c>
      <c r="C73" s="51" t="s">
        <v>524</v>
      </c>
      <c r="D73" s="52" t="s">
        <v>525</v>
      </c>
      <c r="E73" s="52" t="s">
        <v>526</v>
      </c>
      <c r="F73" s="88" t="s">
        <v>43</v>
      </c>
      <c r="G73" s="69" t="s">
        <v>527</v>
      </c>
      <c r="H73" s="62" t="s">
        <v>528</v>
      </c>
      <c r="I73" s="52">
        <v>2702472656</v>
      </c>
      <c r="J73" s="93" t="s">
        <v>46</v>
      </c>
      <c r="K73" s="54" t="s">
        <v>47</v>
      </c>
      <c r="L73" s="75"/>
      <c r="M73" s="71">
        <v>4217.49</v>
      </c>
      <c r="N73" s="63"/>
      <c r="O73" s="97">
        <v>21.75382779876715</v>
      </c>
      <c r="P73" s="54" t="s">
        <v>48</v>
      </c>
      <c r="Q73" s="64"/>
      <c r="R73" s="63"/>
      <c r="S73" s="79" t="s">
        <v>48</v>
      </c>
      <c r="T73" s="101">
        <v>198802</v>
      </c>
      <c r="U73" s="66"/>
      <c r="V73" s="66"/>
      <c r="W73" s="83"/>
      <c r="X73" s="51">
        <f t="shared" si="20"/>
        <v>0</v>
      </c>
      <c r="Y73" s="52">
        <f t="shared" si="21"/>
        <v>0</v>
      </c>
      <c r="Z73" s="52">
        <f t="shared" si="22"/>
        <v>0</v>
      </c>
      <c r="AA73" s="52">
        <f t="shared" si="23"/>
        <v>0</v>
      </c>
      <c r="AB73" s="53" t="str">
        <f t="shared" si="24"/>
        <v>-</v>
      </c>
      <c r="AC73" s="51">
        <f t="shared" si="25"/>
        <v>1</v>
      </c>
      <c r="AD73" s="52">
        <f t="shared" si="26"/>
        <v>1</v>
      </c>
      <c r="AE73" s="52" t="str">
        <f t="shared" si="27"/>
        <v>Initial</v>
      </c>
      <c r="AF73" s="53" t="str">
        <f t="shared" si="28"/>
        <v>RLIS</v>
      </c>
      <c r="AG73" s="51">
        <f t="shared" si="29"/>
        <v>0</v>
      </c>
      <c r="AH73" s="67" t="s">
        <v>49</v>
      </c>
    </row>
    <row r="74" spans="1:34" ht="12.75" customHeight="1">
      <c r="A74" s="86" t="s">
        <v>529</v>
      </c>
      <c r="B74" s="88" t="s">
        <v>530</v>
      </c>
      <c r="C74" s="51" t="s">
        <v>531</v>
      </c>
      <c r="D74" s="52" t="s">
        <v>532</v>
      </c>
      <c r="E74" s="52" t="s">
        <v>533</v>
      </c>
      <c r="F74" s="88" t="s">
        <v>43</v>
      </c>
      <c r="G74" s="69" t="s">
        <v>534</v>
      </c>
      <c r="H74" s="62" t="s">
        <v>535</v>
      </c>
      <c r="I74" s="52">
        <v>2702594011</v>
      </c>
      <c r="J74" s="93" t="s">
        <v>46</v>
      </c>
      <c r="K74" s="54" t="s">
        <v>47</v>
      </c>
      <c r="L74" s="75"/>
      <c r="M74" s="71">
        <v>3892.33</v>
      </c>
      <c r="N74" s="63"/>
      <c r="O74" s="97">
        <v>34.48275862068966</v>
      </c>
      <c r="P74" s="54" t="s">
        <v>48</v>
      </c>
      <c r="Q74" s="64"/>
      <c r="R74" s="63"/>
      <c r="S74" s="79" t="s">
        <v>48</v>
      </c>
      <c r="T74" s="101">
        <v>261909</v>
      </c>
      <c r="U74" s="66"/>
      <c r="V74" s="66"/>
      <c r="W74" s="83"/>
      <c r="X74" s="51">
        <f t="shared" si="20"/>
        <v>0</v>
      </c>
      <c r="Y74" s="52">
        <f t="shared" si="21"/>
        <v>0</v>
      </c>
      <c r="Z74" s="52">
        <f t="shared" si="22"/>
        <v>0</v>
      </c>
      <c r="AA74" s="52">
        <f t="shared" si="23"/>
        <v>0</v>
      </c>
      <c r="AB74" s="53" t="str">
        <f t="shared" si="24"/>
        <v>-</v>
      </c>
      <c r="AC74" s="51">
        <f t="shared" si="25"/>
        <v>1</v>
      </c>
      <c r="AD74" s="52">
        <f t="shared" si="26"/>
        <v>1</v>
      </c>
      <c r="AE74" s="52" t="str">
        <f t="shared" si="27"/>
        <v>Initial</v>
      </c>
      <c r="AF74" s="53" t="str">
        <f t="shared" si="28"/>
        <v>RLIS</v>
      </c>
      <c r="AG74" s="51">
        <f t="shared" si="29"/>
        <v>0</v>
      </c>
      <c r="AH74" s="67" t="s">
        <v>49</v>
      </c>
    </row>
    <row r="75" spans="1:34" ht="12.75" customHeight="1">
      <c r="A75" s="86" t="s">
        <v>536</v>
      </c>
      <c r="B75" s="88" t="s">
        <v>537</v>
      </c>
      <c r="C75" s="51" t="s">
        <v>538</v>
      </c>
      <c r="D75" s="52" t="s">
        <v>539</v>
      </c>
      <c r="E75" s="52" t="s">
        <v>540</v>
      </c>
      <c r="F75" s="88" t="s">
        <v>43</v>
      </c>
      <c r="G75" s="69" t="s">
        <v>541</v>
      </c>
      <c r="H75" s="62" t="s">
        <v>521</v>
      </c>
      <c r="I75" s="52">
        <v>2709325231</v>
      </c>
      <c r="J75" s="93" t="s">
        <v>98</v>
      </c>
      <c r="K75" s="54" t="s">
        <v>48</v>
      </c>
      <c r="L75" s="75"/>
      <c r="M75" s="71">
        <v>1505.12</v>
      </c>
      <c r="N75" s="63"/>
      <c r="O75" s="97">
        <v>32.13326168726491</v>
      </c>
      <c r="P75" s="54" t="s">
        <v>48</v>
      </c>
      <c r="Q75" s="64"/>
      <c r="R75" s="63"/>
      <c r="S75" s="79" t="s">
        <v>48</v>
      </c>
      <c r="T75" s="101">
        <v>99965</v>
      </c>
      <c r="U75" s="66"/>
      <c r="V75" s="66"/>
      <c r="W75" s="83"/>
      <c r="X75" s="51">
        <f t="shared" si="20"/>
        <v>1</v>
      </c>
      <c r="Y75" s="52">
        <f t="shared" si="21"/>
        <v>0</v>
      </c>
      <c r="Z75" s="52">
        <f t="shared" si="22"/>
        <v>0</v>
      </c>
      <c r="AA75" s="52">
        <f t="shared" si="23"/>
        <v>0</v>
      </c>
      <c r="AB75" s="53" t="str">
        <f t="shared" si="24"/>
        <v>-</v>
      </c>
      <c r="AC75" s="51">
        <f t="shared" si="25"/>
        <v>1</v>
      </c>
      <c r="AD75" s="52">
        <f t="shared" si="26"/>
        <v>1</v>
      </c>
      <c r="AE75" s="52" t="str">
        <f t="shared" si="27"/>
        <v>Initial</v>
      </c>
      <c r="AF75" s="53" t="str">
        <f t="shared" si="28"/>
        <v>RLIS</v>
      </c>
      <c r="AG75" s="51">
        <f t="shared" si="29"/>
        <v>0</v>
      </c>
      <c r="AH75" s="67" t="s">
        <v>49</v>
      </c>
    </row>
    <row r="76" spans="1:34" ht="12.75" customHeight="1">
      <c r="A76" s="86" t="s">
        <v>542</v>
      </c>
      <c r="B76" s="88" t="s">
        <v>543</v>
      </c>
      <c r="C76" s="51" t="s">
        <v>544</v>
      </c>
      <c r="D76" s="52" t="s">
        <v>545</v>
      </c>
      <c r="E76" s="52" t="s">
        <v>546</v>
      </c>
      <c r="F76" s="88" t="s">
        <v>43</v>
      </c>
      <c r="G76" s="69" t="s">
        <v>547</v>
      </c>
      <c r="H76" s="62" t="s">
        <v>548</v>
      </c>
      <c r="I76" s="52">
        <v>6064739819</v>
      </c>
      <c r="J76" s="93" t="s">
        <v>184</v>
      </c>
      <c r="K76" s="54" t="s">
        <v>47</v>
      </c>
      <c r="L76" s="75"/>
      <c r="M76" s="71">
        <v>2597</v>
      </c>
      <c r="N76" s="63"/>
      <c r="O76" s="97">
        <v>21.55043400179587</v>
      </c>
      <c r="P76" s="54" t="s">
        <v>48</v>
      </c>
      <c r="Q76" s="64"/>
      <c r="R76" s="63"/>
      <c r="S76" s="79" t="s">
        <v>47</v>
      </c>
      <c r="T76" s="101">
        <v>208335</v>
      </c>
      <c r="U76" s="66"/>
      <c r="V76" s="66"/>
      <c r="W76" s="83"/>
      <c r="X76" s="51">
        <f t="shared" si="20"/>
        <v>0</v>
      </c>
      <c r="Y76" s="52">
        <f t="shared" si="21"/>
        <v>0</v>
      </c>
      <c r="Z76" s="52">
        <f t="shared" si="22"/>
        <v>0</v>
      </c>
      <c r="AA76" s="52">
        <f t="shared" si="23"/>
        <v>0</v>
      </c>
      <c r="AB76" s="53" t="str">
        <f t="shared" si="24"/>
        <v>-</v>
      </c>
      <c r="AC76" s="51">
        <f t="shared" si="25"/>
        <v>0</v>
      </c>
      <c r="AD76" s="52">
        <f t="shared" si="26"/>
        <v>1</v>
      </c>
      <c r="AE76" s="52">
        <f t="shared" si="27"/>
        <v>0</v>
      </c>
      <c r="AF76" s="53" t="str">
        <f t="shared" si="28"/>
        <v>-</v>
      </c>
      <c r="AG76" s="51">
        <f t="shared" si="29"/>
        <v>0</v>
      </c>
      <c r="AH76" s="67" t="s">
        <v>49</v>
      </c>
    </row>
    <row r="77" spans="1:34" ht="12.75" customHeight="1">
      <c r="A77" s="86" t="s">
        <v>549</v>
      </c>
      <c r="B77" s="88" t="s">
        <v>550</v>
      </c>
      <c r="C77" s="51" t="s">
        <v>551</v>
      </c>
      <c r="D77" s="52" t="s">
        <v>552</v>
      </c>
      <c r="E77" s="52" t="s">
        <v>553</v>
      </c>
      <c r="F77" s="88" t="s">
        <v>43</v>
      </c>
      <c r="G77" s="69" t="s">
        <v>554</v>
      </c>
      <c r="H77" s="62" t="s">
        <v>555</v>
      </c>
      <c r="I77" s="52">
        <v>2709276914</v>
      </c>
      <c r="J77" s="93" t="s">
        <v>88</v>
      </c>
      <c r="K77" s="54" t="s">
        <v>48</v>
      </c>
      <c r="L77" s="75"/>
      <c r="M77" s="71">
        <v>1500.48</v>
      </c>
      <c r="N77" s="63"/>
      <c r="O77" s="97">
        <v>17.306520414381474</v>
      </c>
      <c r="P77" s="54" t="s">
        <v>47</v>
      </c>
      <c r="Q77" s="64"/>
      <c r="R77" s="63"/>
      <c r="S77" s="79" t="s">
        <v>48</v>
      </c>
      <c r="T77" s="101">
        <v>75031</v>
      </c>
      <c r="U77" s="66"/>
      <c r="V77" s="66"/>
      <c r="W77" s="83"/>
      <c r="X77" s="51">
        <f t="shared" si="20"/>
        <v>1</v>
      </c>
      <c r="Y77" s="52">
        <f t="shared" si="21"/>
        <v>0</v>
      </c>
      <c r="Z77" s="52">
        <f t="shared" si="22"/>
        <v>0</v>
      </c>
      <c r="AA77" s="52">
        <f t="shared" si="23"/>
        <v>0</v>
      </c>
      <c r="AB77" s="53" t="str">
        <f t="shared" si="24"/>
        <v>-</v>
      </c>
      <c r="AC77" s="51">
        <f t="shared" si="25"/>
        <v>1</v>
      </c>
      <c r="AD77" s="52">
        <f t="shared" si="26"/>
        <v>0</v>
      </c>
      <c r="AE77" s="52">
        <f t="shared" si="27"/>
        <v>0</v>
      </c>
      <c r="AF77" s="53" t="str">
        <f t="shared" si="28"/>
        <v>-</v>
      </c>
      <c r="AG77" s="51">
        <f t="shared" si="29"/>
        <v>0</v>
      </c>
      <c r="AH77" s="67" t="s">
        <v>49</v>
      </c>
    </row>
    <row r="78" spans="1:34" ht="12.75" customHeight="1">
      <c r="A78" s="86" t="s">
        <v>556</v>
      </c>
      <c r="B78" s="88" t="s">
        <v>557</v>
      </c>
      <c r="C78" s="51" t="s">
        <v>558</v>
      </c>
      <c r="D78" s="52" t="s">
        <v>559</v>
      </c>
      <c r="E78" s="52" t="s">
        <v>403</v>
      </c>
      <c r="F78" s="88" t="s">
        <v>43</v>
      </c>
      <c r="G78" s="69" t="s">
        <v>404</v>
      </c>
      <c r="H78" s="62" t="s">
        <v>560</v>
      </c>
      <c r="I78" s="52">
        <v>2707698800</v>
      </c>
      <c r="J78" s="93" t="s">
        <v>561</v>
      </c>
      <c r="K78" s="54" t="s">
        <v>47</v>
      </c>
      <c r="L78" s="75"/>
      <c r="M78" s="71">
        <v>13076.65</v>
      </c>
      <c r="N78" s="63"/>
      <c r="O78" s="97">
        <v>20.872781992601418</v>
      </c>
      <c r="P78" s="54" t="s">
        <v>48</v>
      </c>
      <c r="Q78" s="64"/>
      <c r="R78" s="63"/>
      <c r="S78" s="79" t="s">
        <v>47</v>
      </c>
      <c r="T78" s="101">
        <v>547854</v>
      </c>
      <c r="U78" s="66"/>
      <c r="V78" s="66"/>
      <c r="W78" s="83"/>
      <c r="X78" s="51">
        <f t="shared" si="20"/>
        <v>0</v>
      </c>
      <c r="Y78" s="52">
        <f t="shared" si="21"/>
        <v>0</v>
      </c>
      <c r="Z78" s="52">
        <f t="shared" si="22"/>
        <v>0</v>
      </c>
      <c r="AA78" s="52">
        <f t="shared" si="23"/>
        <v>0</v>
      </c>
      <c r="AB78" s="53" t="str">
        <f t="shared" si="24"/>
        <v>-</v>
      </c>
      <c r="AC78" s="51">
        <f t="shared" si="25"/>
        <v>0</v>
      </c>
      <c r="AD78" s="52">
        <f t="shared" si="26"/>
        <v>1</v>
      </c>
      <c r="AE78" s="52">
        <f t="shared" si="27"/>
        <v>0</v>
      </c>
      <c r="AF78" s="53" t="str">
        <f t="shared" si="28"/>
        <v>-</v>
      </c>
      <c r="AG78" s="51">
        <f t="shared" si="29"/>
        <v>0</v>
      </c>
      <c r="AH78" s="67" t="s">
        <v>49</v>
      </c>
    </row>
    <row r="79" spans="1:34" ht="12.75" customHeight="1">
      <c r="A79" s="86" t="s">
        <v>562</v>
      </c>
      <c r="B79" s="88" t="s">
        <v>563</v>
      </c>
      <c r="C79" s="51" t="s">
        <v>564</v>
      </c>
      <c r="D79" s="52" t="s">
        <v>565</v>
      </c>
      <c r="E79" s="52" t="s">
        <v>566</v>
      </c>
      <c r="F79" s="88" t="s">
        <v>43</v>
      </c>
      <c r="G79" s="69" t="s">
        <v>567</v>
      </c>
      <c r="H79" s="62" t="s">
        <v>568</v>
      </c>
      <c r="I79" s="52">
        <v>6065734330</v>
      </c>
      <c r="J79" s="93" t="s">
        <v>98</v>
      </c>
      <c r="K79" s="54" t="s">
        <v>48</v>
      </c>
      <c r="L79" s="75"/>
      <c r="M79" s="71">
        <v>3652.94</v>
      </c>
      <c r="N79" s="63"/>
      <c r="O79" s="97">
        <v>36.61408052743113</v>
      </c>
      <c r="P79" s="54" t="s">
        <v>48</v>
      </c>
      <c r="Q79" s="64"/>
      <c r="R79" s="63"/>
      <c r="S79" s="79" t="s">
        <v>48</v>
      </c>
      <c r="T79" s="101">
        <v>475777</v>
      </c>
      <c r="U79" s="66"/>
      <c r="V79" s="66"/>
      <c r="W79" s="83"/>
      <c r="X79" s="51">
        <f t="shared" si="20"/>
        <v>1</v>
      </c>
      <c r="Y79" s="52">
        <f t="shared" si="21"/>
        <v>0</v>
      </c>
      <c r="Z79" s="52">
        <f t="shared" si="22"/>
        <v>0</v>
      </c>
      <c r="AA79" s="52">
        <f t="shared" si="23"/>
        <v>0</v>
      </c>
      <c r="AB79" s="53" t="str">
        <f t="shared" si="24"/>
        <v>-</v>
      </c>
      <c r="AC79" s="51">
        <f t="shared" si="25"/>
        <v>1</v>
      </c>
      <c r="AD79" s="52">
        <f t="shared" si="26"/>
        <v>1</v>
      </c>
      <c r="AE79" s="52" t="str">
        <f t="shared" si="27"/>
        <v>Initial</v>
      </c>
      <c r="AF79" s="53" t="str">
        <f t="shared" si="28"/>
        <v>RLIS</v>
      </c>
      <c r="AG79" s="51">
        <f t="shared" si="29"/>
        <v>0</v>
      </c>
      <c r="AH79" s="67" t="s">
        <v>49</v>
      </c>
    </row>
    <row r="80" spans="1:34" ht="12.75" customHeight="1">
      <c r="A80" s="86" t="s">
        <v>569</v>
      </c>
      <c r="B80" s="88" t="s">
        <v>570</v>
      </c>
      <c r="C80" s="51" t="s">
        <v>571</v>
      </c>
      <c r="D80" s="52" t="s">
        <v>572</v>
      </c>
      <c r="E80" s="52" t="s">
        <v>566</v>
      </c>
      <c r="F80" s="88" t="s">
        <v>43</v>
      </c>
      <c r="G80" s="69" t="s">
        <v>567</v>
      </c>
      <c r="H80" s="62" t="s">
        <v>573</v>
      </c>
      <c r="I80" s="52">
        <v>6065738700</v>
      </c>
      <c r="J80" s="93" t="s">
        <v>98</v>
      </c>
      <c r="K80" s="54" t="s">
        <v>48</v>
      </c>
      <c r="L80" s="75"/>
      <c r="M80" s="71">
        <v>728.65</v>
      </c>
      <c r="N80" s="63"/>
      <c r="O80" s="97">
        <v>36.36363636363637</v>
      </c>
      <c r="P80" s="54" t="s">
        <v>48</v>
      </c>
      <c r="Q80" s="64"/>
      <c r="R80" s="63"/>
      <c r="S80" s="79" t="s">
        <v>48</v>
      </c>
      <c r="T80" s="101">
        <v>51842</v>
      </c>
      <c r="U80" s="66"/>
      <c r="V80" s="66"/>
      <c r="W80" s="83"/>
      <c r="X80" s="51">
        <f t="shared" si="20"/>
        <v>1</v>
      </c>
      <c r="Y80" s="52">
        <f t="shared" si="21"/>
        <v>0</v>
      </c>
      <c r="Z80" s="52">
        <f t="shared" si="22"/>
        <v>0</v>
      </c>
      <c r="AA80" s="52">
        <f t="shared" si="23"/>
        <v>0</v>
      </c>
      <c r="AB80" s="53" t="str">
        <f t="shared" si="24"/>
        <v>-</v>
      </c>
      <c r="AC80" s="51">
        <f t="shared" si="25"/>
        <v>1</v>
      </c>
      <c r="AD80" s="52">
        <f t="shared" si="26"/>
        <v>1</v>
      </c>
      <c r="AE80" s="52" t="str">
        <f t="shared" si="27"/>
        <v>Initial</v>
      </c>
      <c r="AF80" s="53" t="str">
        <f t="shared" si="28"/>
        <v>RLIS</v>
      </c>
      <c r="AG80" s="51">
        <f t="shared" si="29"/>
        <v>0</v>
      </c>
      <c r="AH80" s="67" t="s">
        <v>49</v>
      </c>
    </row>
    <row r="81" spans="1:34" ht="12.75" customHeight="1">
      <c r="A81" s="86" t="s">
        <v>574</v>
      </c>
      <c r="B81" s="88" t="s">
        <v>575</v>
      </c>
      <c r="C81" s="51" t="s">
        <v>576</v>
      </c>
      <c r="D81" s="52" t="s">
        <v>577</v>
      </c>
      <c r="E81" s="52" t="s">
        <v>578</v>
      </c>
      <c r="F81" s="88" t="s">
        <v>43</v>
      </c>
      <c r="G81" s="69" t="s">
        <v>579</v>
      </c>
      <c r="H81" s="62" t="s">
        <v>580</v>
      </c>
      <c r="I81" s="52">
        <v>8592347110</v>
      </c>
      <c r="J81" s="93" t="s">
        <v>46</v>
      </c>
      <c r="K81" s="54" t="s">
        <v>47</v>
      </c>
      <c r="L81" s="75"/>
      <c r="M81" s="71">
        <v>2776.91</v>
      </c>
      <c r="N81" s="63"/>
      <c r="O81" s="97">
        <v>24.408732565191023</v>
      </c>
      <c r="P81" s="54" t="s">
        <v>48</v>
      </c>
      <c r="Q81" s="64"/>
      <c r="R81" s="63"/>
      <c r="S81" s="79" t="s">
        <v>48</v>
      </c>
      <c r="T81" s="101">
        <v>150053</v>
      </c>
      <c r="U81" s="66"/>
      <c r="V81" s="66"/>
      <c r="W81" s="83"/>
      <c r="X81" s="51">
        <f t="shared" si="20"/>
        <v>0</v>
      </c>
      <c r="Y81" s="52">
        <f t="shared" si="21"/>
        <v>0</v>
      </c>
      <c r="Z81" s="52">
        <f t="shared" si="22"/>
        <v>0</v>
      </c>
      <c r="AA81" s="52">
        <f t="shared" si="23"/>
        <v>0</v>
      </c>
      <c r="AB81" s="53" t="str">
        <f t="shared" si="24"/>
        <v>-</v>
      </c>
      <c r="AC81" s="51">
        <f t="shared" si="25"/>
        <v>1</v>
      </c>
      <c r="AD81" s="52">
        <f t="shared" si="26"/>
        <v>1</v>
      </c>
      <c r="AE81" s="52" t="str">
        <f t="shared" si="27"/>
        <v>Initial</v>
      </c>
      <c r="AF81" s="53" t="str">
        <f t="shared" si="28"/>
        <v>RLIS</v>
      </c>
      <c r="AG81" s="51">
        <f t="shared" si="29"/>
        <v>0</v>
      </c>
      <c r="AH81" s="67" t="s">
        <v>49</v>
      </c>
    </row>
    <row r="82" spans="1:34" ht="12.75" customHeight="1">
      <c r="A82" s="86" t="s">
        <v>581</v>
      </c>
      <c r="B82" s="88" t="s">
        <v>582</v>
      </c>
      <c r="C82" s="51" t="s">
        <v>583</v>
      </c>
      <c r="D82" s="52" t="s">
        <v>584</v>
      </c>
      <c r="E82" s="52" t="s">
        <v>585</v>
      </c>
      <c r="F82" s="88" t="s">
        <v>43</v>
      </c>
      <c r="G82" s="69" t="s">
        <v>586</v>
      </c>
      <c r="H82" s="62" t="s">
        <v>587</v>
      </c>
      <c r="I82" s="52">
        <v>2705242631</v>
      </c>
      <c r="J82" s="93" t="s">
        <v>98</v>
      </c>
      <c r="K82" s="54" t="s">
        <v>48</v>
      </c>
      <c r="L82" s="75"/>
      <c r="M82" s="71">
        <v>2137.85</v>
      </c>
      <c r="N82" s="63"/>
      <c r="O82" s="97">
        <v>35.38622129436326</v>
      </c>
      <c r="P82" s="54" t="s">
        <v>48</v>
      </c>
      <c r="Q82" s="64"/>
      <c r="R82" s="63"/>
      <c r="S82" s="79" t="s">
        <v>48</v>
      </c>
      <c r="T82" s="101">
        <v>176202</v>
      </c>
      <c r="U82" s="66"/>
      <c r="V82" s="66"/>
      <c r="W82" s="83"/>
      <c r="X82" s="51">
        <f t="shared" si="20"/>
        <v>1</v>
      </c>
      <c r="Y82" s="52">
        <f t="shared" si="21"/>
        <v>0</v>
      </c>
      <c r="Z82" s="52">
        <f t="shared" si="22"/>
        <v>0</v>
      </c>
      <c r="AA82" s="52">
        <f t="shared" si="23"/>
        <v>0</v>
      </c>
      <c r="AB82" s="53" t="str">
        <f t="shared" si="24"/>
        <v>-</v>
      </c>
      <c r="AC82" s="51">
        <f t="shared" si="25"/>
        <v>1</v>
      </c>
      <c r="AD82" s="52">
        <f t="shared" si="26"/>
        <v>1</v>
      </c>
      <c r="AE82" s="52" t="str">
        <f t="shared" si="27"/>
        <v>Initial</v>
      </c>
      <c r="AF82" s="53" t="str">
        <f t="shared" si="28"/>
        <v>RLIS</v>
      </c>
      <c r="AG82" s="51">
        <f t="shared" si="29"/>
        <v>0</v>
      </c>
      <c r="AH82" s="67" t="s">
        <v>49</v>
      </c>
    </row>
    <row r="83" spans="1:34" ht="12.75" customHeight="1">
      <c r="A83" s="86" t="s">
        <v>588</v>
      </c>
      <c r="B83" s="88" t="s">
        <v>589</v>
      </c>
      <c r="C83" s="51" t="s">
        <v>590</v>
      </c>
      <c r="D83" s="52" t="s">
        <v>591</v>
      </c>
      <c r="E83" s="52" t="s">
        <v>592</v>
      </c>
      <c r="F83" s="88" t="s">
        <v>43</v>
      </c>
      <c r="G83" s="69" t="s">
        <v>593</v>
      </c>
      <c r="H83" s="62" t="s">
        <v>594</v>
      </c>
      <c r="I83" s="52">
        <v>6064363911</v>
      </c>
      <c r="J83" s="93" t="s">
        <v>57</v>
      </c>
      <c r="K83" s="54" t="s">
        <v>47</v>
      </c>
      <c r="L83" s="75"/>
      <c r="M83" s="71">
        <v>848.68</v>
      </c>
      <c r="N83" s="63"/>
      <c r="O83" s="97">
        <v>27.994616419919243</v>
      </c>
      <c r="P83" s="54" t="s">
        <v>48</v>
      </c>
      <c r="Q83" s="64"/>
      <c r="R83" s="63"/>
      <c r="S83" s="79" t="s">
        <v>48</v>
      </c>
      <c r="T83" s="101">
        <v>69232</v>
      </c>
      <c r="U83" s="66"/>
      <c r="V83" s="66"/>
      <c r="W83" s="83"/>
      <c r="X83" s="51">
        <f t="shared" si="20"/>
        <v>0</v>
      </c>
      <c r="Y83" s="52">
        <f t="shared" si="21"/>
        <v>0</v>
      </c>
      <c r="Z83" s="52">
        <f t="shared" si="22"/>
        <v>0</v>
      </c>
      <c r="AA83" s="52">
        <f t="shared" si="23"/>
        <v>0</v>
      </c>
      <c r="AB83" s="53" t="str">
        <f t="shared" si="24"/>
        <v>-</v>
      </c>
      <c r="AC83" s="51">
        <f t="shared" si="25"/>
        <v>1</v>
      </c>
      <c r="AD83" s="52">
        <f t="shared" si="26"/>
        <v>1</v>
      </c>
      <c r="AE83" s="52" t="str">
        <f t="shared" si="27"/>
        <v>Initial</v>
      </c>
      <c r="AF83" s="53" t="str">
        <f t="shared" si="28"/>
        <v>RLIS</v>
      </c>
      <c r="AG83" s="51">
        <f t="shared" si="29"/>
        <v>0</v>
      </c>
      <c r="AH83" s="67" t="s">
        <v>49</v>
      </c>
    </row>
    <row r="84" spans="1:34" ht="12.75" customHeight="1">
      <c r="A84" s="86" t="s">
        <v>595</v>
      </c>
      <c r="B84" s="88" t="s">
        <v>596</v>
      </c>
      <c r="C84" s="51" t="s">
        <v>597</v>
      </c>
      <c r="D84" s="52" t="s">
        <v>598</v>
      </c>
      <c r="E84" s="52" t="s">
        <v>599</v>
      </c>
      <c r="F84" s="88" t="s">
        <v>43</v>
      </c>
      <c r="G84" s="69" t="s">
        <v>600</v>
      </c>
      <c r="H84" s="62" t="s">
        <v>601</v>
      </c>
      <c r="I84" s="52">
        <v>2708315000</v>
      </c>
      <c r="J84" s="93" t="s">
        <v>184</v>
      </c>
      <c r="K84" s="54" t="s">
        <v>47</v>
      </c>
      <c r="L84" s="75"/>
      <c r="M84" s="71">
        <v>6533.08</v>
      </c>
      <c r="N84" s="63"/>
      <c r="O84" s="97">
        <v>22.762870715111056</v>
      </c>
      <c r="P84" s="54" t="s">
        <v>48</v>
      </c>
      <c r="Q84" s="64"/>
      <c r="R84" s="63"/>
      <c r="S84" s="79" t="s">
        <v>47</v>
      </c>
      <c r="T84" s="101">
        <v>345579</v>
      </c>
      <c r="U84" s="66"/>
      <c r="V84" s="66"/>
      <c r="W84" s="83"/>
      <c r="X84" s="51">
        <f t="shared" si="20"/>
        <v>0</v>
      </c>
      <c r="Y84" s="52">
        <f t="shared" si="21"/>
        <v>0</v>
      </c>
      <c r="Z84" s="52">
        <f t="shared" si="22"/>
        <v>0</v>
      </c>
      <c r="AA84" s="52">
        <f t="shared" si="23"/>
        <v>0</v>
      </c>
      <c r="AB84" s="53" t="str">
        <f t="shared" si="24"/>
        <v>-</v>
      </c>
      <c r="AC84" s="51">
        <f t="shared" si="25"/>
        <v>0</v>
      </c>
      <c r="AD84" s="52">
        <f t="shared" si="26"/>
        <v>1</v>
      </c>
      <c r="AE84" s="52">
        <f t="shared" si="27"/>
        <v>0</v>
      </c>
      <c r="AF84" s="53" t="str">
        <f t="shared" si="28"/>
        <v>-</v>
      </c>
      <c r="AG84" s="51">
        <f t="shared" si="29"/>
        <v>0</v>
      </c>
      <c r="AH84" s="67" t="s">
        <v>49</v>
      </c>
    </row>
    <row r="85" spans="1:34" ht="12.75" customHeight="1">
      <c r="A85" s="86" t="s">
        <v>602</v>
      </c>
      <c r="B85" s="88" t="s">
        <v>603</v>
      </c>
      <c r="C85" s="51" t="s">
        <v>604</v>
      </c>
      <c r="D85" s="52" t="s">
        <v>605</v>
      </c>
      <c r="E85" s="52" t="s">
        <v>606</v>
      </c>
      <c r="F85" s="88" t="s">
        <v>43</v>
      </c>
      <c r="G85" s="69" t="s">
        <v>607</v>
      </c>
      <c r="H85" s="62" t="s">
        <v>608</v>
      </c>
      <c r="I85" s="52">
        <v>5028458600</v>
      </c>
      <c r="J85" s="93" t="s">
        <v>88</v>
      </c>
      <c r="K85" s="54" t="s">
        <v>48</v>
      </c>
      <c r="L85" s="75"/>
      <c r="M85" s="71">
        <v>1980.1</v>
      </c>
      <c r="N85" s="63"/>
      <c r="O85" s="97">
        <v>22.623828647925034</v>
      </c>
      <c r="P85" s="54" t="s">
        <v>48</v>
      </c>
      <c r="Q85" s="64"/>
      <c r="R85" s="63"/>
      <c r="S85" s="79" t="s">
        <v>48</v>
      </c>
      <c r="T85" s="101">
        <v>101364</v>
      </c>
      <c r="U85" s="66"/>
      <c r="V85" s="66"/>
      <c r="W85" s="83"/>
      <c r="X85" s="51">
        <f t="shared" si="20"/>
        <v>1</v>
      </c>
      <c r="Y85" s="52">
        <f t="shared" si="21"/>
        <v>0</v>
      </c>
      <c r="Z85" s="52">
        <f t="shared" si="22"/>
        <v>0</v>
      </c>
      <c r="AA85" s="52">
        <f t="shared" si="23"/>
        <v>0</v>
      </c>
      <c r="AB85" s="53" t="str">
        <f t="shared" si="24"/>
        <v>-</v>
      </c>
      <c r="AC85" s="51">
        <f t="shared" si="25"/>
        <v>1</v>
      </c>
      <c r="AD85" s="52">
        <f t="shared" si="26"/>
        <v>1</v>
      </c>
      <c r="AE85" s="52" t="str">
        <f t="shared" si="27"/>
        <v>Initial</v>
      </c>
      <c r="AF85" s="53" t="str">
        <f t="shared" si="28"/>
        <v>RLIS</v>
      </c>
      <c r="AG85" s="51">
        <f t="shared" si="29"/>
        <v>0</v>
      </c>
      <c r="AH85" s="67" t="s">
        <v>49</v>
      </c>
    </row>
    <row r="86" spans="1:34" ht="12.75" customHeight="1">
      <c r="A86" s="86" t="s">
        <v>609</v>
      </c>
      <c r="B86" s="88" t="s">
        <v>610</v>
      </c>
      <c r="C86" s="51" t="s">
        <v>611</v>
      </c>
      <c r="D86" s="52" t="s">
        <v>612</v>
      </c>
      <c r="E86" s="52" t="s">
        <v>613</v>
      </c>
      <c r="F86" s="88" t="s">
        <v>43</v>
      </c>
      <c r="G86" s="69" t="s">
        <v>614</v>
      </c>
      <c r="H86" s="62" t="s">
        <v>615</v>
      </c>
      <c r="I86" s="52">
        <v>2706532341</v>
      </c>
      <c r="J86" s="93" t="s">
        <v>98</v>
      </c>
      <c r="K86" s="54" t="s">
        <v>48</v>
      </c>
      <c r="L86" s="75"/>
      <c r="M86" s="71">
        <v>688.16</v>
      </c>
      <c r="N86" s="63"/>
      <c r="O86" s="97">
        <v>24.801061007957557</v>
      </c>
      <c r="P86" s="54" t="s">
        <v>48</v>
      </c>
      <c r="Q86" s="64"/>
      <c r="R86" s="63"/>
      <c r="S86" s="79" t="s">
        <v>48</v>
      </c>
      <c r="T86" s="101">
        <v>47517</v>
      </c>
      <c r="U86" s="66"/>
      <c r="V86" s="66"/>
      <c r="W86" s="83"/>
      <c r="X86" s="51">
        <f t="shared" si="20"/>
        <v>1</v>
      </c>
      <c r="Y86" s="52">
        <f t="shared" si="21"/>
        <v>0</v>
      </c>
      <c r="Z86" s="52">
        <f t="shared" si="22"/>
        <v>0</v>
      </c>
      <c r="AA86" s="52">
        <f t="shared" si="23"/>
        <v>0</v>
      </c>
      <c r="AB86" s="53" t="str">
        <f t="shared" si="24"/>
        <v>-</v>
      </c>
      <c r="AC86" s="51">
        <f t="shared" si="25"/>
        <v>1</v>
      </c>
      <c r="AD86" s="52">
        <f t="shared" si="26"/>
        <v>1</v>
      </c>
      <c r="AE86" s="52" t="str">
        <f t="shared" si="27"/>
        <v>Initial</v>
      </c>
      <c r="AF86" s="53" t="str">
        <f t="shared" si="28"/>
        <v>RLIS</v>
      </c>
      <c r="AG86" s="51">
        <f t="shared" si="29"/>
        <v>0</v>
      </c>
      <c r="AH86" s="67" t="s">
        <v>49</v>
      </c>
    </row>
    <row r="87" spans="1:34" ht="12.75" customHeight="1">
      <c r="A87" s="86" t="s">
        <v>616</v>
      </c>
      <c r="B87" s="88" t="s">
        <v>617</v>
      </c>
      <c r="C87" s="51" t="s">
        <v>618</v>
      </c>
      <c r="D87" s="52" t="s">
        <v>619</v>
      </c>
      <c r="E87" s="52" t="s">
        <v>89</v>
      </c>
      <c r="F87" s="88" t="s">
        <v>43</v>
      </c>
      <c r="G87" s="69" t="s">
        <v>90</v>
      </c>
      <c r="H87" s="62" t="s">
        <v>620</v>
      </c>
      <c r="I87" s="52">
        <v>2708256000</v>
      </c>
      <c r="J87" s="93" t="s">
        <v>46</v>
      </c>
      <c r="K87" s="54" t="s">
        <v>47</v>
      </c>
      <c r="L87" s="75"/>
      <c r="M87" s="71">
        <v>6336.32</v>
      </c>
      <c r="N87" s="63"/>
      <c r="O87" s="97">
        <v>24.261402314499662</v>
      </c>
      <c r="P87" s="54" t="s">
        <v>48</v>
      </c>
      <c r="Q87" s="64"/>
      <c r="R87" s="63"/>
      <c r="S87" s="79" t="s">
        <v>48</v>
      </c>
      <c r="T87" s="101">
        <v>399194</v>
      </c>
      <c r="U87" s="66"/>
      <c r="V87" s="66"/>
      <c r="W87" s="83"/>
      <c r="X87" s="51">
        <f t="shared" si="20"/>
        <v>0</v>
      </c>
      <c r="Y87" s="52">
        <f t="shared" si="21"/>
        <v>0</v>
      </c>
      <c r="Z87" s="52">
        <f t="shared" si="22"/>
        <v>0</v>
      </c>
      <c r="AA87" s="52">
        <f t="shared" si="23"/>
        <v>0</v>
      </c>
      <c r="AB87" s="53" t="str">
        <f t="shared" si="24"/>
        <v>-</v>
      </c>
      <c r="AC87" s="51">
        <f t="shared" si="25"/>
        <v>1</v>
      </c>
      <c r="AD87" s="52">
        <f t="shared" si="26"/>
        <v>1</v>
      </c>
      <c r="AE87" s="52" t="str">
        <f t="shared" si="27"/>
        <v>Initial</v>
      </c>
      <c r="AF87" s="53" t="str">
        <f t="shared" si="28"/>
        <v>RLIS</v>
      </c>
      <c r="AG87" s="51">
        <f t="shared" si="29"/>
        <v>0</v>
      </c>
      <c r="AH87" s="67" t="s">
        <v>49</v>
      </c>
    </row>
    <row r="88" spans="1:34" ht="12.75" customHeight="1">
      <c r="A88" s="86" t="s">
        <v>621</v>
      </c>
      <c r="B88" s="88" t="s">
        <v>622</v>
      </c>
      <c r="C88" s="51" t="s">
        <v>623</v>
      </c>
      <c r="D88" s="52" t="s">
        <v>624</v>
      </c>
      <c r="E88" s="52" t="s">
        <v>625</v>
      </c>
      <c r="F88" s="88" t="s">
        <v>43</v>
      </c>
      <c r="G88" s="69" t="s">
        <v>626</v>
      </c>
      <c r="H88" s="62" t="s">
        <v>627</v>
      </c>
      <c r="I88" s="52">
        <v>6062877181</v>
      </c>
      <c r="J88" s="93" t="s">
        <v>98</v>
      </c>
      <c r="K88" s="54" t="s">
        <v>48</v>
      </c>
      <c r="L88" s="75"/>
      <c r="M88" s="71">
        <v>1953.69</v>
      </c>
      <c r="N88" s="63"/>
      <c r="O88" s="97">
        <v>37.34204793028322</v>
      </c>
      <c r="P88" s="54" t="s">
        <v>48</v>
      </c>
      <c r="Q88" s="64"/>
      <c r="R88" s="63"/>
      <c r="S88" s="79" t="s">
        <v>48</v>
      </c>
      <c r="T88" s="101">
        <v>216047</v>
      </c>
      <c r="U88" s="66"/>
      <c r="V88" s="66"/>
      <c r="W88" s="83"/>
      <c r="X88" s="51">
        <f t="shared" si="20"/>
        <v>1</v>
      </c>
      <c r="Y88" s="52">
        <f t="shared" si="21"/>
        <v>0</v>
      </c>
      <c r="Z88" s="52">
        <f t="shared" si="22"/>
        <v>0</v>
      </c>
      <c r="AA88" s="52">
        <f t="shared" si="23"/>
        <v>0</v>
      </c>
      <c r="AB88" s="53" t="str">
        <f t="shared" si="24"/>
        <v>-</v>
      </c>
      <c r="AC88" s="51">
        <f t="shared" si="25"/>
        <v>1</v>
      </c>
      <c r="AD88" s="52">
        <f t="shared" si="26"/>
        <v>1</v>
      </c>
      <c r="AE88" s="52" t="str">
        <f t="shared" si="27"/>
        <v>Initial</v>
      </c>
      <c r="AF88" s="53" t="str">
        <f t="shared" si="28"/>
        <v>RLIS</v>
      </c>
      <c r="AG88" s="51">
        <f t="shared" si="29"/>
        <v>0</v>
      </c>
      <c r="AH88" s="67" t="s">
        <v>49</v>
      </c>
    </row>
    <row r="89" spans="1:34" ht="12.75" customHeight="1">
      <c r="A89" s="86" t="s">
        <v>628</v>
      </c>
      <c r="B89" s="88" t="s">
        <v>629</v>
      </c>
      <c r="C89" s="51" t="s">
        <v>630</v>
      </c>
      <c r="D89" s="52" t="s">
        <v>631</v>
      </c>
      <c r="E89" s="52" t="s">
        <v>201</v>
      </c>
      <c r="F89" s="88" t="s">
        <v>43</v>
      </c>
      <c r="G89" s="69" t="s">
        <v>202</v>
      </c>
      <c r="H89" s="62" t="s">
        <v>632</v>
      </c>
      <c r="I89" s="52">
        <v>6066664979</v>
      </c>
      <c r="J89" s="93" t="s">
        <v>98</v>
      </c>
      <c r="K89" s="54" t="s">
        <v>48</v>
      </c>
      <c r="L89" s="75"/>
      <c r="M89" s="71">
        <v>385.23</v>
      </c>
      <c r="N89" s="63"/>
      <c r="O89" s="97">
        <v>53.529411764705884</v>
      </c>
      <c r="P89" s="54" t="s">
        <v>48</v>
      </c>
      <c r="Q89" s="64"/>
      <c r="R89" s="63"/>
      <c r="S89" s="79" t="s">
        <v>48</v>
      </c>
      <c r="T89" s="101">
        <v>21417</v>
      </c>
      <c r="U89" s="66"/>
      <c r="V89" s="66"/>
      <c r="W89" s="83"/>
      <c r="X89" s="51">
        <f t="shared" si="20"/>
        <v>1</v>
      </c>
      <c r="Y89" s="52">
        <f t="shared" si="21"/>
        <v>1</v>
      </c>
      <c r="Z89" s="52">
        <f t="shared" si="22"/>
        <v>0</v>
      </c>
      <c r="AA89" s="52">
        <f t="shared" si="23"/>
        <v>0</v>
      </c>
      <c r="AB89" s="53" t="str">
        <f t="shared" si="24"/>
        <v>SRSA</v>
      </c>
      <c r="AC89" s="51">
        <f t="shared" si="25"/>
        <v>1</v>
      </c>
      <c r="AD89" s="52">
        <f t="shared" si="26"/>
        <v>1</v>
      </c>
      <c r="AE89" s="52" t="str">
        <f t="shared" si="27"/>
        <v>Initial</v>
      </c>
      <c r="AF89" s="53" t="str">
        <f t="shared" si="28"/>
        <v>-</v>
      </c>
      <c r="AG89" s="51" t="str">
        <f t="shared" si="29"/>
        <v>SRSA</v>
      </c>
      <c r="AH89" s="67" t="s">
        <v>49</v>
      </c>
    </row>
    <row r="90" spans="1:34" ht="12.75" customHeight="1">
      <c r="A90" s="86" t="s">
        <v>636</v>
      </c>
      <c r="B90" s="88" t="s">
        <v>637</v>
      </c>
      <c r="C90" s="51" t="s">
        <v>638</v>
      </c>
      <c r="D90" s="52" t="s">
        <v>639</v>
      </c>
      <c r="E90" s="52" t="s">
        <v>633</v>
      </c>
      <c r="F90" s="88" t="s">
        <v>43</v>
      </c>
      <c r="G90" s="69" t="s">
        <v>634</v>
      </c>
      <c r="H90" s="62" t="s">
        <v>635</v>
      </c>
      <c r="I90" s="52">
        <v>5024853011</v>
      </c>
      <c r="J90" s="93" t="s">
        <v>640</v>
      </c>
      <c r="K90" s="54" t="s">
        <v>47</v>
      </c>
      <c r="L90" s="75"/>
      <c r="M90" s="71">
        <v>88212.19</v>
      </c>
      <c r="N90" s="63"/>
      <c r="O90" s="97">
        <v>23.680805764821486</v>
      </c>
      <c r="P90" s="54" t="s">
        <v>48</v>
      </c>
      <c r="Q90" s="64"/>
      <c r="R90" s="63"/>
      <c r="S90" s="79" t="s">
        <v>47</v>
      </c>
      <c r="T90" s="101">
        <v>4816666</v>
      </c>
      <c r="U90" s="66"/>
      <c r="V90" s="66"/>
      <c r="W90" s="83"/>
      <c r="X90" s="51">
        <f t="shared" si="20"/>
        <v>0</v>
      </c>
      <c r="Y90" s="52">
        <f t="shared" si="21"/>
        <v>0</v>
      </c>
      <c r="Z90" s="52">
        <f t="shared" si="22"/>
        <v>0</v>
      </c>
      <c r="AA90" s="52">
        <f t="shared" si="23"/>
        <v>0</v>
      </c>
      <c r="AB90" s="53" t="str">
        <f t="shared" si="24"/>
        <v>-</v>
      </c>
      <c r="AC90" s="51">
        <f t="shared" si="25"/>
        <v>0</v>
      </c>
      <c r="AD90" s="52">
        <f t="shared" si="26"/>
        <v>1</v>
      </c>
      <c r="AE90" s="52">
        <f t="shared" si="27"/>
        <v>0</v>
      </c>
      <c r="AF90" s="53" t="str">
        <f t="shared" si="28"/>
        <v>-</v>
      </c>
      <c r="AG90" s="51">
        <f t="shared" si="29"/>
        <v>0</v>
      </c>
      <c r="AH90" s="67" t="s">
        <v>49</v>
      </c>
    </row>
    <row r="91" spans="1:34" ht="12.75" customHeight="1">
      <c r="A91" s="86" t="s">
        <v>641</v>
      </c>
      <c r="B91" s="88" t="s">
        <v>642</v>
      </c>
      <c r="C91" s="51" t="s">
        <v>643</v>
      </c>
      <c r="D91" s="52" t="s">
        <v>644</v>
      </c>
      <c r="E91" s="52" t="s">
        <v>645</v>
      </c>
      <c r="F91" s="88" t="s">
        <v>43</v>
      </c>
      <c r="G91" s="69" t="s">
        <v>646</v>
      </c>
      <c r="H91" s="62" t="s">
        <v>647</v>
      </c>
      <c r="I91" s="52">
        <v>6068322183</v>
      </c>
      <c r="J91" s="93" t="s">
        <v>98</v>
      </c>
      <c r="K91" s="54" t="s">
        <v>48</v>
      </c>
      <c r="L91" s="75"/>
      <c r="M91" s="71">
        <v>482.74</v>
      </c>
      <c r="N91" s="63"/>
      <c r="O91" s="97">
        <v>42.61036468330134</v>
      </c>
      <c r="P91" s="54" t="s">
        <v>48</v>
      </c>
      <c r="Q91" s="64"/>
      <c r="R91" s="63"/>
      <c r="S91" s="79" t="s">
        <v>48</v>
      </c>
      <c r="T91" s="101">
        <v>54696</v>
      </c>
      <c r="U91" s="66"/>
      <c r="V91" s="66"/>
      <c r="W91" s="83"/>
      <c r="X91" s="51">
        <f t="shared" si="20"/>
        <v>1</v>
      </c>
      <c r="Y91" s="52">
        <f t="shared" si="21"/>
        <v>1</v>
      </c>
      <c r="Z91" s="52">
        <f t="shared" si="22"/>
        <v>0</v>
      </c>
      <c r="AA91" s="52">
        <f t="shared" si="23"/>
        <v>0</v>
      </c>
      <c r="AB91" s="53" t="str">
        <f t="shared" si="24"/>
        <v>SRSA</v>
      </c>
      <c r="AC91" s="51">
        <f t="shared" si="25"/>
        <v>1</v>
      </c>
      <c r="AD91" s="52">
        <f t="shared" si="26"/>
        <v>1</v>
      </c>
      <c r="AE91" s="52" t="str">
        <f t="shared" si="27"/>
        <v>Initial</v>
      </c>
      <c r="AF91" s="53" t="str">
        <f t="shared" si="28"/>
        <v>-</v>
      </c>
      <c r="AG91" s="51" t="str">
        <f t="shared" si="29"/>
        <v>SRSA</v>
      </c>
      <c r="AH91" s="67" t="s">
        <v>49</v>
      </c>
    </row>
    <row r="92" spans="1:34" ht="12.75" customHeight="1">
      <c r="A92" s="86" t="s">
        <v>648</v>
      </c>
      <c r="B92" s="88" t="s">
        <v>649</v>
      </c>
      <c r="C92" s="51" t="s">
        <v>650</v>
      </c>
      <c r="D92" s="52" t="s">
        <v>651</v>
      </c>
      <c r="E92" s="52" t="s">
        <v>652</v>
      </c>
      <c r="F92" s="88" t="s">
        <v>43</v>
      </c>
      <c r="G92" s="69" t="s">
        <v>653</v>
      </c>
      <c r="H92" s="62" t="s">
        <v>654</v>
      </c>
      <c r="I92" s="52">
        <v>8598854179</v>
      </c>
      <c r="J92" s="93" t="s">
        <v>163</v>
      </c>
      <c r="K92" s="54" t="s">
        <v>47</v>
      </c>
      <c r="L92" s="75"/>
      <c r="M92" s="71">
        <v>7044.29</v>
      </c>
      <c r="N92" s="63"/>
      <c r="O92" s="97">
        <v>22.769402568397542</v>
      </c>
      <c r="P92" s="54" t="s">
        <v>48</v>
      </c>
      <c r="Q92" s="64"/>
      <c r="R92" s="63"/>
      <c r="S92" s="79" t="s">
        <v>47</v>
      </c>
      <c r="T92" s="101">
        <v>297680</v>
      </c>
      <c r="U92" s="66"/>
      <c r="V92" s="66"/>
      <c r="W92" s="83"/>
      <c r="X92" s="51">
        <f t="shared" si="20"/>
        <v>0</v>
      </c>
      <c r="Y92" s="52">
        <f t="shared" si="21"/>
        <v>0</v>
      </c>
      <c r="Z92" s="52">
        <f t="shared" si="22"/>
        <v>0</v>
      </c>
      <c r="AA92" s="52">
        <f t="shared" si="23"/>
        <v>0</v>
      </c>
      <c r="AB92" s="53" t="str">
        <f t="shared" si="24"/>
        <v>-</v>
      </c>
      <c r="AC92" s="51">
        <f t="shared" si="25"/>
        <v>0</v>
      </c>
      <c r="AD92" s="52">
        <f t="shared" si="26"/>
        <v>1</v>
      </c>
      <c r="AE92" s="52">
        <f t="shared" si="27"/>
        <v>0</v>
      </c>
      <c r="AF92" s="53" t="str">
        <f t="shared" si="28"/>
        <v>-</v>
      </c>
      <c r="AG92" s="51">
        <f t="shared" si="29"/>
        <v>0</v>
      </c>
      <c r="AH92" s="67" t="s">
        <v>49</v>
      </c>
    </row>
    <row r="93" spans="1:34" ht="12.75" customHeight="1">
      <c r="A93" s="86" t="s">
        <v>655</v>
      </c>
      <c r="B93" s="88" t="s">
        <v>656</v>
      </c>
      <c r="C93" s="51" t="s">
        <v>657</v>
      </c>
      <c r="D93" s="52" t="s">
        <v>658</v>
      </c>
      <c r="E93" s="52" t="s">
        <v>659</v>
      </c>
      <c r="F93" s="88" t="s">
        <v>43</v>
      </c>
      <c r="G93" s="69" t="s">
        <v>660</v>
      </c>
      <c r="H93" s="62" t="s">
        <v>661</v>
      </c>
      <c r="I93" s="52">
        <v>6067892530</v>
      </c>
      <c r="J93" s="93" t="s">
        <v>46</v>
      </c>
      <c r="K93" s="54" t="s">
        <v>47</v>
      </c>
      <c r="L93" s="75"/>
      <c r="M93" s="71">
        <v>3429.52</v>
      </c>
      <c r="N93" s="63"/>
      <c r="O93" s="97">
        <v>32.285546415981194</v>
      </c>
      <c r="P93" s="54" t="s">
        <v>48</v>
      </c>
      <c r="Q93" s="64"/>
      <c r="R93" s="63"/>
      <c r="S93" s="79" t="s">
        <v>48</v>
      </c>
      <c r="T93" s="101">
        <v>280895</v>
      </c>
      <c r="U93" s="66"/>
      <c r="V93" s="66"/>
      <c r="W93" s="83"/>
      <c r="X93" s="51">
        <f t="shared" si="20"/>
        <v>0</v>
      </c>
      <c r="Y93" s="52">
        <f t="shared" si="21"/>
        <v>0</v>
      </c>
      <c r="Z93" s="52">
        <f t="shared" si="22"/>
        <v>0</v>
      </c>
      <c r="AA93" s="52">
        <f t="shared" si="23"/>
        <v>0</v>
      </c>
      <c r="AB93" s="53" t="str">
        <f t="shared" si="24"/>
        <v>-</v>
      </c>
      <c r="AC93" s="51">
        <f t="shared" si="25"/>
        <v>1</v>
      </c>
      <c r="AD93" s="52">
        <f t="shared" si="26"/>
        <v>1</v>
      </c>
      <c r="AE93" s="52" t="str">
        <f t="shared" si="27"/>
        <v>Initial</v>
      </c>
      <c r="AF93" s="53" t="str">
        <f t="shared" si="28"/>
        <v>RLIS</v>
      </c>
      <c r="AG93" s="51">
        <f t="shared" si="29"/>
        <v>0</v>
      </c>
      <c r="AH93" s="67" t="s">
        <v>49</v>
      </c>
    </row>
    <row r="94" spans="1:34" ht="12.75" customHeight="1">
      <c r="A94" s="86" t="s">
        <v>662</v>
      </c>
      <c r="B94" s="88" t="s">
        <v>663</v>
      </c>
      <c r="C94" s="51" t="s">
        <v>664</v>
      </c>
      <c r="D94" s="52" t="s">
        <v>665</v>
      </c>
      <c r="E94" s="52" t="s">
        <v>424</v>
      </c>
      <c r="F94" s="88" t="s">
        <v>43</v>
      </c>
      <c r="G94" s="69" t="s">
        <v>425</v>
      </c>
      <c r="H94" s="62" t="s">
        <v>666</v>
      </c>
      <c r="I94" s="52">
        <v>8593448888</v>
      </c>
      <c r="J94" s="93" t="s">
        <v>163</v>
      </c>
      <c r="K94" s="54" t="s">
        <v>47</v>
      </c>
      <c r="L94" s="75"/>
      <c r="M94" s="71">
        <v>13306.72</v>
      </c>
      <c r="N94" s="63"/>
      <c r="O94" s="97">
        <v>13.116974589586608</v>
      </c>
      <c r="P94" s="54" t="s">
        <v>47</v>
      </c>
      <c r="Q94" s="64"/>
      <c r="R94" s="63"/>
      <c r="S94" s="79" t="s">
        <v>47</v>
      </c>
      <c r="T94" s="101">
        <v>384150</v>
      </c>
      <c r="U94" s="66"/>
      <c r="V94" s="66"/>
      <c r="W94" s="83"/>
      <c r="X94" s="51">
        <f t="shared" si="20"/>
        <v>0</v>
      </c>
      <c r="Y94" s="52">
        <f t="shared" si="21"/>
        <v>0</v>
      </c>
      <c r="Z94" s="52">
        <f t="shared" si="22"/>
        <v>0</v>
      </c>
      <c r="AA94" s="52">
        <f t="shared" si="23"/>
        <v>0</v>
      </c>
      <c r="AB94" s="53" t="str">
        <f t="shared" si="24"/>
        <v>-</v>
      </c>
      <c r="AC94" s="51">
        <f t="shared" si="25"/>
        <v>0</v>
      </c>
      <c r="AD94" s="52">
        <f t="shared" si="26"/>
        <v>0</v>
      </c>
      <c r="AE94" s="52">
        <f t="shared" si="27"/>
        <v>0</v>
      </c>
      <c r="AF94" s="53" t="str">
        <f t="shared" si="28"/>
        <v>-</v>
      </c>
      <c r="AG94" s="51">
        <f t="shared" si="29"/>
        <v>0</v>
      </c>
      <c r="AH94" s="67" t="s">
        <v>49</v>
      </c>
    </row>
    <row r="95" spans="1:34" ht="12.75" customHeight="1">
      <c r="A95" s="86" t="s">
        <v>667</v>
      </c>
      <c r="B95" s="88" t="s">
        <v>668</v>
      </c>
      <c r="C95" s="51" t="s">
        <v>669</v>
      </c>
      <c r="D95" s="52" t="s">
        <v>670</v>
      </c>
      <c r="E95" s="52" t="s">
        <v>671</v>
      </c>
      <c r="F95" s="88" t="s">
        <v>43</v>
      </c>
      <c r="G95" s="69" t="s">
        <v>672</v>
      </c>
      <c r="H95" s="62" t="s">
        <v>673</v>
      </c>
      <c r="I95" s="52">
        <v>6067853153</v>
      </c>
      <c r="J95" s="93" t="s">
        <v>98</v>
      </c>
      <c r="K95" s="54" t="s">
        <v>48</v>
      </c>
      <c r="L95" s="75"/>
      <c r="M95" s="71">
        <v>2196.54</v>
      </c>
      <c r="N95" s="63"/>
      <c r="O95" s="97">
        <v>36.23129801860089</v>
      </c>
      <c r="P95" s="54" t="s">
        <v>48</v>
      </c>
      <c r="Q95" s="64"/>
      <c r="R95" s="63"/>
      <c r="S95" s="79" t="s">
        <v>48</v>
      </c>
      <c r="T95" s="101">
        <v>272642</v>
      </c>
      <c r="U95" s="66"/>
      <c r="V95" s="66"/>
      <c r="W95" s="83"/>
      <c r="X95" s="51">
        <f t="shared" si="20"/>
        <v>1</v>
      </c>
      <c r="Y95" s="52">
        <f t="shared" si="21"/>
        <v>0</v>
      </c>
      <c r="Z95" s="52">
        <f t="shared" si="22"/>
        <v>0</v>
      </c>
      <c r="AA95" s="52">
        <f t="shared" si="23"/>
        <v>0</v>
      </c>
      <c r="AB95" s="53" t="str">
        <f t="shared" si="24"/>
        <v>-</v>
      </c>
      <c r="AC95" s="51">
        <f t="shared" si="25"/>
        <v>1</v>
      </c>
      <c r="AD95" s="52">
        <f t="shared" si="26"/>
        <v>1</v>
      </c>
      <c r="AE95" s="52" t="str">
        <f t="shared" si="27"/>
        <v>Initial</v>
      </c>
      <c r="AF95" s="53" t="str">
        <f t="shared" si="28"/>
        <v>RLIS</v>
      </c>
      <c r="AG95" s="51">
        <f t="shared" si="29"/>
        <v>0</v>
      </c>
      <c r="AH95" s="67" t="s">
        <v>49</v>
      </c>
    </row>
    <row r="96" spans="1:34" ht="12.75" customHeight="1">
      <c r="A96" s="86" t="s">
        <v>674</v>
      </c>
      <c r="B96" s="88" t="s">
        <v>675</v>
      </c>
      <c r="C96" s="51" t="s">
        <v>676</v>
      </c>
      <c r="D96" s="52" t="s">
        <v>677</v>
      </c>
      <c r="E96" s="52" t="s">
        <v>103</v>
      </c>
      <c r="F96" s="88" t="s">
        <v>43</v>
      </c>
      <c r="G96" s="69" t="s">
        <v>104</v>
      </c>
      <c r="H96" s="62" t="s">
        <v>678</v>
      </c>
      <c r="I96" s="52">
        <v>6065463157</v>
      </c>
      <c r="J96" s="93" t="s">
        <v>46</v>
      </c>
      <c r="K96" s="54" t="s">
        <v>47</v>
      </c>
      <c r="L96" s="75"/>
      <c r="M96" s="71">
        <v>3981.56</v>
      </c>
      <c r="N96" s="63"/>
      <c r="O96" s="97">
        <v>44.36717663421418</v>
      </c>
      <c r="P96" s="54" t="s">
        <v>48</v>
      </c>
      <c r="Q96" s="64"/>
      <c r="R96" s="63"/>
      <c r="S96" s="79" t="s">
        <v>48</v>
      </c>
      <c r="T96" s="101">
        <v>458636</v>
      </c>
      <c r="U96" s="66"/>
      <c r="V96" s="66"/>
      <c r="W96" s="83"/>
      <c r="X96" s="51">
        <f t="shared" si="20"/>
        <v>0</v>
      </c>
      <c r="Y96" s="52">
        <f t="shared" si="21"/>
        <v>0</v>
      </c>
      <c r="Z96" s="52">
        <f t="shared" si="22"/>
        <v>0</v>
      </c>
      <c r="AA96" s="52">
        <f t="shared" si="23"/>
        <v>0</v>
      </c>
      <c r="AB96" s="53" t="str">
        <f t="shared" si="24"/>
        <v>-</v>
      </c>
      <c r="AC96" s="51">
        <f t="shared" si="25"/>
        <v>1</v>
      </c>
      <c r="AD96" s="52">
        <f t="shared" si="26"/>
        <v>1</v>
      </c>
      <c r="AE96" s="52" t="str">
        <f t="shared" si="27"/>
        <v>Initial</v>
      </c>
      <c r="AF96" s="53" t="str">
        <f t="shared" si="28"/>
        <v>RLIS</v>
      </c>
      <c r="AG96" s="51">
        <f t="shared" si="29"/>
        <v>0</v>
      </c>
      <c r="AH96" s="67" t="s">
        <v>49</v>
      </c>
    </row>
    <row r="97" spans="1:34" ht="12.75" customHeight="1">
      <c r="A97" s="86" t="s">
        <v>679</v>
      </c>
      <c r="B97" s="88" t="s">
        <v>680</v>
      </c>
      <c r="C97" s="51" t="s">
        <v>681</v>
      </c>
      <c r="D97" s="52" t="s">
        <v>682</v>
      </c>
      <c r="E97" s="52" t="s">
        <v>683</v>
      </c>
      <c r="F97" s="88" t="s">
        <v>43</v>
      </c>
      <c r="G97" s="69" t="s">
        <v>684</v>
      </c>
      <c r="H97" s="62" t="s">
        <v>685</v>
      </c>
      <c r="I97" s="52">
        <v>2703584111</v>
      </c>
      <c r="J97" s="93" t="s">
        <v>184</v>
      </c>
      <c r="K97" s="54" t="s">
        <v>47</v>
      </c>
      <c r="L97" s="75"/>
      <c r="M97" s="71">
        <v>2197.66</v>
      </c>
      <c r="N97" s="63"/>
      <c r="O97" s="97">
        <v>24.709651581898278</v>
      </c>
      <c r="P97" s="54" t="s">
        <v>48</v>
      </c>
      <c r="Q97" s="64"/>
      <c r="R97" s="63"/>
      <c r="S97" s="79" t="s">
        <v>47</v>
      </c>
      <c r="T97" s="101">
        <v>121000</v>
      </c>
      <c r="U97" s="66"/>
      <c r="V97" s="66"/>
      <c r="W97" s="83"/>
      <c r="X97" s="51">
        <f t="shared" si="20"/>
        <v>0</v>
      </c>
      <c r="Y97" s="52">
        <f t="shared" si="21"/>
        <v>0</v>
      </c>
      <c r="Z97" s="52">
        <f t="shared" si="22"/>
        <v>0</v>
      </c>
      <c r="AA97" s="52">
        <f t="shared" si="23"/>
        <v>0</v>
      </c>
      <c r="AB97" s="53" t="str">
        <f t="shared" si="24"/>
        <v>-</v>
      </c>
      <c r="AC97" s="51">
        <f t="shared" si="25"/>
        <v>0</v>
      </c>
      <c r="AD97" s="52">
        <f t="shared" si="26"/>
        <v>1</v>
      </c>
      <c r="AE97" s="52">
        <f t="shared" si="27"/>
        <v>0</v>
      </c>
      <c r="AF97" s="53" t="str">
        <f t="shared" si="28"/>
        <v>-</v>
      </c>
      <c r="AG97" s="51">
        <f t="shared" si="29"/>
        <v>0</v>
      </c>
      <c r="AH97" s="67" t="s">
        <v>49</v>
      </c>
    </row>
    <row r="98" spans="1:34" ht="12.75" customHeight="1">
      <c r="A98" s="86" t="s">
        <v>686</v>
      </c>
      <c r="B98" s="88" t="s">
        <v>687</v>
      </c>
      <c r="C98" s="51" t="s">
        <v>688</v>
      </c>
      <c r="D98" s="52" t="s">
        <v>689</v>
      </c>
      <c r="E98" s="52" t="s">
        <v>690</v>
      </c>
      <c r="F98" s="88" t="s">
        <v>43</v>
      </c>
      <c r="G98" s="69" t="s">
        <v>691</v>
      </c>
      <c r="H98" s="62" t="s">
        <v>692</v>
      </c>
      <c r="I98" s="52">
        <v>6068624600</v>
      </c>
      <c r="J98" s="93" t="s">
        <v>46</v>
      </c>
      <c r="K98" s="54" t="s">
        <v>47</v>
      </c>
      <c r="L98" s="75"/>
      <c r="M98" s="71">
        <v>8563.5</v>
      </c>
      <c r="N98" s="63"/>
      <c r="O98" s="97">
        <v>29.23373493975904</v>
      </c>
      <c r="P98" s="54" t="s">
        <v>48</v>
      </c>
      <c r="Q98" s="64"/>
      <c r="R98" s="63"/>
      <c r="S98" s="79" t="s">
        <v>48</v>
      </c>
      <c r="T98" s="101">
        <v>565291</v>
      </c>
      <c r="U98" s="66"/>
      <c r="V98" s="66"/>
      <c r="W98" s="83"/>
      <c r="X98" s="51">
        <f t="shared" si="20"/>
        <v>0</v>
      </c>
      <c r="Y98" s="52">
        <f t="shared" si="21"/>
        <v>0</v>
      </c>
      <c r="Z98" s="52">
        <f t="shared" si="22"/>
        <v>0</v>
      </c>
      <c r="AA98" s="52">
        <f t="shared" si="23"/>
        <v>0</v>
      </c>
      <c r="AB98" s="53" t="str">
        <f t="shared" si="24"/>
        <v>-</v>
      </c>
      <c r="AC98" s="51">
        <f t="shared" si="25"/>
        <v>1</v>
      </c>
      <c r="AD98" s="52">
        <f t="shared" si="26"/>
        <v>1</v>
      </c>
      <c r="AE98" s="52" t="str">
        <f t="shared" si="27"/>
        <v>Initial</v>
      </c>
      <c r="AF98" s="53" t="str">
        <f t="shared" si="28"/>
        <v>RLIS</v>
      </c>
      <c r="AG98" s="51">
        <f t="shared" si="29"/>
        <v>0</v>
      </c>
      <c r="AH98" s="67" t="s">
        <v>49</v>
      </c>
    </row>
    <row r="99" spans="1:34" ht="12.75" customHeight="1">
      <c r="A99" s="86" t="s">
        <v>693</v>
      </c>
      <c r="B99" s="88" t="s">
        <v>694</v>
      </c>
      <c r="C99" s="51" t="s">
        <v>695</v>
      </c>
      <c r="D99" s="52" t="s">
        <v>696</v>
      </c>
      <c r="E99" s="52" t="s">
        <v>697</v>
      </c>
      <c r="F99" s="88" t="s">
        <v>43</v>
      </c>
      <c r="G99" s="69" t="s">
        <v>698</v>
      </c>
      <c r="H99" s="62" t="s">
        <v>699</v>
      </c>
      <c r="I99" s="52">
        <v>6066389671</v>
      </c>
      <c r="J99" s="93" t="s">
        <v>98</v>
      </c>
      <c r="K99" s="54" t="s">
        <v>48</v>
      </c>
      <c r="L99" s="75"/>
      <c r="M99" s="71">
        <v>2160.11</v>
      </c>
      <c r="N99" s="63"/>
      <c r="O99" s="97">
        <v>32.768579129765115</v>
      </c>
      <c r="P99" s="54" t="s">
        <v>48</v>
      </c>
      <c r="Q99" s="64"/>
      <c r="R99" s="63"/>
      <c r="S99" s="79" t="s">
        <v>48</v>
      </c>
      <c r="T99" s="101">
        <v>227474</v>
      </c>
      <c r="U99" s="66"/>
      <c r="V99" s="66"/>
      <c r="W99" s="83"/>
      <c r="X99" s="51">
        <f t="shared" si="20"/>
        <v>1</v>
      </c>
      <c r="Y99" s="52">
        <f t="shared" si="21"/>
        <v>0</v>
      </c>
      <c r="Z99" s="52">
        <f t="shared" si="22"/>
        <v>0</v>
      </c>
      <c r="AA99" s="52">
        <f t="shared" si="23"/>
        <v>0</v>
      </c>
      <c r="AB99" s="53" t="str">
        <f t="shared" si="24"/>
        <v>-</v>
      </c>
      <c r="AC99" s="51">
        <f t="shared" si="25"/>
        <v>1</v>
      </c>
      <c r="AD99" s="52">
        <f t="shared" si="26"/>
        <v>1</v>
      </c>
      <c r="AE99" s="52" t="str">
        <f t="shared" si="27"/>
        <v>Initial</v>
      </c>
      <c r="AF99" s="53" t="str">
        <f t="shared" si="28"/>
        <v>RLIS</v>
      </c>
      <c r="AG99" s="51">
        <f t="shared" si="29"/>
        <v>0</v>
      </c>
      <c r="AH99" s="67" t="s">
        <v>49</v>
      </c>
    </row>
    <row r="100" spans="1:34" ht="12.75" customHeight="1">
      <c r="A100" s="86" t="s">
        <v>700</v>
      </c>
      <c r="B100" s="88" t="s">
        <v>701</v>
      </c>
      <c r="C100" s="51" t="s">
        <v>702</v>
      </c>
      <c r="D100" s="52" t="s">
        <v>703</v>
      </c>
      <c r="E100" s="52" t="s">
        <v>704</v>
      </c>
      <c r="F100" s="88" t="s">
        <v>43</v>
      </c>
      <c r="G100" s="69" t="s">
        <v>705</v>
      </c>
      <c r="H100" s="62" t="s">
        <v>706</v>
      </c>
      <c r="I100" s="52">
        <v>6064645000</v>
      </c>
      <c r="J100" s="93" t="s">
        <v>98</v>
      </c>
      <c r="K100" s="54" t="s">
        <v>48</v>
      </c>
      <c r="L100" s="75"/>
      <c r="M100" s="71">
        <v>976.16</v>
      </c>
      <c r="N100" s="63"/>
      <c r="O100" s="97">
        <v>41.819699499165274</v>
      </c>
      <c r="P100" s="54" t="s">
        <v>48</v>
      </c>
      <c r="Q100" s="64"/>
      <c r="R100" s="63"/>
      <c r="S100" s="79" t="s">
        <v>48</v>
      </c>
      <c r="T100" s="101">
        <v>130074</v>
      </c>
      <c r="U100" s="66"/>
      <c r="V100" s="66"/>
      <c r="W100" s="83"/>
      <c r="X100" s="51">
        <f t="shared" si="20"/>
        <v>1</v>
      </c>
      <c r="Y100" s="52">
        <f t="shared" si="21"/>
        <v>0</v>
      </c>
      <c r="Z100" s="52">
        <f t="shared" si="22"/>
        <v>0</v>
      </c>
      <c r="AA100" s="52">
        <f t="shared" si="23"/>
        <v>0</v>
      </c>
      <c r="AB100" s="53" t="str">
        <f t="shared" si="24"/>
        <v>-</v>
      </c>
      <c r="AC100" s="51">
        <f t="shared" si="25"/>
        <v>1</v>
      </c>
      <c r="AD100" s="52">
        <f t="shared" si="26"/>
        <v>1</v>
      </c>
      <c r="AE100" s="52" t="str">
        <f t="shared" si="27"/>
        <v>Initial</v>
      </c>
      <c r="AF100" s="53" t="str">
        <f t="shared" si="28"/>
        <v>RLIS</v>
      </c>
      <c r="AG100" s="51">
        <f t="shared" si="29"/>
        <v>0</v>
      </c>
      <c r="AH100" s="67" t="s">
        <v>49</v>
      </c>
    </row>
    <row r="101" spans="1:34" ht="12.75" customHeight="1">
      <c r="A101" s="86" t="s">
        <v>707</v>
      </c>
      <c r="B101" s="88" t="s">
        <v>708</v>
      </c>
      <c r="C101" s="51" t="s">
        <v>709</v>
      </c>
      <c r="D101" s="52" t="s">
        <v>710</v>
      </c>
      <c r="E101" s="52" t="s">
        <v>711</v>
      </c>
      <c r="F101" s="88" t="s">
        <v>43</v>
      </c>
      <c r="G101" s="69" t="s">
        <v>712</v>
      </c>
      <c r="H101" s="62" t="s">
        <v>713</v>
      </c>
      <c r="I101" s="52">
        <v>6066722397</v>
      </c>
      <c r="J101" s="93" t="s">
        <v>98</v>
      </c>
      <c r="K101" s="54" t="s">
        <v>48</v>
      </c>
      <c r="L101" s="75"/>
      <c r="M101" s="71">
        <v>1628.24</v>
      </c>
      <c r="N101" s="63"/>
      <c r="O101" s="97">
        <v>31.523642732049034</v>
      </c>
      <c r="P101" s="54" t="s">
        <v>48</v>
      </c>
      <c r="Q101" s="64"/>
      <c r="R101" s="63"/>
      <c r="S101" s="79" t="s">
        <v>48</v>
      </c>
      <c r="T101" s="101">
        <v>213697</v>
      </c>
      <c r="U101" s="66"/>
      <c r="V101" s="66"/>
      <c r="W101" s="83"/>
      <c r="X101" s="51">
        <f aca="true" t="shared" si="30" ref="X101:X132">IF(OR(K101="YES",TRIM(L101)="YES"),1,0)</f>
        <v>1</v>
      </c>
      <c r="Y101" s="52">
        <f aca="true" t="shared" si="31" ref="Y101:Y132">IF(OR(AND(ISNUMBER(M101),AND(M101&gt;0,M101&lt;600)),AND(ISNUMBER(M101),AND(M101&gt;0,N101="YES"))),1,0)</f>
        <v>0</v>
      </c>
      <c r="Z101" s="52">
        <f aca="true" t="shared" si="32" ref="Z101:Z132">IF(AND(OR(K101="YES",TRIM(L101)="YES"),(X101=0)),"Trouble",0)</f>
        <v>0</v>
      </c>
      <c r="AA101" s="52">
        <f aca="true" t="shared" si="33" ref="AA101:AA132">IF(AND(OR(AND(ISNUMBER(M101),AND(M101&gt;0,M101&lt;600)),AND(ISNUMBER(M101),AND(M101&gt;0,N101="YES"))),(Y101=0)),"Trouble",0)</f>
        <v>0</v>
      </c>
      <c r="AB101" s="53" t="str">
        <f aca="true" t="shared" si="34" ref="AB101:AB132">IF(AND(X101=1,Y101=1),"SRSA","-")</f>
        <v>-</v>
      </c>
      <c r="AC101" s="51">
        <f aca="true" t="shared" si="35" ref="AC101:AC132">IF(S101="YES",1,0)</f>
        <v>1</v>
      </c>
      <c r="AD101" s="52">
        <f aca="true" t="shared" si="36" ref="AD101:AD132">IF(OR(AND(ISNUMBER(Q101),Q101&gt;=20),(AND(ISNUMBER(Q101)=FALSE,AND(ISNUMBER(O101),O101&gt;=20)))),1,0)</f>
        <v>1</v>
      </c>
      <c r="AE101" s="52" t="str">
        <f aca="true" t="shared" si="37" ref="AE101:AE132">IF(AND(AC101=1,AD101=1),"Initial",0)</f>
        <v>Initial</v>
      </c>
      <c r="AF101" s="53" t="str">
        <f aca="true" t="shared" si="38" ref="AF101:AF132">IF(AND(AND(AE101="Initial",AG101=0),AND(ISNUMBER(M101),M101&gt;0)),"RLIS","-")</f>
        <v>RLIS</v>
      </c>
      <c r="AG101" s="51">
        <f aca="true" t="shared" si="39" ref="AG101:AG132">IF(AND(AB101="SRSA",AE101="Initial"),"SRSA",0)</f>
        <v>0</v>
      </c>
      <c r="AH101" s="67" t="s">
        <v>49</v>
      </c>
    </row>
    <row r="102" spans="1:34" ht="12.75" customHeight="1">
      <c r="A102" s="86" t="s">
        <v>714</v>
      </c>
      <c r="B102" s="88" t="s">
        <v>715</v>
      </c>
      <c r="C102" s="51" t="s">
        <v>716</v>
      </c>
      <c r="D102" s="52" t="s">
        <v>717</v>
      </c>
      <c r="E102" s="52" t="s">
        <v>718</v>
      </c>
      <c r="F102" s="88" t="s">
        <v>43</v>
      </c>
      <c r="G102" s="69" t="s">
        <v>719</v>
      </c>
      <c r="H102" s="62" t="s">
        <v>720</v>
      </c>
      <c r="I102" s="52">
        <v>6066334455</v>
      </c>
      <c r="J102" s="93" t="s">
        <v>98</v>
      </c>
      <c r="K102" s="54" t="s">
        <v>48</v>
      </c>
      <c r="L102" s="75"/>
      <c r="M102" s="71">
        <v>2947.93</v>
      </c>
      <c r="N102" s="63"/>
      <c r="O102" s="97">
        <v>30.33674963396779</v>
      </c>
      <c r="P102" s="54" t="s">
        <v>48</v>
      </c>
      <c r="Q102" s="64"/>
      <c r="R102" s="63"/>
      <c r="S102" s="79" t="s">
        <v>48</v>
      </c>
      <c r="T102" s="101">
        <v>296311</v>
      </c>
      <c r="U102" s="66"/>
      <c r="V102" s="66"/>
      <c r="W102" s="83"/>
      <c r="X102" s="51">
        <f t="shared" si="30"/>
        <v>1</v>
      </c>
      <c r="Y102" s="52">
        <f t="shared" si="31"/>
        <v>0</v>
      </c>
      <c r="Z102" s="52">
        <f t="shared" si="32"/>
        <v>0</v>
      </c>
      <c r="AA102" s="52">
        <f t="shared" si="33"/>
        <v>0</v>
      </c>
      <c r="AB102" s="53" t="str">
        <f t="shared" si="34"/>
        <v>-</v>
      </c>
      <c r="AC102" s="51">
        <f t="shared" si="35"/>
        <v>1</v>
      </c>
      <c r="AD102" s="52">
        <f t="shared" si="36"/>
        <v>1</v>
      </c>
      <c r="AE102" s="52" t="str">
        <f t="shared" si="37"/>
        <v>Initial</v>
      </c>
      <c r="AF102" s="53" t="str">
        <f t="shared" si="38"/>
        <v>RLIS</v>
      </c>
      <c r="AG102" s="51">
        <f t="shared" si="39"/>
        <v>0</v>
      </c>
      <c r="AH102" s="67" t="s">
        <v>49</v>
      </c>
    </row>
    <row r="103" spans="1:34" ht="12.75" customHeight="1">
      <c r="A103" s="86" t="s">
        <v>721</v>
      </c>
      <c r="B103" s="88" t="s">
        <v>722</v>
      </c>
      <c r="C103" s="51" t="s">
        <v>723</v>
      </c>
      <c r="D103" s="52" t="s">
        <v>724</v>
      </c>
      <c r="E103" s="52" t="s">
        <v>725</v>
      </c>
      <c r="F103" s="88" t="s">
        <v>43</v>
      </c>
      <c r="G103" s="69" t="s">
        <v>726</v>
      </c>
      <c r="H103" s="62" t="s">
        <v>727</v>
      </c>
      <c r="I103" s="52">
        <v>6067962811</v>
      </c>
      <c r="J103" s="93" t="s">
        <v>98</v>
      </c>
      <c r="K103" s="54" t="s">
        <v>48</v>
      </c>
      <c r="L103" s="75"/>
      <c r="M103" s="71">
        <v>2171.83</v>
      </c>
      <c r="N103" s="63"/>
      <c r="O103" s="97">
        <v>39.93260320134794</v>
      </c>
      <c r="P103" s="54" t="s">
        <v>48</v>
      </c>
      <c r="Q103" s="64"/>
      <c r="R103" s="63"/>
      <c r="S103" s="79" t="s">
        <v>48</v>
      </c>
      <c r="T103" s="101">
        <v>191468</v>
      </c>
      <c r="U103" s="66"/>
      <c r="V103" s="66"/>
      <c r="W103" s="83"/>
      <c r="X103" s="51">
        <f t="shared" si="30"/>
        <v>1</v>
      </c>
      <c r="Y103" s="52">
        <f t="shared" si="31"/>
        <v>0</v>
      </c>
      <c r="Z103" s="52">
        <f t="shared" si="32"/>
        <v>0</v>
      </c>
      <c r="AA103" s="52">
        <f t="shared" si="33"/>
        <v>0</v>
      </c>
      <c r="AB103" s="53" t="str">
        <f t="shared" si="34"/>
        <v>-</v>
      </c>
      <c r="AC103" s="51">
        <f t="shared" si="35"/>
        <v>1</v>
      </c>
      <c r="AD103" s="52">
        <f t="shared" si="36"/>
        <v>1</v>
      </c>
      <c r="AE103" s="52" t="str">
        <f t="shared" si="37"/>
        <v>Initial</v>
      </c>
      <c r="AF103" s="53" t="str">
        <f t="shared" si="38"/>
        <v>RLIS</v>
      </c>
      <c r="AG103" s="51">
        <f t="shared" si="39"/>
        <v>0</v>
      </c>
      <c r="AH103" s="67" t="s">
        <v>49</v>
      </c>
    </row>
    <row r="104" spans="1:34" ht="12.75" customHeight="1">
      <c r="A104" s="86" t="s">
        <v>728</v>
      </c>
      <c r="B104" s="88" t="s">
        <v>729</v>
      </c>
      <c r="C104" s="51" t="s">
        <v>730</v>
      </c>
      <c r="D104" s="52" t="s">
        <v>731</v>
      </c>
      <c r="E104" s="52" t="s">
        <v>732</v>
      </c>
      <c r="F104" s="88" t="s">
        <v>43</v>
      </c>
      <c r="G104" s="69" t="s">
        <v>733</v>
      </c>
      <c r="H104" s="62" t="s">
        <v>734</v>
      </c>
      <c r="I104" s="52">
        <v>6063652124</v>
      </c>
      <c r="J104" s="93" t="s">
        <v>46</v>
      </c>
      <c r="K104" s="54" t="s">
        <v>47</v>
      </c>
      <c r="L104" s="75"/>
      <c r="M104" s="71">
        <v>3572.02</v>
      </c>
      <c r="N104" s="63"/>
      <c r="O104" s="97">
        <v>32.04296263146117</v>
      </c>
      <c r="P104" s="54" t="s">
        <v>48</v>
      </c>
      <c r="Q104" s="64"/>
      <c r="R104" s="63"/>
      <c r="S104" s="79" t="s">
        <v>48</v>
      </c>
      <c r="T104" s="101">
        <v>263444</v>
      </c>
      <c r="U104" s="66"/>
      <c r="V104" s="66"/>
      <c r="W104" s="83"/>
      <c r="X104" s="51">
        <f t="shared" si="30"/>
        <v>0</v>
      </c>
      <c r="Y104" s="52">
        <f t="shared" si="31"/>
        <v>0</v>
      </c>
      <c r="Z104" s="52">
        <f t="shared" si="32"/>
        <v>0</v>
      </c>
      <c r="AA104" s="52">
        <f t="shared" si="33"/>
        <v>0</v>
      </c>
      <c r="AB104" s="53" t="str">
        <f t="shared" si="34"/>
        <v>-</v>
      </c>
      <c r="AC104" s="51">
        <f t="shared" si="35"/>
        <v>1</v>
      </c>
      <c r="AD104" s="52">
        <f t="shared" si="36"/>
        <v>1</v>
      </c>
      <c r="AE104" s="52" t="str">
        <f t="shared" si="37"/>
        <v>Initial</v>
      </c>
      <c r="AF104" s="53" t="str">
        <f t="shared" si="38"/>
        <v>RLIS</v>
      </c>
      <c r="AG104" s="51">
        <f t="shared" si="39"/>
        <v>0</v>
      </c>
      <c r="AH104" s="67" t="s">
        <v>49</v>
      </c>
    </row>
    <row r="105" spans="1:34" ht="12.75" customHeight="1">
      <c r="A105" s="86" t="s">
        <v>735</v>
      </c>
      <c r="B105" s="88" t="s">
        <v>736</v>
      </c>
      <c r="C105" s="51" t="s">
        <v>737</v>
      </c>
      <c r="D105" s="52" t="s">
        <v>738</v>
      </c>
      <c r="E105" s="52" t="s">
        <v>739</v>
      </c>
      <c r="F105" s="88" t="s">
        <v>43</v>
      </c>
      <c r="G105" s="69" t="s">
        <v>740</v>
      </c>
      <c r="H105" s="62" t="s">
        <v>741</v>
      </c>
      <c r="I105" s="52">
        <v>2709282111</v>
      </c>
      <c r="J105" s="93" t="s">
        <v>98</v>
      </c>
      <c r="K105" s="54" t="s">
        <v>48</v>
      </c>
      <c r="L105" s="75"/>
      <c r="M105" s="71">
        <v>1109.073</v>
      </c>
      <c r="N105" s="63"/>
      <c r="O105" s="97">
        <v>23.60817477096547</v>
      </c>
      <c r="P105" s="54" t="s">
        <v>48</v>
      </c>
      <c r="Q105" s="64"/>
      <c r="R105" s="63"/>
      <c r="S105" s="79" t="s">
        <v>48</v>
      </c>
      <c r="T105" s="101">
        <v>72596</v>
      </c>
      <c r="U105" s="66"/>
      <c r="V105" s="66"/>
      <c r="W105" s="83"/>
      <c r="X105" s="51">
        <f t="shared" si="30"/>
        <v>1</v>
      </c>
      <c r="Y105" s="52">
        <f t="shared" si="31"/>
        <v>0</v>
      </c>
      <c r="Z105" s="52">
        <f t="shared" si="32"/>
        <v>0</v>
      </c>
      <c r="AA105" s="52">
        <f t="shared" si="33"/>
        <v>0</v>
      </c>
      <c r="AB105" s="53" t="str">
        <f t="shared" si="34"/>
        <v>-</v>
      </c>
      <c r="AC105" s="51">
        <f t="shared" si="35"/>
        <v>1</v>
      </c>
      <c r="AD105" s="52">
        <f t="shared" si="36"/>
        <v>1</v>
      </c>
      <c r="AE105" s="52" t="str">
        <f t="shared" si="37"/>
        <v>Initial</v>
      </c>
      <c r="AF105" s="53" t="str">
        <f t="shared" si="38"/>
        <v>RLIS</v>
      </c>
      <c r="AG105" s="51">
        <f t="shared" si="39"/>
        <v>0</v>
      </c>
      <c r="AH105" s="67" t="s">
        <v>49</v>
      </c>
    </row>
    <row r="106" spans="1:34" ht="12.75" customHeight="1">
      <c r="A106" s="86" t="s">
        <v>742</v>
      </c>
      <c r="B106" s="88" t="s">
        <v>743</v>
      </c>
      <c r="C106" s="51" t="s">
        <v>744</v>
      </c>
      <c r="D106" s="52" t="s">
        <v>745</v>
      </c>
      <c r="E106" s="52" t="s">
        <v>746</v>
      </c>
      <c r="F106" s="88" t="s">
        <v>43</v>
      </c>
      <c r="G106" s="69" t="s">
        <v>747</v>
      </c>
      <c r="H106" s="62" t="s">
        <v>748</v>
      </c>
      <c r="I106" s="52">
        <v>2707262436</v>
      </c>
      <c r="J106" s="93" t="s">
        <v>46</v>
      </c>
      <c r="K106" s="54" t="s">
        <v>47</v>
      </c>
      <c r="L106" s="75"/>
      <c r="M106" s="71">
        <v>3231.08</v>
      </c>
      <c r="N106" s="63"/>
      <c r="O106" s="97">
        <v>24.10994764397906</v>
      </c>
      <c r="P106" s="54" t="s">
        <v>48</v>
      </c>
      <c r="Q106" s="64"/>
      <c r="R106" s="63"/>
      <c r="S106" s="79" t="s">
        <v>48</v>
      </c>
      <c r="T106" s="101">
        <v>162945</v>
      </c>
      <c r="U106" s="66"/>
      <c r="V106" s="66"/>
      <c r="W106" s="83"/>
      <c r="X106" s="51">
        <f t="shared" si="30"/>
        <v>0</v>
      </c>
      <c r="Y106" s="52">
        <f t="shared" si="31"/>
        <v>0</v>
      </c>
      <c r="Z106" s="52">
        <f t="shared" si="32"/>
        <v>0</v>
      </c>
      <c r="AA106" s="52">
        <f t="shared" si="33"/>
        <v>0</v>
      </c>
      <c r="AB106" s="53" t="str">
        <f t="shared" si="34"/>
        <v>-</v>
      </c>
      <c r="AC106" s="51">
        <f t="shared" si="35"/>
        <v>1</v>
      </c>
      <c r="AD106" s="52">
        <f t="shared" si="36"/>
        <v>1</v>
      </c>
      <c r="AE106" s="52" t="str">
        <f t="shared" si="37"/>
        <v>Initial</v>
      </c>
      <c r="AF106" s="53" t="str">
        <f t="shared" si="38"/>
        <v>RLIS</v>
      </c>
      <c r="AG106" s="51">
        <f t="shared" si="39"/>
        <v>0</v>
      </c>
      <c r="AH106" s="67" t="s">
        <v>49</v>
      </c>
    </row>
    <row r="107" spans="1:34" ht="12.75" customHeight="1">
      <c r="A107" s="86" t="s">
        <v>749</v>
      </c>
      <c r="B107" s="88" t="s">
        <v>750</v>
      </c>
      <c r="C107" s="51" t="s">
        <v>751</v>
      </c>
      <c r="D107" s="52" t="s">
        <v>752</v>
      </c>
      <c r="E107" s="52" t="s">
        <v>753</v>
      </c>
      <c r="F107" s="88" t="s">
        <v>43</v>
      </c>
      <c r="G107" s="69" t="s">
        <v>754</v>
      </c>
      <c r="H107" s="62" t="s">
        <v>755</v>
      </c>
      <c r="I107" s="52">
        <v>8592618210</v>
      </c>
      <c r="J107" s="93" t="s">
        <v>65</v>
      </c>
      <c r="K107" s="54" t="s">
        <v>47</v>
      </c>
      <c r="L107" s="75"/>
      <c r="M107" s="71">
        <v>769.6</v>
      </c>
      <c r="N107" s="63"/>
      <c r="O107" s="97">
        <v>27.422907488986787</v>
      </c>
      <c r="P107" s="54" t="s">
        <v>48</v>
      </c>
      <c r="Q107" s="64"/>
      <c r="R107" s="63"/>
      <c r="S107" s="79" t="s">
        <v>47</v>
      </c>
      <c r="T107" s="101">
        <v>44799</v>
      </c>
      <c r="U107" s="66"/>
      <c r="V107" s="66"/>
      <c r="W107" s="83"/>
      <c r="X107" s="51">
        <f t="shared" si="30"/>
        <v>0</v>
      </c>
      <c r="Y107" s="52">
        <f t="shared" si="31"/>
        <v>0</v>
      </c>
      <c r="Z107" s="52">
        <f t="shared" si="32"/>
        <v>0</v>
      </c>
      <c r="AA107" s="52">
        <f t="shared" si="33"/>
        <v>0</v>
      </c>
      <c r="AB107" s="53" t="str">
        <f t="shared" si="34"/>
        <v>-</v>
      </c>
      <c r="AC107" s="51">
        <f t="shared" si="35"/>
        <v>0</v>
      </c>
      <c r="AD107" s="52">
        <f t="shared" si="36"/>
        <v>1</v>
      </c>
      <c r="AE107" s="52">
        <f t="shared" si="37"/>
        <v>0</v>
      </c>
      <c r="AF107" s="53" t="str">
        <f t="shared" si="38"/>
        <v>-</v>
      </c>
      <c r="AG107" s="51">
        <f t="shared" si="39"/>
        <v>0</v>
      </c>
      <c r="AH107" s="67" t="s">
        <v>49</v>
      </c>
    </row>
    <row r="108" spans="1:34" ht="12.75" customHeight="1">
      <c r="A108" s="86" t="s">
        <v>756</v>
      </c>
      <c r="B108" s="88" t="s">
        <v>757</v>
      </c>
      <c r="C108" s="51" t="s">
        <v>758</v>
      </c>
      <c r="D108" s="52" t="s">
        <v>759</v>
      </c>
      <c r="E108" s="52" t="s">
        <v>760</v>
      </c>
      <c r="F108" s="88" t="s">
        <v>43</v>
      </c>
      <c r="G108" s="69" t="s">
        <v>761</v>
      </c>
      <c r="H108" s="62" t="s">
        <v>762</v>
      </c>
      <c r="I108" s="52">
        <v>2703889715</v>
      </c>
      <c r="J108" s="93" t="s">
        <v>57</v>
      </c>
      <c r="K108" s="54" t="s">
        <v>47</v>
      </c>
      <c r="L108" s="75"/>
      <c r="M108" s="71">
        <v>814.15</v>
      </c>
      <c r="N108" s="63"/>
      <c r="O108" s="97">
        <v>20.319148936170212</v>
      </c>
      <c r="P108" s="54" t="s">
        <v>48</v>
      </c>
      <c r="Q108" s="64"/>
      <c r="R108" s="63"/>
      <c r="S108" s="79" t="s">
        <v>48</v>
      </c>
      <c r="T108" s="101">
        <v>44062</v>
      </c>
      <c r="U108" s="66"/>
      <c r="V108" s="66"/>
      <c r="W108" s="83"/>
      <c r="X108" s="51">
        <f t="shared" si="30"/>
        <v>0</v>
      </c>
      <c r="Y108" s="52">
        <f t="shared" si="31"/>
        <v>0</v>
      </c>
      <c r="Z108" s="52">
        <f t="shared" si="32"/>
        <v>0</v>
      </c>
      <c r="AA108" s="52">
        <f t="shared" si="33"/>
        <v>0</v>
      </c>
      <c r="AB108" s="53" t="str">
        <f t="shared" si="34"/>
        <v>-</v>
      </c>
      <c r="AC108" s="51">
        <f t="shared" si="35"/>
        <v>1</v>
      </c>
      <c r="AD108" s="52">
        <f t="shared" si="36"/>
        <v>1</v>
      </c>
      <c r="AE108" s="52" t="str">
        <f t="shared" si="37"/>
        <v>Initial</v>
      </c>
      <c r="AF108" s="53" t="str">
        <f t="shared" si="38"/>
        <v>RLIS</v>
      </c>
      <c r="AG108" s="51">
        <f t="shared" si="39"/>
        <v>0</v>
      </c>
      <c r="AH108" s="67" t="s">
        <v>49</v>
      </c>
    </row>
    <row r="109" spans="1:34" ht="12.75" customHeight="1">
      <c r="A109" s="86" t="s">
        <v>763</v>
      </c>
      <c r="B109" s="88" t="s">
        <v>764</v>
      </c>
      <c r="C109" s="51" t="s">
        <v>765</v>
      </c>
      <c r="D109" s="52" t="s">
        <v>766</v>
      </c>
      <c r="E109" s="52" t="s">
        <v>767</v>
      </c>
      <c r="F109" s="88" t="s">
        <v>43</v>
      </c>
      <c r="G109" s="69" t="s">
        <v>768</v>
      </c>
      <c r="H109" s="62" t="s">
        <v>769</v>
      </c>
      <c r="I109" s="52">
        <v>8596244500</v>
      </c>
      <c r="J109" s="93" t="s">
        <v>770</v>
      </c>
      <c r="K109" s="54" t="s">
        <v>47</v>
      </c>
      <c r="L109" s="75"/>
      <c r="M109" s="71">
        <v>10180.22</v>
      </c>
      <c r="N109" s="63"/>
      <c r="O109" s="97">
        <v>20.79731430969366</v>
      </c>
      <c r="P109" s="54" t="s">
        <v>48</v>
      </c>
      <c r="Q109" s="64"/>
      <c r="R109" s="63"/>
      <c r="S109" s="79" t="s">
        <v>47</v>
      </c>
      <c r="T109" s="101">
        <v>474598</v>
      </c>
      <c r="U109" s="66"/>
      <c r="V109" s="66"/>
      <c r="W109" s="83"/>
      <c r="X109" s="51">
        <f t="shared" si="30"/>
        <v>0</v>
      </c>
      <c r="Y109" s="52">
        <f t="shared" si="31"/>
        <v>0</v>
      </c>
      <c r="Z109" s="52">
        <f t="shared" si="32"/>
        <v>0</v>
      </c>
      <c r="AA109" s="52">
        <f t="shared" si="33"/>
        <v>0</v>
      </c>
      <c r="AB109" s="53" t="str">
        <f t="shared" si="34"/>
        <v>-</v>
      </c>
      <c r="AC109" s="51">
        <f t="shared" si="35"/>
        <v>0</v>
      </c>
      <c r="AD109" s="52">
        <f t="shared" si="36"/>
        <v>1</v>
      </c>
      <c r="AE109" s="52">
        <f t="shared" si="37"/>
        <v>0</v>
      </c>
      <c r="AF109" s="53" t="str">
        <f t="shared" si="38"/>
        <v>-</v>
      </c>
      <c r="AG109" s="51">
        <f t="shared" si="39"/>
        <v>0</v>
      </c>
      <c r="AH109" s="67" t="s">
        <v>49</v>
      </c>
    </row>
    <row r="110" spans="1:34" ht="12.75" customHeight="1">
      <c r="A110" s="86" t="s">
        <v>771</v>
      </c>
      <c r="B110" s="88" t="s">
        <v>772</v>
      </c>
      <c r="C110" s="51" t="s">
        <v>773</v>
      </c>
      <c r="D110" s="52" t="s">
        <v>774</v>
      </c>
      <c r="E110" s="52" t="s">
        <v>775</v>
      </c>
      <c r="F110" s="88" t="s">
        <v>43</v>
      </c>
      <c r="G110" s="69" t="s">
        <v>776</v>
      </c>
      <c r="H110" s="62" t="s">
        <v>777</v>
      </c>
      <c r="I110" s="52">
        <v>6063496117</v>
      </c>
      <c r="J110" s="93" t="s">
        <v>98</v>
      </c>
      <c r="K110" s="54" t="s">
        <v>48</v>
      </c>
      <c r="L110" s="75"/>
      <c r="M110" s="71">
        <v>1950.23</v>
      </c>
      <c r="N110" s="63"/>
      <c r="O110" s="97">
        <v>37.00686106346483</v>
      </c>
      <c r="P110" s="54" t="s">
        <v>48</v>
      </c>
      <c r="Q110" s="64"/>
      <c r="R110" s="63"/>
      <c r="S110" s="79" t="s">
        <v>48</v>
      </c>
      <c r="T110" s="101">
        <v>252224</v>
      </c>
      <c r="U110" s="66"/>
      <c r="V110" s="66"/>
      <c r="W110" s="83"/>
      <c r="X110" s="51">
        <f t="shared" si="30"/>
        <v>1</v>
      </c>
      <c r="Y110" s="52">
        <f t="shared" si="31"/>
        <v>0</v>
      </c>
      <c r="Z110" s="52">
        <f t="shared" si="32"/>
        <v>0</v>
      </c>
      <c r="AA110" s="52">
        <f t="shared" si="33"/>
        <v>0</v>
      </c>
      <c r="AB110" s="53" t="str">
        <f t="shared" si="34"/>
        <v>-</v>
      </c>
      <c r="AC110" s="51">
        <f t="shared" si="35"/>
        <v>1</v>
      </c>
      <c r="AD110" s="52">
        <f t="shared" si="36"/>
        <v>1</v>
      </c>
      <c r="AE110" s="52" t="str">
        <f t="shared" si="37"/>
        <v>Initial</v>
      </c>
      <c r="AF110" s="53" t="str">
        <f t="shared" si="38"/>
        <v>RLIS</v>
      </c>
      <c r="AG110" s="51">
        <f t="shared" si="39"/>
        <v>0</v>
      </c>
      <c r="AH110" s="67" t="s">
        <v>49</v>
      </c>
    </row>
    <row r="111" spans="1:34" ht="12.75" customHeight="1">
      <c r="A111" s="86" t="s">
        <v>778</v>
      </c>
      <c r="B111" s="88" t="s">
        <v>779</v>
      </c>
      <c r="C111" s="51" t="s">
        <v>780</v>
      </c>
      <c r="D111" s="52" t="s">
        <v>781</v>
      </c>
      <c r="E111" s="52" t="s">
        <v>782</v>
      </c>
      <c r="F111" s="88" t="s">
        <v>43</v>
      </c>
      <c r="G111" s="69" t="s">
        <v>783</v>
      </c>
      <c r="H111" s="62" t="s">
        <v>784</v>
      </c>
      <c r="I111" s="52">
        <v>2706923721</v>
      </c>
      <c r="J111" s="93" t="s">
        <v>46</v>
      </c>
      <c r="K111" s="54" t="s">
        <v>47</v>
      </c>
      <c r="L111" s="75"/>
      <c r="M111" s="71">
        <v>2889.78</v>
      </c>
      <c r="N111" s="63"/>
      <c r="O111" s="97">
        <v>27.00397953382604</v>
      </c>
      <c r="P111" s="54" t="s">
        <v>48</v>
      </c>
      <c r="Q111" s="64"/>
      <c r="R111" s="63"/>
      <c r="S111" s="79" t="s">
        <v>48</v>
      </c>
      <c r="T111" s="101">
        <v>174517</v>
      </c>
      <c r="U111" s="66"/>
      <c r="V111" s="66"/>
      <c r="W111" s="83"/>
      <c r="X111" s="51">
        <f t="shared" si="30"/>
        <v>0</v>
      </c>
      <c r="Y111" s="52">
        <f t="shared" si="31"/>
        <v>0</v>
      </c>
      <c r="Z111" s="52">
        <f t="shared" si="32"/>
        <v>0</v>
      </c>
      <c r="AA111" s="52">
        <f t="shared" si="33"/>
        <v>0</v>
      </c>
      <c r="AB111" s="53" t="str">
        <f t="shared" si="34"/>
        <v>-</v>
      </c>
      <c r="AC111" s="51">
        <f t="shared" si="35"/>
        <v>1</v>
      </c>
      <c r="AD111" s="52">
        <f t="shared" si="36"/>
        <v>1</v>
      </c>
      <c r="AE111" s="52" t="str">
        <f t="shared" si="37"/>
        <v>Initial</v>
      </c>
      <c r="AF111" s="53" t="str">
        <f t="shared" si="38"/>
        <v>RLIS</v>
      </c>
      <c r="AG111" s="51">
        <f t="shared" si="39"/>
        <v>0</v>
      </c>
      <c r="AH111" s="67" t="s">
        <v>49</v>
      </c>
    </row>
    <row r="112" spans="1:34" ht="12.75" customHeight="1">
      <c r="A112" s="86" t="s">
        <v>785</v>
      </c>
      <c r="B112" s="88" t="s">
        <v>786</v>
      </c>
      <c r="C112" s="51" t="s">
        <v>787</v>
      </c>
      <c r="D112" s="52" t="s">
        <v>788</v>
      </c>
      <c r="E112" s="52" t="s">
        <v>789</v>
      </c>
      <c r="F112" s="88" t="s">
        <v>43</v>
      </c>
      <c r="G112" s="69" t="s">
        <v>790</v>
      </c>
      <c r="H112" s="62" t="s">
        <v>791</v>
      </c>
      <c r="I112" s="52">
        <v>2705278628</v>
      </c>
      <c r="J112" s="93" t="s">
        <v>46</v>
      </c>
      <c r="K112" s="54" t="s">
        <v>47</v>
      </c>
      <c r="L112" s="75"/>
      <c r="M112" s="71">
        <v>4309.74</v>
      </c>
      <c r="N112" s="63"/>
      <c r="O112" s="97">
        <v>18.887262079062957</v>
      </c>
      <c r="P112" s="54" t="s">
        <v>47</v>
      </c>
      <c r="Q112" s="64"/>
      <c r="R112" s="63"/>
      <c r="S112" s="79" t="s">
        <v>48</v>
      </c>
      <c r="T112" s="101">
        <v>200991</v>
      </c>
      <c r="U112" s="66"/>
      <c r="V112" s="66"/>
      <c r="W112" s="83"/>
      <c r="X112" s="51">
        <f t="shared" si="30"/>
        <v>0</v>
      </c>
      <c r="Y112" s="52">
        <f t="shared" si="31"/>
        <v>0</v>
      </c>
      <c r="Z112" s="52">
        <f t="shared" si="32"/>
        <v>0</v>
      </c>
      <c r="AA112" s="52">
        <f t="shared" si="33"/>
        <v>0</v>
      </c>
      <c r="AB112" s="53" t="str">
        <f t="shared" si="34"/>
        <v>-</v>
      </c>
      <c r="AC112" s="51">
        <f t="shared" si="35"/>
        <v>1</v>
      </c>
      <c r="AD112" s="52">
        <f t="shared" si="36"/>
        <v>0</v>
      </c>
      <c r="AE112" s="52">
        <f t="shared" si="37"/>
        <v>0</v>
      </c>
      <c r="AF112" s="53" t="str">
        <f t="shared" si="38"/>
        <v>-</v>
      </c>
      <c r="AG112" s="51">
        <f t="shared" si="39"/>
        <v>0</v>
      </c>
      <c r="AH112" s="67" t="s">
        <v>49</v>
      </c>
    </row>
    <row r="113" spans="1:34" ht="12.75" customHeight="1">
      <c r="A113" s="86" t="s">
        <v>792</v>
      </c>
      <c r="B113" s="88" t="s">
        <v>793</v>
      </c>
      <c r="C113" s="51" t="s">
        <v>794</v>
      </c>
      <c r="D113" s="52" t="s">
        <v>795</v>
      </c>
      <c r="E113" s="52" t="s">
        <v>796</v>
      </c>
      <c r="F113" s="88" t="s">
        <v>43</v>
      </c>
      <c r="G113" s="69" t="s">
        <v>797</v>
      </c>
      <c r="H113" s="62" t="s">
        <v>798</v>
      </c>
      <c r="I113" s="52">
        <v>6062983572</v>
      </c>
      <c r="J113" s="93" t="s">
        <v>98</v>
      </c>
      <c r="K113" s="54" t="s">
        <v>48</v>
      </c>
      <c r="L113" s="75"/>
      <c r="M113" s="71">
        <v>1869.1</v>
      </c>
      <c r="N113" s="63"/>
      <c r="O113" s="97">
        <v>41.54154154154154</v>
      </c>
      <c r="P113" s="54" t="s">
        <v>48</v>
      </c>
      <c r="Q113" s="64"/>
      <c r="R113" s="63"/>
      <c r="S113" s="79" t="s">
        <v>48</v>
      </c>
      <c r="T113" s="101">
        <v>211928</v>
      </c>
      <c r="U113" s="66"/>
      <c r="V113" s="66"/>
      <c r="W113" s="83"/>
      <c r="X113" s="51">
        <f t="shared" si="30"/>
        <v>1</v>
      </c>
      <c r="Y113" s="52">
        <f t="shared" si="31"/>
        <v>0</v>
      </c>
      <c r="Z113" s="52">
        <f t="shared" si="32"/>
        <v>0</v>
      </c>
      <c r="AA113" s="52">
        <f t="shared" si="33"/>
        <v>0</v>
      </c>
      <c r="AB113" s="53" t="str">
        <f t="shared" si="34"/>
        <v>-</v>
      </c>
      <c r="AC113" s="51">
        <f t="shared" si="35"/>
        <v>1</v>
      </c>
      <c r="AD113" s="52">
        <f t="shared" si="36"/>
        <v>1</v>
      </c>
      <c r="AE113" s="52" t="str">
        <f t="shared" si="37"/>
        <v>Initial</v>
      </c>
      <c r="AF113" s="53" t="str">
        <f t="shared" si="38"/>
        <v>RLIS</v>
      </c>
      <c r="AG113" s="51">
        <f t="shared" si="39"/>
        <v>0</v>
      </c>
      <c r="AH113" s="67" t="s">
        <v>49</v>
      </c>
    </row>
    <row r="114" spans="1:34" ht="12.75" customHeight="1">
      <c r="A114" s="86" t="s">
        <v>799</v>
      </c>
      <c r="B114" s="88" t="s">
        <v>800</v>
      </c>
      <c r="C114" s="51" t="s">
        <v>801</v>
      </c>
      <c r="D114" s="52" t="s">
        <v>802</v>
      </c>
      <c r="E114" s="52" t="s">
        <v>803</v>
      </c>
      <c r="F114" s="88" t="s">
        <v>43</v>
      </c>
      <c r="G114" s="69" t="s">
        <v>804</v>
      </c>
      <c r="H114" s="62" t="s">
        <v>805</v>
      </c>
      <c r="I114" s="52">
        <v>6065645563</v>
      </c>
      <c r="J114" s="93" t="s">
        <v>57</v>
      </c>
      <c r="K114" s="54" t="s">
        <v>47</v>
      </c>
      <c r="L114" s="75"/>
      <c r="M114" s="71">
        <v>2538.93</v>
      </c>
      <c r="N114" s="63"/>
      <c r="O114" s="97">
        <v>28.455284552845526</v>
      </c>
      <c r="P114" s="54" t="s">
        <v>48</v>
      </c>
      <c r="Q114" s="64"/>
      <c r="R114" s="63"/>
      <c r="S114" s="79" t="s">
        <v>48</v>
      </c>
      <c r="T114" s="101">
        <v>169729</v>
      </c>
      <c r="U114" s="66"/>
      <c r="V114" s="66"/>
      <c r="W114" s="83"/>
      <c r="X114" s="51">
        <f t="shared" si="30"/>
        <v>0</v>
      </c>
      <c r="Y114" s="52">
        <f t="shared" si="31"/>
        <v>0</v>
      </c>
      <c r="Z114" s="52">
        <f t="shared" si="32"/>
        <v>0</v>
      </c>
      <c r="AA114" s="52">
        <f t="shared" si="33"/>
        <v>0</v>
      </c>
      <c r="AB114" s="53" t="str">
        <f t="shared" si="34"/>
        <v>-</v>
      </c>
      <c r="AC114" s="51">
        <f t="shared" si="35"/>
        <v>1</v>
      </c>
      <c r="AD114" s="52">
        <f t="shared" si="36"/>
        <v>1</v>
      </c>
      <c r="AE114" s="52" t="str">
        <f t="shared" si="37"/>
        <v>Initial</v>
      </c>
      <c r="AF114" s="53" t="str">
        <f t="shared" si="38"/>
        <v>RLIS</v>
      </c>
      <c r="AG114" s="51">
        <f t="shared" si="39"/>
        <v>0</v>
      </c>
      <c r="AH114" s="67" t="s">
        <v>49</v>
      </c>
    </row>
    <row r="115" spans="1:34" ht="12.75" customHeight="1">
      <c r="A115" s="86" t="s">
        <v>806</v>
      </c>
      <c r="B115" s="88" t="s">
        <v>807</v>
      </c>
      <c r="C115" s="51" t="s">
        <v>808</v>
      </c>
      <c r="D115" s="52" t="s">
        <v>809</v>
      </c>
      <c r="E115" s="52" t="s">
        <v>526</v>
      </c>
      <c r="F115" s="88" t="s">
        <v>43</v>
      </c>
      <c r="G115" s="69" t="s">
        <v>527</v>
      </c>
      <c r="H115" s="62" t="s">
        <v>810</v>
      </c>
      <c r="I115" s="52">
        <v>2702473868</v>
      </c>
      <c r="J115" s="93" t="s">
        <v>57</v>
      </c>
      <c r="K115" s="54" t="s">
        <v>47</v>
      </c>
      <c r="L115" s="75"/>
      <c r="M115" s="71">
        <v>1438.25</v>
      </c>
      <c r="N115" s="63"/>
      <c r="O115" s="97">
        <v>39.79530403371463</v>
      </c>
      <c r="P115" s="54" t="s">
        <v>48</v>
      </c>
      <c r="Q115" s="64"/>
      <c r="R115" s="63"/>
      <c r="S115" s="79" t="s">
        <v>48</v>
      </c>
      <c r="T115" s="101">
        <v>102054</v>
      </c>
      <c r="U115" s="66"/>
      <c r="V115" s="66"/>
      <c r="W115" s="83"/>
      <c r="X115" s="51">
        <f t="shared" si="30"/>
        <v>0</v>
      </c>
      <c r="Y115" s="52">
        <f t="shared" si="31"/>
        <v>0</v>
      </c>
      <c r="Z115" s="52">
        <f t="shared" si="32"/>
        <v>0</v>
      </c>
      <c r="AA115" s="52">
        <f t="shared" si="33"/>
        <v>0</v>
      </c>
      <c r="AB115" s="53" t="str">
        <f t="shared" si="34"/>
        <v>-</v>
      </c>
      <c r="AC115" s="51">
        <f t="shared" si="35"/>
        <v>1</v>
      </c>
      <c r="AD115" s="52">
        <f t="shared" si="36"/>
        <v>1</v>
      </c>
      <c r="AE115" s="52" t="str">
        <f t="shared" si="37"/>
        <v>Initial</v>
      </c>
      <c r="AF115" s="53" t="str">
        <f t="shared" si="38"/>
        <v>RLIS</v>
      </c>
      <c r="AG115" s="51">
        <f t="shared" si="39"/>
        <v>0</v>
      </c>
      <c r="AH115" s="67" t="s">
        <v>49</v>
      </c>
    </row>
    <row r="116" spans="1:34" ht="12.75" customHeight="1">
      <c r="A116" s="86" t="s">
        <v>811</v>
      </c>
      <c r="B116" s="88" t="s">
        <v>812</v>
      </c>
      <c r="C116" s="51" t="s">
        <v>813</v>
      </c>
      <c r="D116" s="52" t="s">
        <v>814</v>
      </c>
      <c r="E116" s="52" t="s">
        <v>815</v>
      </c>
      <c r="F116" s="88" t="s">
        <v>43</v>
      </c>
      <c r="G116" s="69" t="s">
        <v>816</v>
      </c>
      <c r="H116" s="62" t="s">
        <v>817</v>
      </c>
      <c r="I116" s="52">
        <v>2707444000</v>
      </c>
      <c r="J116" s="93" t="s">
        <v>770</v>
      </c>
      <c r="K116" s="54" t="s">
        <v>47</v>
      </c>
      <c r="L116" s="75"/>
      <c r="M116" s="71">
        <v>6392.35</v>
      </c>
      <c r="N116" s="63"/>
      <c r="O116" s="97">
        <v>17.316074494782725</v>
      </c>
      <c r="P116" s="54" t="s">
        <v>47</v>
      </c>
      <c r="Q116" s="64"/>
      <c r="R116" s="63"/>
      <c r="S116" s="79" t="s">
        <v>47</v>
      </c>
      <c r="T116" s="101">
        <v>254189</v>
      </c>
      <c r="U116" s="66"/>
      <c r="V116" s="66"/>
      <c r="W116" s="83"/>
      <c r="X116" s="51">
        <f t="shared" si="30"/>
        <v>0</v>
      </c>
      <c r="Y116" s="52">
        <f t="shared" si="31"/>
        <v>0</v>
      </c>
      <c r="Z116" s="52">
        <f t="shared" si="32"/>
        <v>0</v>
      </c>
      <c r="AA116" s="52">
        <f t="shared" si="33"/>
        <v>0</v>
      </c>
      <c r="AB116" s="53" t="str">
        <f t="shared" si="34"/>
        <v>-</v>
      </c>
      <c r="AC116" s="51">
        <f t="shared" si="35"/>
        <v>0</v>
      </c>
      <c r="AD116" s="52">
        <f t="shared" si="36"/>
        <v>0</v>
      </c>
      <c r="AE116" s="52">
        <f t="shared" si="37"/>
        <v>0</v>
      </c>
      <c r="AF116" s="53" t="str">
        <f t="shared" si="38"/>
        <v>-</v>
      </c>
      <c r="AG116" s="51">
        <f t="shared" si="39"/>
        <v>0</v>
      </c>
      <c r="AH116" s="67" t="s">
        <v>49</v>
      </c>
    </row>
    <row r="117" spans="1:34" ht="12.75" customHeight="1">
      <c r="A117" s="86" t="s">
        <v>818</v>
      </c>
      <c r="B117" s="88" t="s">
        <v>819</v>
      </c>
      <c r="C117" s="51" t="s">
        <v>820</v>
      </c>
      <c r="D117" s="52" t="s">
        <v>821</v>
      </c>
      <c r="E117" s="52" t="s">
        <v>822</v>
      </c>
      <c r="F117" s="88" t="s">
        <v>43</v>
      </c>
      <c r="G117" s="69" t="s">
        <v>823</v>
      </c>
      <c r="H117" s="62" t="s">
        <v>824</v>
      </c>
      <c r="I117" s="52">
        <v>6063762591</v>
      </c>
      <c r="J117" s="93" t="s">
        <v>98</v>
      </c>
      <c r="K117" s="54" t="s">
        <v>48</v>
      </c>
      <c r="L117" s="75"/>
      <c r="M117" s="71">
        <v>2641.19</v>
      </c>
      <c r="N117" s="63"/>
      <c r="O117" s="97">
        <v>44.95812395309883</v>
      </c>
      <c r="P117" s="54" t="s">
        <v>48</v>
      </c>
      <c r="Q117" s="64"/>
      <c r="R117" s="63"/>
      <c r="S117" s="79" t="s">
        <v>48</v>
      </c>
      <c r="T117" s="101">
        <v>327072</v>
      </c>
      <c r="U117" s="66"/>
      <c r="V117" s="66"/>
      <c r="W117" s="83"/>
      <c r="X117" s="51">
        <f t="shared" si="30"/>
        <v>1</v>
      </c>
      <c r="Y117" s="52">
        <f t="shared" si="31"/>
        <v>0</v>
      </c>
      <c r="Z117" s="52">
        <f t="shared" si="32"/>
        <v>0</v>
      </c>
      <c r="AA117" s="52">
        <f t="shared" si="33"/>
        <v>0</v>
      </c>
      <c r="AB117" s="53" t="str">
        <f t="shared" si="34"/>
        <v>-</v>
      </c>
      <c r="AC117" s="51">
        <f t="shared" si="35"/>
        <v>1</v>
      </c>
      <c r="AD117" s="52">
        <f t="shared" si="36"/>
        <v>1</v>
      </c>
      <c r="AE117" s="52" t="str">
        <f t="shared" si="37"/>
        <v>Initial</v>
      </c>
      <c r="AF117" s="53" t="str">
        <f t="shared" si="38"/>
        <v>RLIS</v>
      </c>
      <c r="AG117" s="51">
        <f t="shared" si="39"/>
        <v>0</v>
      </c>
      <c r="AH117" s="67" t="s">
        <v>49</v>
      </c>
    </row>
    <row r="118" spans="1:34" ht="12.75" customHeight="1">
      <c r="A118" s="86" t="s">
        <v>825</v>
      </c>
      <c r="B118" s="88" t="s">
        <v>826</v>
      </c>
      <c r="C118" s="51" t="s">
        <v>827</v>
      </c>
      <c r="D118" s="52" t="s">
        <v>828</v>
      </c>
      <c r="E118" s="52" t="s">
        <v>829</v>
      </c>
      <c r="F118" s="88" t="s">
        <v>43</v>
      </c>
      <c r="G118" s="69" t="s">
        <v>830</v>
      </c>
      <c r="H118" s="62" t="s">
        <v>831</v>
      </c>
      <c r="I118" s="52">
        <v>2702735257</v>
      </c>
      <c r="J118" s="93" t="s">
        <v>88</v>
      </c>
      <c r="K118" s="54" t="s">
        <v>48</v>
      </c>
      <c r="L118" s="75"/>
      <c r="M118" s="71">
        <v>1452.91</v>
      </c>
      <c r="N118" s="63"/>
      <c r="O118" s="97">
        <v>23.178807947019866</v>
      </c>
      <c r="P118" s="54" t="s">
        <v>48</v>
      </c>
      <c r="Q118" s="64"/>
      <c r="R118" s="63"/>
      <c r="S118" s="79" t="s">
        <v>48</v>
      </c>
      <c r="T118" s="101">
        <v>84779</v>
      </c>
      <c r="U118" s="66"/>
      <c r="V118" s="66"/>
      <c r="W118" s="83"/>
      <c r="X118" s="51">
        <f t="shared" si="30"/>
        <v>1</v>
      </c>
      <c r="Y118" s="52">
        <f t="shared" si="31"/>
        <v>0</v>
      </c>
      <c r="Z118" s="52">
        <f t="shared" si="32"/>
        <v>0</v>
      </c>
      <c r="AA118" s="52">
        <f t="shared" si="33"/>
        <v>0</v>
      </c>
      <c r="AB118" s="53" t="str">
        <f t="shared" si="34"/>
        <v>-</v>
      </c>
      <c r="AC118" s="51">
        <f t="shared" si="35"/>
        <v>1</v>
      </c>
      <c r="AD118" s="52">
        <f t="shared" si="36"/>
        <v>1</v>
      </c>
      <c r="AE118" s="52" t="str">
        <f t="shared" si="37"/>
        <v>Initial</v>
      </c>
      <c r="AF118" s="53" t="str">
        <f t="shared" si="38"/>
        <v>RLIS</v>
      </c>
      <c r="AG118" s="51">
        <f t="shared" si="39"/>
        <v>0</v>
      </c>
      <c r="AH118" s="67" t="s">
        <v>49</v>
      </c>
    </row>
    <row r="119" spans="1:34" ht="12.75" customHeight="1">
      <c r="A119" s="86" t="s">
        <v>832</v>
      </c>
      <c r="B119" s="88" t="s">
        <v>833</v>
      </c>
      <c r="C119" s="51" t="s">
        <v>834</v>
      </c>
      <c r="D119" s="52" t="s">
        <v>835</v>
      </c>
      <c r="E119" s="52" t="s">
        <v>836</v>
      </c>
      <c r="F119" s="88" t="s">
        <v>43</v>
      </c>
      <c r="G119" s="69" t="s">
        <v>837</v>
      </c>
      <c r="H119" s="62" t="s">
        <v>838</v>
      </c>
      <c r="I119" s="52">
        <v>2704227500</v>
      </c>
      <c r="J119" s="93" t="s">
        <v>88</v>
      </c>
      <c r="K119" s="54" t="s">
        <v>48</v>
      </c>
      <c r="L119" s="75"/>
      <c r="M119" s="71">
        <v>4595.36</v>
      </c>
      <c r="N119" s="63"/>
      <c r="O119" s="97">
        <v>19.539078156312627</v>
      </c>
      <c r="P119" s="54" t="s">
        <v>47</v>
      </c>
      <c r="Q119" s="64"/>
      <c r="R119" s="63"/>
      <c r="S119" s="79" t="s">
        <v>48</v>
      </c>
      <c r="T119" s="101">
        <v>206467</v>
      </c>
      <c r="U119" s="66"/>
      <c r="V119" s="66"/>
      <c r="W119" s="83"/>
      <c r="X119" s="51">
        <f t="shared" si="30"/>
        <v>1</v>
      </c>
      <c r="Y119" s="52">
        <f t="shared" si="31"/>
        <v>0</v>
      </c>
      <c r="Z119" s="52">
        <f t="shared" si="32"/>
        <v>0</v>
      </c>
      <c r="AA119" s="52">
        <f t="shared" si="33"/>
        <v>0</v>
      </c>
      <c r="AB119" s="53" t="str">
        <f t="shared" si="34"/>
        <v>-</v>
      </c>
      <c r="AC119" s="51">
        <f t="shared" si="35"/>
        <v>1</v>
      </c>
      <c r="AD119" s="52">
        <f t="shared" si="36"/>
        <v>0</v>
      </c>
      <c r="AE119" s="52">
        <f t="shared" si="37"/>
        <v>0</v>
      </c>
      <c r="AF119" s="53" t="str">
        <f t="shared" si="38"/>
        <v>-</v>
      </c>
      <c r="AG119" s="51">
        <f t="shared" si="39"/>
        <v>0</v>
      </c>
      <c r="AH119" s="67" t="s">
        <v>49</v>
      </c>
    </row>
    <row r="120" spans="1:34" ht="12.75" customHeight="1">
      <c r="A120" s="86" t="s">
        <v>839</v>
      </c>
      <c r="B120" s="88" t="s">
        <v>840</v>
      </c>
      <c r="C120" s="51" t="s">
        <v>841</v>
      </c>
      <c r="D120" s="52" t="s">
        <v>842</v>
      </c>
      <c r="E120" s="52" t="s">
        <v>843</v>
      </c>
      <c r="F120" s="88" t="s">
        <v>43</v>
      </c>
      <c r="G120" s="69" t="s">
        <v>844</v>
      </c>
      <c r="H120" s="62" t="s">
        <v>845</v>
      </c>
      <c r="I120" s="52">
        <v>6067688002</v>
      </c>
      <c r="J120" s="93" t="s">
        <v>98</v>
      </c>
      <c r="K120" s="54" t="s">
        <v>48</v>
      </c>
      <c r="L120" s="75"/>
      <c r="M120" s="71">
        <v>991.32</v>
      </c>
      <c r="N120" s="63"/>
      <c r="O120" s="97">
        <v>41.39492753623188</v>
      </c>
      <c r="P120" s="54" t="s">
        <v>48</v>
      </c>
      <c r="Q120" s="64"/>
      <c r="R120" s="63"/>
      <c r="S120" s="79" t="s">
        <v>48</v>
      </c>
      <c r="T120" s="101">
        <v>85625</v>
      </c>
      <c r="U120" s="66"/>
      <c r="V120" s="66"/>
      <c r="W120" s="83"/>
      <c r="X120" s="51">
        <f t="shared" si="30"/>
        <v>1</v>
      </c>
      <c r="Y120" s="52">
        <f t="shared" si="31"/>
        <v>0</v>
      </c>
      <c r="Z120" s="52">
        <f t="shared" si="32"/>
        <v>0</v>
      </c>
      <c r="AA120" s="52">
        <f t="shared" si="33"/>
        <v>0</v>
      </c>
      <c r="AB120" s="53" t="str">
        <f t="shared" si="34"/>
        <v>-</v>
      </c>
      <c r="AC120" s="51">
        <f t="shared" si="35"/>
        <v>1</v>
      </c>
      <c r="AD120" s="52">
        <f t="shared" si="36"/>
        <v>1</v>
      </c>
      <c r="AE120" s="52" t="str">
        <f t="shared" si="37"/>
        <v>Initial</v>
      </c>
      <c r="AF120" s="53" t="str">
        <f t="shared" si="38"/>
        <v>RLIS</v>
      </c>
      <c r="AG120" s="51">
        <f t="shared" si="39"/>
        <v>0</v>
      </c>
      <c r="AH120" s="67" t="s">
        <v>49</v>
      </c>
    </row>
    <row r="121" spans="1:34" ht="12.75" customHeight="1">
      <c r="A121" s="86" t="s">
        <v>846</v>
      </c>
      <c r="B121" s="88" t="s">
        <v>847</v>
      </c>
      <c r="C121" s="51" t="s">
        <v>848</v>
      </c>
      <c r="D121" s="52" t="s">
        <v>849</v>
      </c>
      <c r="E121" s="52" t="s">
        <v>850</v>
      </c>
      <c r="F121" s="88" t="s">
        <v>43</v>
      </c>
      <c r="G121" s="69" t="s">
        <v>851</v>
      </c>
      <c r="H121" s="62" t="s">
        <v>852</v>
      </c>
      <c r="I121" s="52">
        <v>8597344364</v>
      </c>
      <c r="J121" s="93" t="s">
        <v>57</v>
      </c>
      <c r="K121" s="54" t="s">
        <v>47</v>
      </c>
      <c r="L121" s="75"/>
      <c r="M121" s="71">
        <v>2719.65</v>
      </c>
      <c r="N121" s="63"/>
      <c r="O121" s="97">
        <v>23.454833597464344</v>
      </c>
      <c r="P121" s="54" t="s">
        <v>48</v>
      </c>
      <c r="Q121" s="64"/>
      <c r="R121" s="63"/>
      <c r="S121" s="79" t="s">
        <v>48</v>
      </c>
      <c r="T121" s="101">
        <v>154179</v>
      </c>
      <c r="U121" s="66"/>
      <c r="V121" s="66"/>
      <c r="W121" s="83"/>
      <c r="X121" s="51">
        <f t="shared" si="30"/>
        <v>0</v>
      </c>
      <c r="Y121" s="52">
        <f t="shared" si="31"/>
        <v>0</v>
      </c>
      <c r="Z121" s="52">
        <f t="shared" si="32"/>
        <v>0</v>
      </c>
      <c r="AA121" s="52">
        <f t="shared" si="33"/>
        <v>0</v>
      </c>
      <c r="AB121" s="53" t="str">
        <f t="shared" si="34"/>
        <v>-</v>
      </c>
      <c r="AC121" s="51">
        <f t="shared" si="35"/>
        <v>1</v>
      </c>
      <c r="AD121" s="52">
        <f t="shared" si="36"/>
        <v>1</v>
      </c>
      <c r="AE121" s="52" t="str">
        <f t="shared" si="37"/>
        <v>Initial</v>
      </c>
      <c r="AF121" s="53" t="str">
        <f t="shared" si="38"/>
        <v>RLIS</v>
      </c>
      <c r="AG121" s="51">
        <f t="shared" si="39"/>
        <v>0</v>
      </c>
      <c r="AH121" s="67" t="s">
        <v>49</v>
      </c>
    </row>
    <row r="122" spans="1:34" ht="12.75" customHeight="1">
      <c r="A122" s="86" t="s">
        <v>853</v>
      </c>
      <c r="B122" s="88" t="s">
        <v>854</v>
      </c>
      <c r="C122" s="51" t="s">
        <v>855</v>
      </c>
      <c r="D122" s="52" t="s">
        <v>856</v>
      </c>
      <c r="E122" s="52" t="s">
        <v>857</v>
      </c>
      <c r="F122" s="88" t="s">
        <v>43</v>
      </c>
      <c r="G122" s="69" t="s">
        <v>858</v>
      </c>
      <c r="H122" s="62" t="s">
        <v>859</v>
      </c>
      <c r="I122" s="52">
        <v>2704323171</v>
      </c>
      <c r="J122" s="93" t="s">
        <v>98</v>
      </c>
      <c r="K122" s="54" t="s">
        <v>48</v>
      </c>
      <c r="L122" s="75"/>
      <c r="M122" s="71">
        <v>1388</v>
      </c>
      <c r="N122" s="63"/>
      <c r="O122" s="97">
        <v>32.6644370122631</v>
      </c>
      <c r="P122" s="54" t="s">
        <v>48</v>
      </c>
      <c r="Q122" s="64"/>
      <c r="R122" s="63"/>
      <c r="S122" s="79" t="s">
        <v>48</v>
      </c>
      <c r="T122" s="101">
        <v>118743</v>
      </c>
      <c r="U122" s="66"/>
      <c r="V122" s="66"/>
      <c r="W122" s="83"/>
      <c r="X122" s="51">
        <f t="shared" si="30"/>
        <v>1</v>
      </c>
      <c r="Y122" s="52">
        <f t="shared" si="31"/>
        <v>0</v>
      </c>
      <c r="Z122" s="52">
        <f t="shared" si="32"/>
        <v>0</v>
      </c>
      <c r="AA122" s="52">
        <f t="shared" si="33"/>
        <v>0</v>
      </c>
      <c r="AB122" s="53" t="str">
        <f t="shared" si="34"/>
        <v>-</v>
      </c>
      <c r="AC122" s="51">
        <f t="shared" si="35"/>
        <v>1</v>
      </c>
      <c r="AD122" s="52">
        <f t="shared" si="36"/>
        <v>1</v>
      </c>
      <c r="AE122" s="52" t="str">
        <f t="shared" si="37"/>
        <v>Initial</v>
      </c>
      <c r="AF122" s="53" t="str">
        <f t="shared" si="38"/>
        <v>RLIS</v>
      </c>
      <c r="AG122" s="51">
        <f t="shared" si="39"/>
        <v>0</v>
      </c>
      <c r="AH122" s="67" t="s">
        <v>49</v>
      </c>
    </row>
    <row r="123" spans="1:34" ht="12.75" customHeight="1">
      <c r="A123" s="86" t="s">
        <v>860</v>
      </c>
      <c r="B123" s="88" t="s">
        <v>861</v>
      </c>
      <c r="C123" s="51" t="s">
        <v>862</v>
      </c>
      <c r="D123" s="52" t="s">
        <v>863</v>
      </c>
      <c r="E123" s="52" t="s">
        <v>864</v>
      </c>
      <c r="F123" s="88" t="s">
        <v>43</v>
      </c>
      <c r="G123" s="69" t="s">
        <v>865</v>
      </c>
      <c r="H123" s="62" t="s">
        <v>866</v>
      </c>
      <c r="I123" s="52">
        <v>6062428800</v>
      </c>
      <c r="J123" s="93" t="s">
        <v>57</v>
      </c>
      <c r="K123" s="54" t="s">
        <v>47</v>
      </c>
      <c r="L123" s="75"/>
      <c r="M123" s="71">
        <v>1198.86</v>
      </c>
      <c r="N123" s="63"/>
      <c r="O123" s="97">
        <v>48.01734820322181</v>
      </c>
      <c r="P123" s="54" t="s">
        <v>48</v>
      </c>
      <c r="Q123" s="64"/>
      <c r="R123" s="63"/>
      <c r="S123" s="79" t="s">
        <v>48</v>
      </c>
      <c r="T123" s="101">
        <v>124141</v>
      </c>
      <c r="U123" s="66"/>
      <c r="V123" s="66"/>
      <c r="W123" s="83"/>
      <c r="X123" s="51">
        <f t="shared" si="30"/>
        <v>0</v>
      </c>
      <c r="Y123" s="52">
        <f t="shared" si="31"/>
        <v>0</v>
      </c>
      <c r="Z123" s="52">
        <f t="shared" si="32"/>
        <v>0</v>
      </c>
      <c r="AA123" s="52">
        <f t="shared" si="33"/>
        <v>0</v>
      </c>
      <c r="AB123" s="53" t="str">
        <f t="shared" si="34"/>
        <v>-</v>
      </c>
      <c r="AC123" s="51">
        <f t="shared" si="35"/>
        <v>1</v>
      </c>
      <c r="AD123" s="52">
        <f t="shared" si="36"/>
        <v>1</v>
      </c>
      <c r="AE123" s="52" t="str">
        <f t="shared" si="37"/>
        <v>Initial</v>
      </c>
      <c r="AF123" s="53" t="str">
        <f t="shared" si="38"/>
        <v>RLIS</v>
      </c>
      <c r="AG123" s="51">
        <f t="shared" si="39"/>
        <v>0</v>
      </c>
      <c r="AH123" s="67" t="s">
        <v>49</v>
      </c>
    </row>
    <row r="124" spans="1:34" ht="12.75" customHeight="1">
      <c r="A124" s="86" t="s">
        <v>867</v>
      </c>
      <c r="B124" s="88" t="s">
        <v>868</v>
      </c>
      <c r="C124" s="51" t="s">
        <v>869</v>
      </c>
      <c r="D124" s="52" t="s">
        <v>870</v>
      </c>
      <c r="E124" s="52" t="s">
        <v>871</v>
      </c>
      <c r="F124" s="88" t="s">
        <v>43</v>
      </c>
      <c r="G124" s="69" t="s">
        <v>872</v>
      </c>
      <c r="H124" s="62" t="s">
        <v>873</v>
      </c>
      <c r="I124" s="52">
        <v>2704875456</v>
      </c>
      <c r="J124" s="93" t="s">
        <v>98</v>
      </c>
      <c r="K124" s="54" t="s">
        <v>48</v>
      </c>
      <c r="L124" s="75"/>
      <c r="M124" s="71">
        <v>1685.02</v>
      </c>
      <c r="N124" s="63"/>
      <c r="O124" s="97">
        <v>32.266666666666666</v>
      </c>
      <c r="P124" s="54" t="s">
        <v>48</v>
      </c>
      <c r="Q124" s="64"/>
      <c r="R124" s="63"/>
      <c r="S124" s="79" t="s">
        <v>48</v>
      </c>
      <c r="T124" s="101">
        <v>130895</v>
      </c>
      <c r="U124" s="66"/>
      <c r="V124" s="66"/>
      <c r="W124" s="83"/>
      <c r="X124" s="51">
        <f t="shared" si="30"/>
        <v>1</v>
      </c>
      <c r="Y124" s="52">
        <f t="shared" si="31"/>
        <v>0</v>
      </c>
      <c r="Z124" s="52">
        <f t="shared" si="32"/>
        <v>0</v>
      </c>
      <c r="AA124" s="52">
        <f t="shared" si="33"/>
        <v>0</v>
      </c>
      <c r="AB124" s="53" t="str">
        <f t="shared" si="34"/>
        <v>-</v>
      </c>
      <c r="AC124" s="51">
        <f t="shared" si="35"/>
        <v>1</v>
      </c>
      <c r="AD124" s="52">
        <f t="shared" si="36"/>
        <v>1</v>
      </c>
      <c r="AE124" s="52" t="str">
        <f t="shared" si="37"/>
        <v>Initial</v>
      </c>
      <c r="AF124" s="53" t="str">
        <f t="shared" si="38"/>
        <v>RLIS</v>
      </c>
      <c r="AG124" s="51">
        <f t="shared" si="39"/>
        <v>0</v>
      </c>
      <c r="AH124" s="67" t="s">
        <v>49</v>
      </c>
    </row>
    <row r="125" spans="1:34" ht="12.75" customHeight="1">
      <c r="A125" s="86" t="s">
        <v>874</v>
      </c>
      <c r="B125" s="88" t="s">
        <v>875</v>
      </c>
      <c r="C125" s="51" t="s">
        <v>876</v>
      </c>
      <c r="D125" s="52" t="s">
        <v>877</v>
      </c>
      <c r="E125" s="52" t="s">
        <v>878</v>
      </c>
      <c r="F125" s="88" t="s">
        <v>43</v>
      </c>
      <c r="G125" s="69" t="s">
        <v>879</v>
      </c>
      <c r="H125" s="62" t="s">
        <v>880</v>
      </c>
      <c r="I125" s="52">
        <v>8594978760</v>
      </c>
      <c r="J125" s="93" t="s">
        <v>46</v>
      </c>
      <c r="K125" s="54" t="s">
        <v>47</v>
      </c>
      <c r="L125" s="75"/>
      <c r="M125" s="71">
        <v>4213.25</v>
      </c>
      <c r="N125" s="63"/>
      <c r="O125" s="97">
        <v>28.320479862896313</v>
      </c>
      <c r="P125" s="54" t="s">
        <v>48</v>
      </c>
      <c r="Q125" s="64"/>
      <c r="R125" s="63"/>
      <c r="S125" s="79" t="s">
        <v>48</v>
      </c>
      <c r="T125" s="101">
        <v>214828</v>
      </c>
      <c r="U125" s="66"/>
      <c r="V125" s="66"/>
      <c r="W125" s="83"/>
      <c r="X125" s="51">
        <f t="shared" si="30"/>
        <v>0</v>
      </c>
      <c r="Y125" s="52">
        <f t="shared" si="31"/>
        <v>0</v>
      </c>
      <c r="Z125" s="52">
        <f t="shared" si="32"/>
        <v>0</v>
      </c>
      <c r="AA125" s="52">
        <f t="shared" si="33"/>
        <v>0</v>
      </c>
      <c r="AB125" s="53" t="str">
        <f t="shared" si="34"/>
        <v>-</v>
      </c>
      <c r="AC125" s="51">
        <f t="shared" si="35"/>
        <v>1</v>
      </c>
      <c r="AD125" s="52">
        <f t="shared" si="36"/>
        <v>1</v>
      </c>
      <c r="AE125" s="52" t="str">
        <f t="shared" si="37"/>
        <v>Initial</v>
      </c>
      <c r="AF125" s="53" t="str">
        <f t="shared" si="38"/>
        <v>RLIS</v>
      </c>
      <c r="AG125" s="51">
        <f t="shared" si="39"/>
        <v>0</v>
      </c>
      <c r="AH125" s="67" t="s">
        <v>49</v>
      </c>
    </row>
    <row r="126" spans="1:34" ht="12.75" customHeight="1">
      <c r="A126" s="86" t="s">
        <v>883</v>
      </c>
      <c r="B126" s="88" t="s">
        <v>884</v>
      </c>
      <c r="C126" s="51" t="s">
        <v>885</v>
      </c>
      <c r="D126" s="52" t="s">
        <v>886</v>
      </c>
      <c r="E126" s="52" t="s">
        <v>887</v>
      </c>
      <c r="F126" s="88" t="s">
        <v>43</v>
      </c>
      <c r="G126" s="69" t="s">
        <v>888</v>
      </c>
      <c r="H126" s="62" t="s">
        <v>889</v>
      </c>
      <c r="I126" s="52">
        <v>6067438002</v>
      </c>
      <c r="J126" s="93" t="s">
        <v>46</v>
      </c>
      <c r="K126" s="54" t="s">
        <v>47</v>
      </c>
      <c r="L126" s="75"/>
      <c r="M126" s="71">
        <v>1883.6</v>
      </c>
      <c r="N126" s="63"/>
      <c r="O126" s="97">
        <v>33.87018057589068</v>
      </c>
      <c r="P126" s="54" t="s">
        <v>48</v>
      </c>
      <c r="Q126" s="64"/>
      <c r="R126" s="63"/>
      <c r="S126" s="79" t="s">
        <v>48</v>
      </c>
      <c r="T126" s="101">
        <v>196452</v>
      </c>
      <c r="U126" s="66"/>
      <c r="V126" s="66"/>
      <c r="W126" s="83"/>
      <c r="X126" s="51">
        <f t="shared" si="30"/>
        <v>0</v>
      </c>
      <c r="Y126" s="52">
        <f t="shared" si="31"/>
        <v>0</v>
      </c>
      <c r="Z126" s="52">
        <f t="shared" si="32"/>
        <v>0</v>
      </c>
      <c r="AA126" s="52">
        <f t="shared" si="33"/>
        <v>0</v>
      </c>
      <c r="AB126" s="53" t="str">
        <f t="shared" si="34"/>
        <v>-</v>
      </c>
      <c r="AC126" s="51">
        <f t="shared" si="35"/>
        <v>1</v>
      </c>
      <c r="AD126" s="52">
        <f t="shared" si="36"/>
        <v>1</v>
      </c>
      <c r="AE126" s="52" t="str">
        <f t="shared" si="37"/>
        <v>Initial</v>
      </c>
      <c r="AF126" s="53" t="str">
        <f t="shared" si="38"/>
        <v>RLIS</v>
      </c>
      <c r="AG126" s="51">
        <f t="shared" si="39"/>
        <v>0</v>
      </c>
      <c r="AH126" s="67" t="s">
        <v>49</v>
      </c>
    </row>
    <row r="127" spans="1:34" ht="12.75" customHeight="1">
      <c r="A127" s="86" t="s">
        <v>890</v>
      </c>
      <c r="B127" s="88" t="s">
        <v>891</v>
      </c>
      <c r="C127" s="51" t="s">
        <v>892</v>
      </c>
      <c r="D127" s="52" t="s">
        <v>893</v>
      </c>
      <c r="E127" s="52" t="s">
        <v>894</v>
      </c>
      <c r="F127" s="88" t="s">
        <v>43</v>
      </c>
      <c r="G127" s="69" t="s">
        <v>895</v>
      </c>
      <c r="H127" s="62" t="s">
        <v>896</v>
      </c>
      <c r="I127" s="52">
        <v>2703382871</v>
      </c>
      <c r="J127" s="93" t="s">
        <v>46</v>
      </c>
      <c r="K127" s="54" t="s">
        <v>47</v>
      </c>
      <c r="L127" s="75"/>
      <c r="M127" s="71">
        <v>4666.06</v>
      </c>
      <c r="N127" s="63"/>
      <c r="O127" s="97">
        <v>25.616735741069668</v>
      </c>
      <c r="P127" s="54" t="s">
        <v>48</v>
      </c>
      <c r="Q127" s="64"/>
      <c r="R127" s="63"/>
      <c r="S127" s="79" t="s">
        <v>48</v>
      </c>
      <c r="T127" s="101">
        <v>302576</v>
      </c>
      <c r="U127" s="66"/>
      <c r="V127" s="66"/>
      <c r="W127" s="83"/>
      <c r="X127" s="51">
        <f t="shared" si="30"/>
        <v>0</v>
      </c>
      <c r="Y127" s="52">
        <f t="shared" si="31"/>
        <v>0</v>
      </c>
      <c r="Z127" s="52">
        <f t="shared" si="32"/>
        <v>0</v>
      </c>
      <c r="AA127" s="52">
        <f t="shared" si="33"/>
        <v>0</v>
      </c>
      <c r="AB127" s="53" t="str">
        <f t="shared" si="34"/>
        <v>-</v>
      </c>
      <c r="AC127" s="51">
        <f t="shared" si="35"/>
        <v>1</v>
      </c>
      <c r="AD127" s="52">
        <f t="shared" si="36"/>
        <v>1</v>
      </c>
      <c r="AE127" s="52" t="str">
        <f t="shared" si="37"/>
        <v>Initial</v>
      </c>
      <c r="AF127" s="53" t="str">
        <f t="shared" si="38"/>
        <v>RLIS</v>
      </c>
      <c r="AG127" s="51">
        <f t="shared" si="39"/>
        <v>0</v>
      </c>
      <c r="AH127" s="67" t="s">
        <v>49</v>
      </c>
    </row>
    <row r="128" spans="1:34" ht="12.75" customHeight="1">
      <c r="A128" s="86" t="s">
        <v>897</v>
      </c>
      <c r="B128" s="88" t="s">
        <v>898</v>
      </c>
      <c r="C128" s="51" t="s">
        <v>899</v>
      </c>
      <c r="D128" s="52" t="s">
        <v>900</v>
      </c>
      <c r="E128" s="52" t="s">
        <v>243</v>
      </c>
      <c r="F128" s="88" t="s">
        <v>43</v>
      </c>
      <c r="G128" s="69" t="s">
        <v>244</v>
      </c>
      <c r="H128" s="62" t="s">
        <v>901</v>
      </c>
      <c r="I128" s="52">
        <v>2707534363</v>
      </c>
      <c r="J128" s="93" t="s">
        <v>57</v>
      </c>
      <c r="K128" s="54" t="s">
        <v>47</v>
      </c>
      <c r="L128" s="75"/>
      <c r="M128" s="71">
        <v>1367.1</v>
      </c>
      <c r="N128" s="63"/>
      <c r="O128" s="97">
        <v>23.852459016393443</v>
      </c>
      <c r="P128" s="54" t="s">
        <v>48</v>
      </c>
      <c r="Q128" s="64"/>
      <c r="R128" s="63"/>
      <c r="S128" s="79" t="s">
        <v>48</v>
      </c>
      <c r="T128" s="101">
        <v>64527</v>
      </c>
      <c r="U128" s="66"/>
      <c r="V128" s="66"/>
      <c r="W128" s="83"/>
      <c r="X128" s="51">
        <f t="shared" si="30"/>
        <v>0</v>
      </c>
      <c r="Y128" s="52">
        <f t="shared" si="31"/>
        <v>0</v>
      </c>
      <c r="Z128" s="52">
        <f t="shared" si="32"/>
        <v>0</v>
      </c>
      <c r="AA128" s="52">
        <f t="shared" si="33"/>
        <v>0</v>
      </c>
      <c r="AB128" s="53" t="str">
        <f t="shared" si="34"/>
        <v>-</v>
      </c>
      <c r="AC128" s="51">
        <f t="shared" si="35"/>
        <v>1</v>
      </c>
      <c r="AD128" s="52">
        <f t="shared" si="36"/>
        <v>1</v>
      </c>
      <c r="AE128" s="52" t="str">
        <f t="shared" si="37"/>
        <v>Initial</v>
      </c>
      <c r="AF128" s="53" t="str">
        <f t="shared" si="38"/>
        <v>RLIS</v>
      </c>
      <c r="AG128" s="51">
        <f t="shared" si="39"/>
        <v>0</v>
      </c>
      <c r="AH128" s="67" t="s">
        <v>49</v>
      </c>
    </row>
    <row r="129" spans="1:34" ht="12.75" customHeight="1">
      <c r="A129" s="86" t="s">
        <v>902</v>
      </c>
      <c r="B129" s="88" t="s">
        <v>903</v>
      </c>
      <c r="C129" s="51" t="s">
        <v>904</v>
      </c>
      <c r="D129" s="52" t="s">
        <v>905</v>
      </c>
      <c r="E129" s="52" t="s">
        <v>110</v>
      </c>
      <c r="F129" s="88" t="s">
        <v>43</v>
      </c>
      <c r="G129" s="69" t="s">
        <v>111</v>
      </c>
      <c r="H129" s="62" t="s">
        <v>906</v>
      </c>
      <c r="I129" s="52">
        <v>5023497000</v>
      </c>
      <c r="J129" s="93" t="s">
        <v>163</v>
      </c>
      <c r="K129" s="54" t="s">
        <v>47</v>
      </c>
      <c r="L129" s="75"/>
      <c r="M129" s="71">
        <v>4239.43</v>
      </c>
      <c r="N129" s="63"/>
      <c r="O129" s="97">
        <v>16.373870032406618</v>
      </c>
      <c r="P129" s="54" t="s">
        <v>47</v>
      </c>
      <c r="Q129" s="64"/>
      <c r="R129" s="63"/>
      <c r="S129" s="79" t="s">
        <v>47</v>
      </c>
      <c r="T129" s="101">
        <v>203877</v>
      </c>
      <c r="U129" s="66"/>
      <c r="V129" s="66"/>
      <c r="W129" s="83"/>
      <c r="X129" s="51">
        <f t="shared" si="30"/>
        <v>0</v>
      </c>
      <c r="Y129" s="52">
        <f t="shared" si="31"/>
        <v>0</v>
      </c>
      <c r="Z129" s="52">
        <f t="shared" si="32"/>
        <v>0</v>
      </c>
      <c r="AA129" s="52">
        <f t="shared" si="33"/>
        <v>0</v>
      </c>
      <c r="AB129" s="53" t="str">
        <f t="shared" si="34"/>
        <v>-</v>
      </c>
      <c r="AC129" s="51">
        <f t="shared" si="35"/>
        <v>0</v>
      </c>
      <c r="AD129" s="52">
        <f t="shared" si="36"/>
        <v>0</v>
      </c>
      <c r="AE129" s="52">
        <f t="shared" si="37"/>
        <v>0</v>
      </c>
      <c r="AF129" s="53" t="str">
        <f t="shared" si="38"/>
        <v>-</v>
      </c>
      <c r="AG129" s="51">
        <f t="shared" si="39"/>
        <v>0</v>
      </c>
      <c r="AH129" s="67" t="s">
        <v>49</v>
      </c>
    </row>
    <row r="130" spans="1:34" ht="12.75" customHeight="1">
      <c r="A130" s="86" t="s">
        <v>907</v>
      </c>
      <c r="B130" s="88" t="s">
        <v>908</v>
      </c>
      <c r="C130" s="51" t="s">
        <v>909</v>
      </c>
      <c r="D130" s="52" t="s">
        <v>910</v>
      </c>
      <c r="E130" s="52" t="s">
        <v>911</v>
      </c>
      <c r="F130" s="88" t="s">
        <v>43</v>
      </c>
      <c r="G130" s="69" t="s">
        <v>912</v>
      </c>
      <c r="H130" s="62" t="s">
        <v>913</v>
      </c>
      <c r="I130" s="52">
        <v>8592923004</v>
      </c>
      <c r="J130" s="93" t="s">
        <v>65</v>
      </c>
      <c r="K130" s="54" t="s">
        <v>47</v>
      </c>
      <c r="L130" s="75"/>
      <c r="M130" s="71">
        <v>1533.96</v>
      </c>
      <c r="N130" s="63"/>
      <c r="O130" s="97">
        <v>36.71111111111111</v>
      </c>
      <c r="P130" s="54" t="s">
        <v>48</v>
      </c>
      <c r="Q130" s="64"/>
      <c r="R130" s="63"/>
      <c r="S130" s="79" t="s">
        <v>47</v>
      </c>
      <c r="T130" s="101">
        <v>248317</v>
      </c>
      <c r="U130" s="66"/>
      <c r="V130" s="66"/>
      <c r="W130" s="83"/>
      <c r="X130" s="51">
        <f t="shared" si="30"/>
        <v>0</v>
      </c>
      <c r="Y130" s="52">
        <f t="shared" si="31"/>
        <v>0</v>
      </c>
      <c r="Z130" s="52">
        <f t="shared" si="32"/>
        <v>0</v>
      </c>
      <c r="AA130" s="52">
        <f t="shared" si="33"/>
        <v>0</v>
      </c>
      <c r="AB130" s="53" t="str">
        <f t="shared" si="34"/>
        <v>-</v>
      </c>
      <c r="AC130" s="51">
        <f t="shared" si="35"/>
        <v>0</v>
      </c>
      <c r="AD130" s="52">
        <f t="shared" si="36"/>
        <v>1</v>
      </c>
      <c r="AE130" s="52">
        <f t="shared" si="37"/>
        <v>0</v>
      </c>
      <c r="AF130" s="53" t="str">
        <f t="shared" si="38"/>
        <v>-</v>
      </c>
      <c r="AG130" s="51">
        <f t="shared" si="39"/>
        <v>0</v>
      </c>
      <c r="AH130" s="67" t="s">
        <v>49</v>
      </c>
    </row>
    <row r="131" spans="1:34" ht="12.75" customHeight="1">
      <c r="A131" s="86" t="s">
        <v>914</v>
      </c>
      <c r="B131" s="88" t="s">
        <v>915</v>
      </c>
      <c r="C131" s="51" t="s">
        <v>916</v>
      </c>
      <c r="D131" s="52" t="s">
        <v>917</v>
      </c>
      <c r="E131" s="52" t="s">
        <v>918</v>
      </c>
      <c r="F131" s="88" t="s">
        <v>43</v>
      </c>
      <c r="G131" s="69" t="s">
        <v>919</v>
      </c>
      <c r="H131" s="62" t="s">
        <v>920</v>
      </c>
      <c r="I131" s="52">
        <v>8592893770</v>
      </c>
      <c r="J131" s="93" t="s">
        <v>98</v>
      </c>
      <c r="K131" s="54" t="s">
        <v>48</v>
      </c>
      <c r="L131" s="75"/>
      <c r="M131" s="71">
        <v>1027.4</v>
      </c>
      <c r="N131" s="63"/>
      <c r="O131" s="97">
        <v>27.764518695306283</v>
      </c>
      <c r="P131" s="54" t="s">
        <v>48</v>
      </c>
      <c r="Q131" s="64"/>
      <c r="R131" s="63"/>
      <c r="S131" s="79" t="s">
        <v>48</v>
      </c>
      <c r="T131" s="101">
        <v>78440</v>
      </c>
      <c r="U131" s="66"/>
      <c r="V131" s="66"/>
      <c r="W131" s="83"/>
      <c r="X131" s="51">
        <f t="shared" si="30"/>
        <v>1</v>
      </c>
      <c r="Y131" s="52">
        <f t="shared" si="31"/>
        <v>0</v>
      </c>
      <c r="Z131" s="52">
        <f t="shared" si="32"/>
        <v>0</v>
      </c>
      <c r="AA131" s="52">
        <f t="shared" si="33"/>
        <v>0</v>
      </c>
      <c r="AB131" s="53" t="str">
        <f t="shared" si="34"/>
        <v>-</v>
      </c>
      <c r="AC131" s="51">
        <f t="shared" si="35"/>
        <v>1</v>
      </c>
      <c r="AD131" s="52">
        <f t="shared" si="36"/>
        <v>1</v>
      </c>
      <c r="AE131" s="52" t="str">
        <f t="shared" si="37"/>
        <v>Initial</v>
      </c>
      <c r="AF131" s="53" t="str">
        <f t="shared" si="38"/>
        <v>RLIS</v>
      </c>
      <c r="AG131" s="51">
        <f t="shared" si="39"/>
        <v>0</v>
      </c>
      <c r="AH131" s="67" t="s">
        <v>49</v>
      </c>
    </row>
    <row r="132" spans="1:34" ht="12.75" customHeight="1">
      <c r="A132" s="86" t="s">
        <v>921</v>
      </c>
      <c r="B132" s="88" t="s">
        <v>922</v>
      </c>
      <c r="C132" s="51" t="s">
        <v>923</v>
      </c>
      <c r="D132" s="52" t="s">
        <v>924</v>
      </c>
      <c r="E132" s="52" t="s">
        <v>925</v>
      </c>
      <c r="F132" s="88" t="s">
        <v>43</v>
      </c>
      <c r="G132" s="69" t="s">
        <v>926</v>
      </c>
      <c r="H132" s="62" t="s">
        <v>927</v>
      </c>
      <c r="I132" s="52">
        <v>2702983249</v>
      </c>
      <c r="J132" s="93" t="s">
        <v>46</v>
      </c>
      <c r="K132" s="54" t="s">
        <v>47</v>
      </c>
      <c r="L132" s="75"/>
      <c r="M132" s="71">
        <v>3638.45</v>
      </c>
      <c r="N132" s="63"/>
      <c r="O132" s="97">
        <v>30.87967183226983</v>
      </c>
      <c r="P132" s="54" t="s">
        <v>48</v>
      </c>
      <c r="Q132" s="64"/>
      <c r="R132" s="63"/>
      <c r="S132" s="79" t="s">
        <v>48</v>
      </c>
      <c r="T132" s="101">
        <v>237860</v>
      </c>
      <c r="U132" s="66"/>
      <c r="V132" s="66"/>
      <c r="W132" s="83"/>
      <c r="X132" s="51">
        <f t="shared" si="30"/>
        <v>0</v>
      </c>
      <c r="Y132" s="52">
        <f t="shared" si="31"/>
        <v>0</v>
      </c>
      <c r="Z132" s="52">
        <f t="shared" si="32"/>
        <v>0</v>
      </c>
      <c r="AA132" s="52">
        <f t="shared" si="33"/>
        <v>0</v>
      </c>
      <c r="AB132" s="53" t="str">
        <f t="shared" si="34"/>
        <v>-</v>
      </c>
      <c r="AC132" s="51">
        <f t="shared" si="35"/>
        <v>1</v>
      </c>
      <c r="AD132" s="52">
        <f t="shared" si="36"/>
        <v>1</v>
      </c>
      <c r="AE132" s="52" t="str">
        <f t="shared" si="37"/>
        <v>Initial</v>
      </c>
      <c r="AF132" s="53" t="str">
        <f t="shared" si="38"/>
        <v>RLIS</v>
      </c>
      <c r="AG132" s="51">
        <f t="shared" si="39"/>
        <v>0</v>
      </c>
      <c r="AH132" s="67" t="s">
        <v>49</v>
      </c>
    </row>
    <row r="133" spans="1:34" ht="12.75" customHeight="1">
      <c r="A133" s="86" t="s">
        <v>930</v>
      </c>
      <c r="B133" s="88" t="s">
        <v>931</v>
      </c>
      <c r="C133" s="51" t="s">
        <v>932</v>
      </c>
      <c r="D133" s="52" t="s">
        <v>933</v>
      </c>
      <c r="E133" s="52" t="s">
        <v>934</v>
      </c>
      <c r="F133" s="88" t="s">
        <v>43</v>
      </c>
      <c r="G133" s="69" t="s">
        <v>935</v>
      </c>
      <c r="H133" s="62" t="s">
        <v>936</v>
      </c>
      <c r="I133" s="52">
        <v>5022228880</v>
      </c>
      <c r="J133" s="93" t="s">
        <v>163</v>
      </c>
      <c r="K133" s="54" t="s">
        <v>47</v>
      </c>
      <c r="L133" s="75"/>
      <c r="M133" s="71">
        <v>11103.04</v>
      </c>
      <c r="N133" s="63"/>
      <c r="O133" s="97">
        <v>6.711915535444947</v>
      </c>
      <c r="P133" s="54" t="s">
        <v>47</v>
      </c>
      <c r="Q133" s="64"/>
      <c r="R133" s="63"/>
      <c r="S133" s="79" t="s">
        <v>47</v>
      </c>
      <c r="T133" s="101">
        <v>225860</v>
      </c>
      <c r="U133" s="66"/>
      <c r="V133" s="66"/>
      <c r="W133" s="83"/>
      <c r="X133" s="51">
        <f aca="true" t="shared" si="40" ref="X133:X164">IF(OR(K133="YES",TRIM(L133)="YES"),1,0)</f>
        <v>0</v>
      </c>
      <c r="Y133" s="52">
        <f aca="true" t="shared" si="41" ref="Y133:Y164">IF(OR(AND(ISNUMBER(M133),AND(M133&gt;0,M133&lt;600)),AND(ISNUMBER(M133),AND(M133&gt;0,N133="YES"))),1,0)</f>
        <v>0</v>
      </c>
      <c r="Z133" s="52">
        <f aca="true" t="shared" si="42" ref="Z133:Z164">IF(AND(OR(K133="YES",TRIM(L133)="YES"),(X133=0)),"Trouble",0)</f>
        <v>0</v>
      </c>
      <c r="AA133" s="52">
        <f aca="true" t="shared" si="43" ref="AA133:AA164">IF(AND(OR(AND(ISNUMBER(M133),AND(M133&gt;0,M133&lt;600)),AND(ISNUMBER(M133),AND(M133&gt;0,N133="YES"))),(Y133=0)),"Trouble",0)</f>
        <v>0</v>
      </c>
      <c r="AB133" s="53" t="str">
        <f aca="true" t="shared" si="44" ref="AB133:AB164">IF(AND(X133=1,Y133=1),"SRSA","-")</f>
        <v>-</v>
      </c>
      <c r="AC133" s="51">
        <f aca="true" t="shared" si="45" ref="AC133:AC164">IF(S133="YES",1,0)</f>
        <v>0</v>
      </c>
      <c r="AD133" s="52">
        <f aca="true" t="shared" si="46" ref="AD133:AD164">IF(OR(AND(ISNUMBER(Q133),Q133&gt;=20),(AND(ISNUMBER(Q133)=FALSE,AND(ISNUMBER(O133),O133&gt;=20)))),1,0)</f>
        <v>0</v>
      </c>
      <c r="AE133" s="52">
        <f aca="true" t="shared" si="47" ref="AE133:AE164">IF(AND(AC133=1,AD133=1),"Initial",0)</f>
        <v>0</v>
      </c>
      <c r="AF133" s="53" t="str">
        <f aca="true" t="shared" si="48" ref="AF133:AF164">IF(AND(AND(AE133="Initial",AG133=0),AND(ISNUMBER(M133),M133&gt;0)),"RLIS","-")</f>
        <v>-</v>
      </c>
      <c r="AG133" s="51">
        <f aca="true" t="shared" si="49" ref="AG133:AG164">IF(AND(AB133="SRSA",AE133="Initial"),"SRSA",0)</f>
        <v>0</v>
      </c>
      <c r="AH133" s="67" t="s">
        <v>49</v>
      </c>
    </row>
    <row r="134" spans="1:34" ht="12.75" customHeight="1">
      <c r="A134" s="86" t="s">
        <v>937</v>
      </c>
      <c r="B134" s="88" t="s">
        <v>938</v>
      </c>
      <c r="C134" s="51" t="s">
        <v>939</v>
      </c>
      <c r="D134" s="52" t="s">
        <v>940</v>
      </c>
      <c r="E134" s="52" t="s">
        <v>941</v>
      </c>
      <c r="F134" s="88" t="s">
        <v>43</v>
      </c>
      <c r="G134" s="69" t="s">
        <v>942</v>
      </c>
      <c r="H134" s="62" t="s">
        <v>943</v>
      </c>
      <c r="I134" s="52">
        <v>5024843934</v>
      </c>
      <c r="J134" s="93" t="s">
        <v>98</v>
      </c>
      <c r="K134" s="54" t="s">
        <v>48</v>
      </c>
      <c r="L134" s="75"/>
      <c r="M134" s="71">
        <v>1662.16</v>
      </c>
      <c r="N134" s="63"/>
      <c r="O134" s="97">
        <v>24.938514510575505</v>
      </c>
      <c r="P134" s="54" t="s">
        <v>48</v>
      </c>
      <c r="Q134" s="64"/>
      <c r="R134" s="63"/>
      <c r="S134" s="79" t="s">
        <v>48</v>
      </c>
      <c r="T134" s="101">
        <v>109052</v>
      </c>
      <c r="U134" s="66"/>
      <c r="V134" s="66"/>
      <c r="W134" s="83"/>
      <c r="X134" s="51">
        <f t="shared" si="40"/>
        <v>1</v>
      </c>
      <c r="Y134" s="52">
        <f t="shared" si="41"/>
        <v>0</v>
      </c>
      <c r="Z134" s="52">
        <f t="shared" si="42"/>
        <v>0</v>
      </c>
      <c r="AA134" s="52">
        <f t="shared" si="43"/>
        <v>0</v>
      </c>
      <c r="AB134" s="53" t="str">
        <f t="shared" si="44"/>
        <v>-</v>
      </c>
      <c r="AC134" s="51">
        <f t="shared" si="45"/>
        <v>1</v>
      </c>
      <c r="AD134" s="52">
        <f t="shared" si="46"/>
        <v>1</v>
      </c>
      <c r="AE134" s="52" t="str">
        <f t="shared" si="47"/>
        <v>Initial</v>
      </c>
      <c r="AF134" s="53" t="str">
        <f t="shared" si="48"/>
        <v>RLIS</v>
      </c>
      <c r="AG134" s="51">
        <f t="shared" si="49"/>
        <v>0</v>
      </c>
      <c r="AH134" s="67" t="s">
        <v>49</v>
      </c>
    </row>
    <row r="135" spans="1:34" ht="12.75" customHeight="1">
      <c r="A135" s="86" t="s">
        <v>944</v>
      </c>
      <c r="B135" s="88" t="s">
        <v>945</v>
      </c>
      <c r="C135" s="51" t="s">
        <v>946</v>
      </c>
      <c r="D135" s="52" t="s">
        <v>947</v>
      </c>
      <c r="E135" s="52" t="s">
        <v>367</v>
      </c>
      <c r="F135" s="88" t="s">
        <v>43</v>
      </c>
      <c r="G135" s="69" t="s">
        <v>948</v>
      </c>
      <c r="H135" s="62" t="s">
        <v>949</v>
      </c>
      <c r="I135" s="52">
        <v>2706861000</v>
      </c>
      <c r="J135" s="93" t="s">
        <v>80</v>
      </c>
      <c r="K135" s="54" t="s">
        <v>47</v>
      </c>
      <c r="L135" s="75"/>
      <c r="M135" s="71">
        <v>4101.85</v>
      </c>
      <c r="N135" s="63"/>
      <c r="O135" s="97">
        <v>33.925476603119584</v>
      </c>
      <c r="P135" s="54" t="s">
        <v>48</v>
      </c>
      <c r="Q135" s="64"/>
      <c r="R135" s="63"/>
      <c r="S135" s="79" t="s">
        <v>47</v>
      </c>
      <c r="T135" s="101">
        <v>334418</v>
      </c>
      <c r="U135" s="66"/>
      <c r="V135" s="66"/>
      <c r="W135" s="83"/>
      <c r="X135" s="51">
        <f t="shared" si="40"/>
        <v>0</v>
      </c>
      <c r="Y135" s="52">
        <f t="shared" si="41"/>
        <v>0</v>
      </c>
      <c r="Z135" s="52">
        <f t="shared" si="42"/>
        <v>0</v>
      </c>
      <c r="AA135" s="52">
        <f t="shared" si="43"/>
        <v>0</v>
      </c>
      <c r="AB135" s="53" t="str">
        <f t="shared" si="44"/>
        <v>-</v>
      </c>
      <c r="AC135" s="51">
        <f t="shared" si="45"/>
        <v>0</v>
      </c>
      <c r="AD135" s="52">
        <f t="shared" si="46"/>
        <v>1</v>
      </c>
      <c r="AE135" s="52">
        <f t="shared" si="47"/>
        <v>0</v>
      </c>
      <c r="AF135" s="53" t="str">
        <f t="shared" si="48"/>
        <v>-</v>
      </c>
      <c r="AG135" s="51">
        <f t="shared" si="49"/>
        <v>0</v>
      </c>
      <c r="AH135" s="67" t="s">
        <v>49</v>
      </c>
    </row>
    <row r="136" spans="1:34" ht="12.75" customHeight="1">
      <c r="A136" s="86" t="s">
        <v>950</v>
      </c>
      <c r="B136" s="88" t="s">
        <v>951</v>
      </c>
      <c r="C136" s="51" t="s">
        <v>952</v>
      </c>
      <c r="D136" s="52" t="s">
        <v>953</v>
      </c>
      <c r="E136" s="52" t="s">
        <v>954</v>
      </c>
      <c r="F136" s="88" t="s">
        <v>43</v>
      </c>
      <c r="G136" s="69" t="s">
        <v>955</v>
      </c>
      <c r="H136" s="62" t="s">
        <v>140</v>
      </c>
      <c r="I136" s="52">
        <v>6065936363</v>
      </c>
      <c r="J136" s="93" t="s">
        <v>98</v>
      </c>
      <c r="K136" s="54" t="s">
        <v>48</v>
      </c>
      <c r="L136" s="75"/>
      <c r="M136" s="71">
        <v>684.34</v>
      </c>
      <c r="N136" s="63"/>
      <c r="O136" s="97">
        <v>51.39393939393939</v>
      </c>
      <c r="P136" s="54" t="s">
        <v>48</v>
      </c>
      <c r="Q136" s="64"/>
      <c r="R136" s="63"/>
      <c r="S136" s="79" t="s">
        <v>48</v>
      </c>
      <c r="T136" s="101">
        <v>106587</v>
      </c>
      <c r="U136" s="66"/>
      <c r="V136" s="66"/>
      <c r="W136" s="83"/>
      <c r="X136" s="51">
        <f t="shared" si="40"/>
        <v>1</v>
      </c>
      <c r="Y136" s="52">
        <f t="shared" si="41"/>
        <v>0</v>
      </c>
      <c r="Z136" s="52">
        <f t="shared" si="42"/>
        <v>0</v>
      </c>
      <c r="AA136" s="52">
        <f t="shared" si="43"/>
        <v>0</v>
      </c>
      <c r="AB136" s="53" t="str">
        <f t="shared" si="44"/>
        <v>-</v>
      </c>
      <c r="AC136" s="51">
        <f t="shared" si="45"/>
        <v>1</v>
      </c>
      <c r="AD136" s="52">
        <f t="shared" si="46"/>
        <v>1</v>
      </c>
      <c r="AE136" s="52" t="str">
        <f t="shared" si="47"/>
        <v>Initial</v>
      </c>
      <c r="AF136" s="53" t="str">
        <f t="shared" si="48"/>
        <v>RLIS</v>
      </c>
      <c r="AG136" s="51">
        <f t="shared" si="49"/>
        <v>0</v>
      </c>
      <c r="AH136" s="67" t="s">
        <v>49</v>
      </c>
    </row>
    <row r="137" spans="1:34" ht="12.75" customHeight="1">
      <c r="A137" s="86" t="s">
        <v>956</v>
      </c>
      <c r="B137" s="88" t="s">
        <v>957</v>
      </c>
      <c r="C137" s="51" t="s">
        <v>958</v>
      </c>
      <c r="D137" s="52" t="s">
        <v>959</v>
      </c>
      <c r="E137" s="52" t="s">
        <v>815</v>
      </c>
      <c r="F137" s="88" t="s">
        <v>43</v>
      </c>
      <c r="G137" s="69" t="s">
        <v>816</v>
      </c>
      <c r="H137" s="62" t="s">
        <v>960</v>
      </c>
      <c r="I137" s="52">
        <v>2704445600</v>
      </c>
      <c r="J137" s="93" t="s">
        <v>475</v>
      </c>
      <c r="K137" s="54" t="s">
        <v>47</v>
      </c>
      <c r="L137" s="75"/>
      <c r="M137" s="71">
        <v>2542.95</v>
      </c>
      <c r="N137" s="63"/>
      <c r="O137" s="97">
        <v>37.21733668341709</v>
      </c>
      <c r="P137" s="54" t="s">
        <v>48</v>
      </c>
      <c r="Q137" s="64"/>
      <c r="R137" s="63"/>
      <c r="S137" s="79" t="s">
        <v>47</v>
      </c>
      <c r="T137" s="101">
        <v>269605</v>
      </c>
      <c r="U137" s="66"/>
      <c r="V137" s="66"/>
      <c r="W137" s="83"/>
      <c r="X137" s="51">
        <f t="shared" si="40"/>
        <v>0</v>
      </c>
      <c r="Y137" s="52">
        <f t="shared" si="41"/>
        <v>0</v>
      </c>
      <c r="Z137" s="52">
        <f t="shared" si="42"/>
        <v>0</v>
      </c>
      <c r="AA137" s="52">
        <f t="shared" si="43"/>
        <v>0</v>
      </c>
      <c r="AB137" s="53" t="str">
        <f t="shared" si="44"/>
        <v>-</v>
      </c>
      <c r="AC137" s="51">
        <f t="shared" si="45"/>
        <v>0</v>
      </c>
      <c r="AD137" s="52">
        <f t="shared" si="46"/>
        <v>1</v>
      </c>
      <c r="AE137" s="52">
        <f t="shared" si="47"/>
        <v>0</v>
      </c>
      <c r="AF137" s="53" t="str">
        <f t="shared" si="48"/>
        <v>-</v>
      </c>
      <c r="AG137" s="51">
        <f t="shared" si="49"/>
        <v>0</v>
      </c>
      <c r="AH137" s="67" t="s">
        <v>49</v>
      </c>
    </row>
    <row r="138" spans="1:34" ht="12.75" customHeight="1">
      <c r="A138" s="86" t="s">
        <v>961</v>
      </c>
      <c r="B138" s="88" t="s">
        <v>962</v>
      </c>
      <c r="C138" s="51" t="s">
        <v>963</v>
      </c>
      <c r="D138" s="52" t="s">
        <v>964</v>
      </c>
      <c r="E138" s="52" t="s">
        <v>659</v>
      </c>
      <c r="F138" s="88" t="s">
        <v>43</v>
      </c>
      <c r="G138" s="69" t="s">
        <v>660</v>
      </c>
      <c r="H138" s="62" t="s">
        <v>965</v>
      </c>
      <c r="I138" s="52">
        <v>6067892654</v>
      </c>
      <c r="J138" s="93" t="s">
        <v>46</v>
      </c>
      <c r="K138" s="54" t="s">
        <v>47</v>
      </c>
      <c r="L138" s="75"/>
      <c r="M138" s="71">
        <v>733.39</v>
      </c>
      <c r="N138" s="63"/>
      <c r="O138" s="97">
        <v>28.82703777335984</v>
      </c>
      <c r="P138" s="54" t="s">
        <v>48</v>
      </c>
      <c r="Q138" s="64"/>
      <c r="R138" s="63"/>
      <c r="S138" s="79" t="s">
        <v>48</v>
      </c>
      <c r="T138" s="101">
        <v>39053</v>
      </c>
      <c r="U138" s="66"/>
      <c r="V138" s="66"/>
      <c r="W138" s="83"/>
      <c r="X138" s="51">
        <f t="shared" si="40"/>
        <v>0</v>
      </c>
      <c r="Y138" s="52">
        <f t="shared" si="41"/>
        <v>0</v>
      </c>
      <c r="Z138" s="52">
        <f t="shared" si="42"/>
        <v>0</v>
      </c>
      <c r="AA138" s="52">
        <f t="shared" si="43"/>
        <v>0</v>
      </c>
      <c r="AB138" s="53" t="str">
        <f t="shared" si="44"/>
        <v>-</v>
      </c>
      <c r="AC138" s="51">
        <f t="shared" si="45"/>
        <v>1</v>
      </c>
      <c r="AD138" s="52">
        <f t="shared" si="46"/>
        <v>1</v>
      </c>
      <c r="AE138" s="52" t="str">
        <f t="shared" si="47"/>
        <v>Initial</v>
      </c>
      <c r="AF138" s="53" t="str">
        <f t="shared" si="48"/>
        <v>RLIS</v>
      </c>
      <c r="AG138" s="51">
        <f t="shared" si="49"/>
        <v>0</v>
      </c>
      <c r="AH138" s="67" t="s">
        <v>49</v>
      </c>
    </row>
    <row r="139" spans="1:34" ht="12.75" customHeight="1">
      <c r="A139" s="86" t="s">
        <v>966</v>
      </c>
      <c r="B139" s="88" t="s">
        <v>967</v>
      </c>
      <c r="C139" s="51" t="s">
        <v>968</v>
      </c>
      <c r="D139" s="52" t="s">
        <v>969</v>
      </c>
      <c r="E139" s="52" t="s">
        <v>168</v>
      </c>
      <c r="F139" s="88" t="s">
        <v>43</v>
      </c>
      <c r="G139" s="69" t="s">
        <v>169</v>
      </c>
      <c r="H139" s="62" t="s">
        <v>970</v>
      </c>
      <c r="I139" s="52">
        <v>8599872160</v>
      </c>
      <c r="J139" s="93" t="s">
        <v>65</v>
      </c>
      <c r="K139" s="54" t="s">
        <v>47</v>
      </c>
      <c r="L139" s="75"/>
      <c r="M139" s="71">
        <v>668.52</v>
      </c>
      <c r="N139" s="63"/>
      <c r="O139" s="97">
        <v>33.5195530726257</v>
      </c>
      <c r="P139" s="54" t="s">
        <v>48</v>
      </c>
      <c r="Q139" s="64"/>
      <c r="R139" s="63"/>
      <c r="S139" s="79" t="s">
        <v>47</v>
      </c>
      <c r="T139" s="101">
        <v>61330</v>
      </c>
      <c r="U139" s="66"/>
      <c r="V139" s="66"/>
      <c r="W139" s="83"/>
      <c r="X139" s="51">
        <f t="shared" si="40"/>
        <v>0</v>
      </c>
      <c r="Y139" s="52">
        <f t="shared" si="41"/>
        <v>0</v>
      </c>
      <c r="Z139" s="52">
        <f t="shared" si="42"/>
        <v>0</v>
      </c>
      <c r="AA139" s="52">
        <f t="shared" si="43"/>
        <v>0</v>
      </c>
      <c r="AB139" s="53" t="str">
        <f t="shared" si="44"/>
        <v>-</v>
      </c>
      <c r="AC139" s="51">
        <f t="shared" si="45"/>
        <v>0</v>
      </c>
      <c r="AD139" s="52">
        <f t="shared" si="46"/>
        <v>1</v>
      </c>
      <c r="AE139" s="52">
        <f t="shared" si="47"/>
        <v>0</v>
      </c>
      <c r="AF139" s="53" t="str">
        <f t="shared" si="48"/>
        <v>-</v>
      </c>
      <c r="AG139" s="51">
        <f t="shared" si="49"/>
        <v>0</v>
      </c>
      <c r="AH139" s="67" t="s">
        <v>49</v>
      </c>
    </row>
    <row r="140" spans="1:34" ht="12.75" customHeight="1">
      <c r="A140" s="86" t="s">
        <v>971</v>
      </c>
      <c r="B140" s="88" t="s">
        <v>972</v>
      </c>
      <c r="C140" s="51" t="s">
        <v>973</v>
      </c>
      <c r="D140" s="52" t="s">
        <v>974</v>
      </c>
      <c r="E140" s="52" t="s">
        <v>975</v>
      </c>
      <c r="F140" s="88" t="s">
        <v>43</v>
      </c>
      <c r="G140" s="69" t="s">
        <v>976</v>
      </c>
      <c r="H140" s="62" t="s">
        <v>977</v>
      </c>
      <c r="I140" s="52">
        <v>8596546911</v>
      </c>
      <c r="J140" s="93" t="s">
        <v>88</v>
      </c>
      <c r="K140" s="54" t="s">
        <v>48</v>
      </c>
      <c r="L140" s="75"/>
      <c r="M140" s="71">
        <v>2269.33</v>
      </c>
      <c r="N140" s="63"/>
      <c r="O140" s="97">
        <v>21.608231707317074</v>
      </c>
      <c r="P140" s="54" t="s">
        <v>48</v>
      </c>
      <c r="Q140" s="64"/>
      <c r="R140" s="63"/>
      <c r="S140" s="79" t="s">
        <v>48</v>
      </c>
      <c r="T140" s="101">
        <v>134067</v>
      </c>
      <c r="U140" s="66"/>
      <c r="V140" s="66"/>
      <c r="W140" s="83"/>
      <c r="X140" s="51">
        <f t="shared" si="40"/>
        <v>1</v>
      </c>
      <c r="Y140" s="52">
        <f t="shared" si="41"/>
        <v>0</v>
      </c>
      <c r="Z140" s="52">
        <f t="shared" si="42"/>
        <v>0</v>
      </c>
      <c r="AA140" s="52">
        <f t="shared" si="43"/>
        <v>0</v>
      </c>
      <c r="AB140" s="53" t="str">
        <f t="shared" si="44"/>
        <v>-</v>
      </c>
      <c r="AC140" s="51">
        <f t="shared" si="45"/>
        <v>1</v>
      </c>
      <c r="AD140" s="52">
        <f t="shared" si="46"/>
        <v>1</v>
      </c>
      <c r="AE140" s="52" t="str">
        <f t="shared" si="47"/>
        <v>Initial</v>
      </c>
      <c r="AF140" s="53" t="str">
        <f t="shared" si="48"/>
        <v>RLIS</v>
      </c>
      <c r="AG140" s="51">
        <f t="shared" si="49"/>
        <v>0</v>
      </c>
      <c r="AH140" s="67" t="s">
        <v>49</v>
      </c>
    </row>
    <row r="141" spans="1:34" ht="12.75" customHeight="1">
      <c r="A141" s="86" t="s">
        <v>978</v>
      </c>
      <c r="B141" s="88" t="s">
        <v>979</v>
      </c>
      <c r="C141" s="51" t="s">
        <v>980</v>
      </c>
      <c r="D141" s="52" t="s">
        <v>981</v>
      </c>
      <c r="E141" s="52" t="s">
        <v>592</v>
      </c>
      <c r="F141" s="88" t="s">
        <v>43</v>
      </c>
      <c r="G141" s="69" t="s">
        <v>593</v>
      </c>
      <c r="H141" s="62" t="s">
        <v>982</v>
      </c>
      <c r="I141" s="52">
        <v>6064395814</v>
      </c>
      <c r="J141" s="93" t="s">
        <v>98</v>
      </c>
      <c r="K141" s="54" t="s">
        <v>48</v>
      </c>
      <c r="L141" s="75"/>
      <c r="M141" s="71">
        <v>3685.62</v>
      </c>
      <c r="N141" s="63"/>
      <c r="O141" s="97">
        <v>29.305296779345223</v>
      </c>
      <c r="P141" s="54" t="s">
        <v>48</v>
      </c>
      <c r="Q141" s="64"/>
      <c r="R141" s="63"/>
      <c r="S141" s="79" t="s">
        <v>48</v>
      </c>
      <c r="T141" s="101">
        <v>377654</v>
      </c>
      <c r="U141" s="66"/>
      <c r="V141" s="66"/>
      <c r="W141" s="83"/>
      <c r="X141" s="51">
        <f t="shared" si="40"/>
        <v>1</v>
      </c>
      <c r="Y141" s="52">
        <f t="shared" si="41"/>
        <v>0</v>
      </c>
      <c r="Z141" s="52">
        <f t="shared" si="42"/>
        <v>0</v>
      </c>
      <c r="AA141" s="52">
        <f t="shared" si="43"/>
        <v>0</v>
      </c>
      <c r="AB141" s="53" t="str">
        <f t="shared" si="44"/>
        <v>-</v>
      </c>
      <c r="AC141" s="51">
        <f t="shared" si="45"/>
        <v>1</v>
      </c>
      <c r="AD141" s="52">
        <f t="shared" si="46"/>
        <v>1</v>
      </c>
      <c r="AE141" s="52" t="str">
        <f t="shared" si="47"/>
        <v>Initial</v>
      </c>
      <c r="AF141" s="53" t="str">
        <f t="shared" si="48"/>
        <v>RLIS</v>
      </c>
      <c r="AG141" s="51">
        <f t="shared" si="49"/>
        <v>0</v>
      </c>
      <c r="AH141" s="67" t="s">
        <v>49</v>
      </c>
    </row>
    <row r="142" spans="1:34" ht="12.75" customHeight="1">
      <c r="A142" s="86" t="s">
        <v>983</v>
      </c>
      <c r="B142" s="88" t="s">
        <v>984</v>
      </c>
      <c r="C142" s="51" t="s">
        <v>985</v>
      </c>
      <c r="D142" s="52" t="s">
        <v>986</v>
      </c>
      <c r="E142" s="52" t="s">
        <v>987</v>
      </c>
      <c r="F142" s="88" t="s">
        <v>43</v>
      </c>
      <c r="G142" s="69" t="s">
        <v>988</v>
      </c>
      <c r="H142" s="62" t="s">
        <v>989</v>
      </c>
      <c r="I142" s="52">
        <v>6064327724</v>
      </c>
      <c r="J142" s="93" t="s">
        <v>46</v>
      </c>
      <c r="K142" s="54" t="s">
        <v>47</v>
      </c>
      <c r="L142" s="75"/>
      <c r="M142" s="71">
        <v>8499.68</v>
      </c>
      <c r="N142" s="63"/>
      <c r="O142" s="97">
        <v>26.311891663140074</v>
      </c>
      <c r="P142" s="54" t="s">
        <v>48</v>
      </c>
      <c r="Q142" s="64"/>
      <c r="R142" s="63"/>
      <c r="S142" s="79" t="s">
        <v>48</v>
      </c>
      <c r="T142" s="101">
        <v>745863</v>
      </c>
      <c r="U142" s="66"/>
      <c r="V142" s="66"/>
      <c r="W142" s="83"/>
      <c r="X142" s="51">
        <f t="shared" si="40"/>
        <v>0</v>
      </c>
      <c r="Y142" s="52">
        <f t="shared" si="41"/>
        <v>0</v>
      </c>
      <c r="Z142" s="52">
        <f t="shared" si="42"/>
        <v>0</v>
      </c>
      <c r="AA142" s="52">
        <f t="shared" si="43"/>
        <v>0</v>
      </c>
      <c r="AB142" s="53" t="str">
        <f t="shared" si="44"/>
        <v>-</v>
      </c>
      <c r="AC142" s="51">
        <f t="shared" si="45"/>
        <v>1</v>
      </c>
      <c r="AD142" s="52">
        <f t="shared" si="46"/>
        <v>1</v>
      </c>
      <c r="AE142" s="52" t="str">
        <f t="shared" si="47"/>
        <v>Initial</v>
      </c>
      <c r="AF142" s="53" t="str">
        <f t="shared" si="48"/>
        <v>RLIS</v>
      </c>
      <c r="AG142" s="51">
        <f t="shared" si="49"/>
        <v>0</v>
      </c>
      <c r="AH142" s="67" t="s">
        <v>49</v>
      </c>
    </row>
    <row r="143" spans="1:34" ht="12.75" customHeight="1">
      <c r="A143" s="86" t="s">
        <v>990</v>
      </c>
      <c r="B143" s="88" t="s">
        <v>991</v>
      </c>
      <c r="C143" s="51" t="s">
        <v>992</v>
      </c>
      <c r="D143" s="52" t="s">
        <v>993</v>
      </c>
      <c r="E143" s="52" t="s">
        <v>987</v>
      </c>
      <c r="F143" s="88" t="s">
        <v>43</v>
      </c>
      <c r="G143" s="69" t="s">
        <v>988</v>
      </c>
      <c r="H143" s="62" t="s">
        <v>994</v>
      </c>
      <c r="I143" s="52">
        <v>6064328161</v>
      </c>
      <c r="J143" s="93" t="s">
        <v>57</v>
      </c>
      <c r="K143" s="54" t="s">
        <v>47</v>
      </c>
      <c r="L143" s="75"/>
      <c r="M143" s="71">
        <v>1110.85</v>
      </c>
      <c r="N143" s="63"/>
      <c r="O143" s="97">
        <v>26.95852534562212</v>
      </c>
      <c r="P143" s="54" t="s">
        <v>48</v>
      </c>
      <c r="Q143" s="64"/>
      <c r="R143" s="63"/>
      <c r="S143" s="79" t="s">
        <v>48</v>
      </c>
      <c r="T143" s="101">
        <v>86696</v>
      </c>
      <c r="U143" s="66"/>
      <c r="V143" s="66"/>
      <c r="W143" s="83"/>
      <c r="X143" s="51">
        <f t="shared" si="40"/>
        <v>0</v>
      </c>
      <c r="Y143" s="52">
        <f t="shared" si="41"/>
        <v>0</v>
      </c>
      <c r="Z143" s="52">
        <f t="shared" si="42"/>
        <v>0</v>
      </c>
      <c r="AA143" s="52">
        <f t="shared" si="43"/>
        <v>0</v>
      </c>
      <c r="AB143" s="53" t="str">
        <f t="shared" si="44"/>
        <v>-</v>
      </c>
      <c r="AC143" s="51">
        <f t="shared" si="45"/>
        <v>1</v>
      </c>
      <c r="AD143" s="52">
        <f t="shared" si="46"/>
        <v>1</v>
      </c>
      <c r="AE143" s="52" t="str">
        <f t="shared" si="47"/>
        <v>Initial</v>
      </c>
      <c r="AF143" s="53" t="str">
        <f t="shared" si="48"/>
        <v>RLIS</v>
      </c>
      <c r="AG143" s="51">
        <f t="shared" si="49"/>
        <v>0</v>
      </c>
      <c r="AH143" s="67" t="s">
        <v>49</v>
      </c>
    </row>
    <row r="144" spans="1:34" ht="12.75" customHeight="1">
      <c r="A144" s="86" t="s">
        <v>995</v>
      </c>
      <c r="B144" s="88" t="s">
        <v>996</v>
      </c>
      <c r="C144" s="51" t="s">
        <v>997</v>
      </c>
      <c r="D144" s="52" t="s">
        <v>998</v>
      </c>
      <c r="E144" s="52" t="s">
        <v>138</v>
      </c>
      <c r="F144" s="88" t="s">
        <v>43</v>
      </c>
      <c r="G144" s="69" t="s">
        <v>139</v>
      </c>
      <c r="H144" s="62" t="s">
        <v>999</v>
      </c>
      <c r="I144" s="52">
        <v>6063375701</v>
      </c>
      <c r="J144" s="93" t="s">
        <v>98</v>
      </c>
      <c r="K144" s="54" t="s">
        <v>48</v>
      </c>
      <c r="L144" s="75"/>
      <c r="M144" s="71">
        <v>481.11</v>
      </c>
      <c r="N144" s="63"/>
      <c r="O144" s="97">
        <v>45.6953642384106</v>
      </c>
      <c r="P144" s="54" t="s">
        <v>48</v>
      </c>
      <c r="Q144" s="64"/>
      <c r="R144" s="63"/>
      <c r="S144" s="79" t="s">
        <v>48</v>
      </c>
      <c r="T144" s="101">
        <v>44011</v>
      </c>
      <c r="U144" s="66"/>
      <c r="V144" s="66"/>
      <c r="W144" s="83"/>
      <c r="X144" s="51">
        <f t="shared" si="40"/>
        <v>1</v>
      </c>
      <c r="Y144" s="52">
        <f t="shared" si="41"/>
        <v>1</v>
      </c>
      <c r="Z144" s="52">
        <f t="shared" si="42"/>
        <v>0</v>
      </c>
      <c r="AA144" s="52">
        <f t="shared" si="43"/>
        <v>0</v>
      </c>
      <c r="AB144" s="53" t="str">
        <f t="shared" si="44"/>
        <v>SRSA</v>
      </c>
      <c r="AC144" s="51">
        <f t="shared" si="45"/>
        <v>1</v>
      </c>
      <c r="AD144" s="52">
        <f t="shared" si="46"/>
        <v>1</v>
      </c>
      <c r="AE144" s="52" t="str">
        <f t="shared" si="47"/>
        <v>Initial</v>
      </c>
      <c r="AF144" s="53" t="str">
        <f t="shared" si="48"/>
        <v>-</v>
      </c>
      <c r="AG144" s="51" t="str">
        <f t="shared" si="49"/>
        <v>SRSA</v>
      </c>
      <c r="AH144" s="67" t="s">
        <v>49</v>
      </c>
    </row>
    <row r="145" spans="1:34" ht="12.75" customHeight="1">
      <c r="A145" s="86" t="s">
        <v>1000</v>
      </c>
      <c r="B145" s="88" t="s">
        <v>1001</v>
      </c>
      <c r="C145" s="51" t="s">
        <v>1002</v>
      </c>
      <c r="D145" s="52" t="s">
        <v>1003</v>
      </c>
      <c r="E145" s="52" t="s">
        <v>1004</v>
      </c>
      <c r="F145" s="88" t="s">
        <v>43</v>
      </c>
      <c r="G145" s="69" t="s">
        <v>1005</v>
      </c>
      <c r="H145" s="62" t="s">
        <v>1006</v>
      </c>
      <c r="I145" s="52">
        <v>6066633300</v>
      </c>
      <c r="J145" s="93" t="s">
        <v>46</v>
      </c>
      <c r="K145" s="54" t="s">
        <v>47</v>
      </c>
      <c r="L145" s="75"/>
      <c r="M145" s="71">
        <v>2188.78</v>
      </c>
      <c r="N145" s="63"/>
      <c r="O145" s="97">
        <v>38.09310653536258</v>
      </c>
      <c r="P145" s="54" t="s">
        <v>48</v>
      </c>
      <c r="Q145" s="64"/>
      <c r="R145" s="63"/>
      <c r="S145" s="79" t="s">
        <v>48</v>
      </c>
      <c r="T145" s="101">
        <v>177794</v>
      </c>
      <c r="U145" s="66"/>
      <c r="V145" s="66"/>
      <c r="W145" s="83"/>
      <c r="X145" s="51">
        <f t="shared" si="40"/>
        <v>0</v>
      </c>
      <c r="Y145" s="52">
        <f t="shared" si="41"/>
        <v>0</v>
      </c>
      <c r="Z145" s="52">
        <f t="shared" si="42"/>
        <v>0</v>
      </c>
      <c r="AA145" s="52">
        <f t="shared" si="43"/>
        <v>0</v>
      </c>
      <c r="AB145" s="53" t="str">
        <f t="shared" si="44"/>
        <v>-</v>
      </c>
      <c r="AC145" s="51">
        <f t="shared" si="45"/>
        <v>1</v>
      </c>
      <c r="AD145" s="52">
        <f t="shared" si="46"/>
        <v>1</v>
      </c>
      <c r="AE145" s="52" t="str">
        <f t="shared" si="47"/>
        <v>Initial</v>
      </c>
      <c r="AF145" s="53" t="str">
        <f t="shared" si="48"/>
        <v>RLIS</v>
      </c>
      <c r="AG145" s="51">
        <f t="shared" si="49"/>
        <v>0</v>
      </c>
      <c r="AH145" s="67" t="s">
        <v>49</v>
      </c>
    </row>
    <row r="146" spans="1:34" ht="12.75" customHeight="1">
      <c r="A146" s="86" t="s">
        <v>1007</v>
      </c>
      <c r="B146" s="88" t="s">
        <v>1008</v>
      </c>
      <c r="C146" s="51" t="s">
        <v>1009</v>
      </c>
      <c r="D146" s="52" t="s">
        <v>1010</v>
      </c>
      <c r="E146" s="52" t="s">
        <v>1011</v>
      </c>
      <c r="F146" s="88" t="s">
        <v>43</v>
      </c>
      <c r="G146" s="69" t="s">
        <v>1012</v>
      </c>
      <c r="H146" s="62" t="s">
        <v>1013</v>
      </c>
      <c r="I146" s="52">
        <v>6066791123</v>
      </c>
      <c r="J146" s="93" t="s">
        <v>46</v>
      </c>
      <c r="K146" s="54" t="s">
        <v>47</v>
      </c>
      <c r="L146" s="75"/>
      <c r="M146" s="71">
        <v>7356.52</v>
      </c>
      <c r="N146" s="63"/>
      <c r="O146" s="97">
        <v>30.347874102705685</v>
      </c>
      <c r="P146" s="54" t="s">
        <v>48</v>
      </c>
      <c r="Q146" s="64"/>
      <c r="R146" s="63"/>
      <c r="S146" s="79" t="s">
        <v>48</v>
      </c>
      <c r="T146" s="101">
        <v>461150</v>
      </c>
      <c r="U146" s="66"/>
      <c r="V146" s="66"/>
      <c r="W146" s="83"/>
      <c r="X146" s="51">
        <f t="shared" si="40"/>
        <v>0</v>
      </c>
      <c r="Y146" s="52">
        <f t="shared" si="41"/>
        <v>0</v>
      </c>
      <c r="Z146" s="52">
        <f t="shared" si="42"/>
        <v>0</v>
      </c>
      <c r="AA146" s="52">
        <f t="shared" si="43"/>
        <v>0</v>
      </c>
      <c r="AB146" s="53" t="str">
        <f t="shared" si="44"/>
        <v>-</v>
      </c>
      <c r="AC146" s="51">
        <f t="shared" si="45"/>
        <v>1</v>
      </c>
      <c r="AD146" s="52">
        <f t="shared" si="46"/>
        <v>1</v>
      </c>
      <c r="AE146" s="52" t="str">
        <f t="shared" si="47"/>
        <v>Initial</v>
      </c>
      <c r="AF146" s="53" t="str">
        <f t="shared" si="48"/>
        <v>RLIS</v>
      </c>
      <c r="AG146" s="51">
        <f t="shared" si="49"/>
        <v>0</v>
      </c>
      <c r="AH146" s="67" t="s">
        <v>49</v>
      </c>
    </row>
    <row r="147" spans="1:34" ht="12.75" customHeight="1">
      <c r="A147" s="86" t="s">
        <v>1014</v>
      </c>
      <c r="B147" s="88" t="s">
        <v>1015</v>
      </c>
      <c r="C147" s="51" t="s">
        <v>1016</v>
      </c>
      <c r="D147" s="52" t="s">
        <v>1017</v>
      </c>
      <c r="E147" s="52" t="s">
        <v>1018</v>
      </c>
      <c r="F147" s="88" t="s">
        <v>43</v>
      </c>
      <c r="G147" s="69" t="s">
        <v>1019</v>
      </c>
      <c r="H147" s="62" t="s">
        <v>1020</v>
      </c>
      <c r="I147" s="52">
        <v>6068362144</v>
      </c>
      <c r="J147" s="93" t="s">
        <v>178</v>
      </c>
      <c r="K147" s="54" t="s">
        <v>47</v>
      </c>
      <c r="L147" s="75"/>
      <c r="M147" s="71">
        <v>938.41</v>
      </c>
      <c r="N147" s="63"/>
      <c r="O147" s="97">
        <v>18.904823989569753</v>
      </c>
      <c r="P147" s="54" t="s">
        <v>47</v>
      </c>
      <c r="Q147" s="64"/>
      <c r="R147" s="63"/>
      <c r="S147" s="79" t="s">
        <v>47</v>
      </c>
      <c r="T147" s="101">
        <v>39109</v>
      </c>
      <c r="U147" s="66"/>
      <c r="V147" s="66"/>
      <c r="W147" s="83"/>
      <c r="X147" s="51">
        <f t="shared" si="40"/>
        <v>0</v>
      </c>
      <c r="Y147" s="52">
        <f t="shared" si="41"/>
        <v>0</v>
      </c>
      <c r="Z147" s="52">
        <f t="shared" si="42"/>
        <v>0</v>
      </c>
      <c r="AA147" s="52">
        <f t="shared" si="43"/>
        <v>0</v>
      </c>
      <c r="AB147" s="53" t="str">
        <f t="shared" si="44"/>
        <v>-</v>
      </c>
      <c r="AC147" s="51">
        <f t="shared" si="45"/>
        <v>0</v>
      </c>
      <c r="AD147" s="52">
        <f t="shared" si="46"/>
        <v>0</v>
      </c>
      <c r="AE147" s="52">
        <f t="shared" si="47"/>
        <v>0</v>
      </c>
      <c r="AF147" s="53" t="str">
        <f t="shared" si="48"/>
        <v>-</v>
      </c>
      <c r="AG147" s="51">
        <f t="shared" si="49"/>
        <v>0</v>
      </c>
      <c r="AH147" s="67" t="s">
        <v>49</v>
      </c>
    </row>
    <row r="148" spans="1:34" ht="12.75" customHeight="1">
      <c r="A148" s="86" t="s">
        <v>1021</v>
      </c>
      <c r="B148" s="88" t="s">
        <v>1022</v>
      </c>
      <c r="C148" s="51" t="s">
        <v>1023</v>
      </c>
      <c r="D148" s="52" t="s">
        <v>409</v>
      </c>
      <c r="E148" s="52" t="s">
        <v>1024</v>
      </c>
      <c r="F148" s="88" t="s">
        <v>43</v>
      </c>
      <c r="G148" s="69" t="s">
        <v>1025</v>
      </c>
      <c r="H148" s="62" t="s">
        <v>1026</v>
      </c>
      <c r="I148" s="52">
        <v>6067245431</v>
      </c>
      <c r="J148" s="93" t="s">
        <v>98</v>
      </c>
      <c r="K148" s="54" t="s">
        <v>48</v>
      </c>
      <c r="L148" s="75"/>
      <c r="M148" s="71">
        <v>304.81</v>
      </c>
      <c r="N148" s="63"/>
      <c r="O148" s="97">
        <v>30.357142857142854</v>
      </c>
      <c r="P148" s="54" t="s">
        <v>48</v>
      </c>
      <c r="Q148" s="64"/>
      <c r="R148" s="63"/>
      <c r="S148" s="79" t="s">
        <v>48</v>
      </c>
      <c r="T148" s="101">
        <v>24372</v>
      </c>
      <c r="U148" s="66"/>
      <c r="V148" s="66"/>
      <c r="W148" s="83"/>
      <c r="X148" s="51">
        <f t="shared" si="40"/>
        <v>1</v>
      </c>
      <c r="Y148" s="52">
        <f t="shared" si="41"/>
        <v>1</v>
      </c>
      <c r="Z148" s="52">
        <f t="shared" si="42"/>
        <v>0</v>
      </c>
      <c r="AA148" s="52">
        <f t="shared" si="43"/>
        <v>0</v>
      </c>
      <c r="AB148" s="53" t="str">
        <f t="shared" si="44"/>
        <v>SRSA</v>
      </c>
      <c r="AC148" s="51">
        <f t="shared" si="45"/>
        <v>1</v>
      </c>
      <c r="AD148" s="52">
        <f t="shared" si="46"/>
        <v>1</v>
      </c>
      <c r="AE148" s="52" t="str">
        <f t="shared" si="47"/>
        <v>Initial</v>
      </c>
      <c r="AF148" s="53" t="str">
        <f t="shared" si="48"/>
        <v>-</v>
      </c>
      <c r="AG148" s="51" t="str">
        <f t="shared" si="49"/>
        <v>SRSA</v>
      </c>
      <c r="AH148" s="67" t="s">
        <v>49</v>
      </c>
    </row>
    <row r="149" spans="1:34" ht="12.75" customHeight="1">
      <c r="A149" s="86" t="s">
        <v>1027</v>
      </c>
      <c r="B149" s="88" t="s">
        <v>1028</v>
      </c>
      <c r="C149" s="51" t="s">
        <v>1029</v>
      </c>
      <c r="D149" s="52" t="s">
        <v>1030</v>
      </c>
      <c r="E149" s="52" t="s">
        <v>1031</v>
      </c>
      <c r="F149" s="88" t="s">
        <v>43</v>
      </c>
      <c r="G149" s="69" t="s">
        <v>1032</v>
      </c>
      <c r="H149" s="62" t="s">
        <v>1033</v>
      </c>
      <c r="I149" s="52">
        <v>6062562125</v>
      </c>
      <c r="J149" s="93" t="s">
        <v>98</v>
      </c>
      <c r="K149" s="54" t="s">
        <v>48</v>
      </c>
      <c r="L149" s="75"/>
      <c r="M149" s="71">
        <v>2612.29</v>
      </c>
      <c r="N149" s="63"/>
      <c r="O149" s="97">
        <v>35.15151515151515</v>
      </c>
      <c r="P149" s="54" t="s">
        <v>48</v>
      </c>
      <c r="Q149" s="64"/>
      <c r="R149" s="63"/>
      <c r="S149" s="79" t="s">
        <v>48</v>
      </c>
      <c r="T149" s="101">
        <v>203768</v>
      </c>
      <c r="U149" s="66"/>
      <c r="V149" s="66"/>
      <c r="W149" s="83"/>
      <c r="X149" s="51">
        <f t="shared" si="40"/>
        <v>1</v>
      </c>
      <c r="Y149" s="52">
        <f t="shared" si="41"/>
        <v>0</v>
      </c>
      <c r="Z149" s="52">
        <f t="shared" si="42"/>
        <v>0</v>
      </c>
      <c r="AA149" s="52">
        <f t="shared" si="43"/>
        <v>0</v>
      </c>
      <c r="AB149" s="53" t="str">
        <f t="shared" si="44"/>
        <v>-</v>
      </c>
      <c r="AC149" s="51">
        <f t="shared" si="45"/>
        <v>1</v>
      </c>
      <c r="AD149" s="52">
        <f t="shared" si="46"/>
        <v>1</v>
      </c>
      <c r="AE149" s="52" t="str">
        <f t="shared" si="47"/>
        <v>Initial</v>
      </c>
      <c r="AF149" s="53" t="str">
        <f t="shared" si="48"/>
        <v>RLIS</v>
      </c>
      <c r="AG149" s="51">
        <f t="shared" si="49"/>
        <v>0</v>
      </c>
      <c r="AH149" s="67" t="s">
        <v>49</v>
      </c>
    </row>
    <row r="150" spans="1:34" ht="12.75" customHeight="1">
      <c r="A150" s="86" t="s">
        <v>1034</v>
      </c>
      <c r="B150" s="88" t="s">
        <v>1035</v>
      </c>
      <c r="C150" s="51" t="s">
        <v>1036</v>
      </c>
      <c r="D150" s="52" t="s">
        <v>1037</v>
      </c>
      <c r="E150" s="52" t="s">
        <v>1038</v>
      </c>
      <c r="F150" s="88" t="s">
        <v>43</v>
      </c>
      <c r="G150" s="69" t="s">
        <v>1039</v>
      </c>
      <c r="H150" s="62" t="s">
        <v>1040</v>
      </c>
      <c r="I150" s="52">
        <v>6067848928</v>
      </c>
      <c r="J150" s="93" t="s">
        <v>46</v>
      </c>
      <c r="K150" s="54" t="s">
        <v>47</v>
      </c>
      <c r="L150" s="75"/>
      <c r="M150" s="71">
        <v>2905.5</v>
      </c>
      <c r="N150" s="63"/>
      <c r="O150" s="97">
        <v>29.579673776662485</v>
      </c>
      <c r="P150" s="54" t="s">
        <v>48</v>
      </c>
      <c r="Q150" s="64"/>
      <c r="R150" s="63"/>
      <c r="S150" s="79" t="s">
        <v>48</v>
      </c>
      <c r="T150" s="101">
        <v>195534</v>
      </c>
      <c r="U150" s="66"/>
      <c r="V150" s="66"/>
      <c r="W150" s="83"/>
      <c r="X150" s="51">
        <f t="shared" si="40"/>
        <v>0</v>
      </c>
      <c r="Y150" s="52">
        <f t="shared" si="41"/>
        <v>0</v>
      </c>
      <c r="Z150" s="52">
        <f t="shared" si="42"/>
        <v>0</v>
      </c>
      <c r="AA150" s="52">
        <f t="shared" si="43"/>
        <v>0</v>
      </c>
      <c r="AB150" s="53" t="str">
        <f t="shared" si="44"/>
        <v>-</v>
      </c>
      <c r="AC150" s="51">
        <f t="shared" si="45"/>
        <v>1</v>
      </c>
      <c r="AD150" s="52">
        <f t="shared" si="46"/>
        <v>1</v>
      </c>
      <c r="AE150" s="52" t="str">
        <f t="shared" si="47"/>
        <v>Initial</v>
      </c>
      <c r="AF150" s="53" t="str">
        <f t="shared" si="48"/>
        <v>RLIS</v>
      </c>
      <c r="AG150" s="51">
        <f t="shared" si="49"/>
        <v>0</v>
      </c>
      <c r="AH150" s="67" t="s">
        <v>49</v>
      </c>
    </row>
    <row r="151" spans="1:34" ht="12.75" customHeight="1">
      <c r="A151" s="86" t="s">
        <v>1041</v>
      </c>
      <c r="B151" s="88" t="s">
        <v>1042</v>
      </c>
      <c r="C151" s="51" t="s">
        <v>1043</v>
      </c>
      <c r="D151" s="52" t="s">
        <v>1044</v>
      </c>
      <c r="E151" s="52" t="s">
        <v>1045</v>
      </c>
      <c r="F151" s="88" t="s">
        <v>43</v>
      </c>
      <c r="G151" s="69" t="s">
        <v>1046</v>
      </c>
      <c r="H151" s="62" t="s">
        <v>1047</v>
      </c>
      <c r="I151" s="52">
        <v>2703433191</v>
      </c>
      <c r="J151" s="93" t="s">
        <v>98</v>
      </c>
      <c r="K151" s="54" t="s">
        <v>48</v>
      </c>
      <c r="L151" s="75"/>
      <c r="M151" s="71">
        <v>2710.56</v>
      </c>
      <c r="N151" s="63"/>
      <c r="O151" s="97">
        <v>31.61083392729865</v>
      </c>
      <c r="P151" s="54" t="s">
        <v>48</v>
      </c>
      <c r="Q151" s="64"/>
      <c r="R151" s="63"/>
      <c r="S151" s="79" t="s">
        <v>48</v>
      </c>
      <c r="T151" s="101">
        <v>184211</v>
      </c>
      <c r="U151" s="66"/>
      <c r="V151" s="66"/>
      <c r="W151" s="83"/>
      <c r="X151" s="51">
        <f t="shared" si="40"/>
        <v>1</v>
      </c>
      <c r="Y151" s="52">
        <f t="shared" si="41"/>
        <v>0</v>
      </c>
      <c r="Z151" s="52">
        <f t="shared" si="42"/>
        <v>0</v>
      </c>
      <c r="AA151" s="52">
        <f t="shared" si="43"/>
        <v>0</v>
      </c>
      <c r="AB151" s="53" t="str">
        <f t="shared" si="44"/>
        <v>-</v>
      </c>
      <c r="AC151" s="51">
        <f t="shared" si="45"/>
        <v>1</v>
      </c>
      <c r="AD151" s="52">
        <f t="shared" si="46"/>
        <v>1</v>
      </c>
      <c r="AE151" s="52" t="str">
        <f t="shared" si="47"/>
        <v>Initial</v>
      </c>
      <c r="AF151" s="53" t="str">
        <f t="shared" si="48"/>
        <v>RLIS</v>
      </c>
      <c r="AG151" s="51">
        <f t="shared" si="49"/>
        <v>0</v>
      </c>
      <c r="AH151" s="67" t="s">
        <v>49</v>
      </c>
    </row>
    <row r="152" spans="1:34" ht="12.75" customHeight="1">
      <c r="A152" s="86" t="s">
        <v>1048</v>
      </c>
      <c r="B152" s="88" t="s">
        <v>1049</v>
      </c>
      <c r="C152" s="51" t="s">
        <v>1050</v>
      </c>
      <c r="D152" s="52" t="s">
        <v>1051</v>
      </c>
      <c r="E152" s="52" t="s">
        <v>1052</v>
      </c>
      <c r="F152" s="88" t="s">
        <v>43</v>
      </c>
      <c r="G152" s="69" t="s">
        <v>1019</v>
      </c>
      <c r="H152" s="62" t="s">
        <v>1053</v>
      </c>
      <c r="I152" s="52">
        <v>6068369679</v>
      </c>
      <c r="J152" s="93" t="s">
        <v>439</v>
      </c>
      <c r="K152" s="54" t="s">
        <v>47</v>
      </c>
      <c r="L152" s="75"/>
      <c r="M152" s="71">
        <v>2016.49</v>
      </c>
      <c r="N152" s="63"/>
      <c r="O152" s="97">
        <v>16.6255550074001</v>
      </c>
      <c r="P152" s="54" t="s">
        <v>47</v>
      </c>
      <c r="Q152" s="64"/>
      <c r="R152" s="63"/>
      <c r="S152" s="79" t="s">
        <v>47</v>
      </c>
      <c r="T152" s="101">
        <v>84527</v>
      </c>
      <c r="U152" s="66"/>
      <c r="V152" s="66"/>
      <c r="W152" s="83"/>
      <c r="X152" s="51">
        <f t="shared" si="40"/>
        <v>0</v>
      </c>
      <c r="Y152" s="52">
        <f t="shared" si="41"/>
        <v>0</v>
      </c>
      <c r="Z152" s="52">
        <f t="shared" si="42"/>
        <v>0</v>
      </c>
      <c r="AA152" s="52">
        <f t="shared" si="43"/>
        <v>0</v>
      </c>
      <c r="AB152" s="53" t="str">
        <f t="shared" si="44"/>
        <v>-</v>
      </c>
      <c r="AC152" s="51">
        <f t="shared" si="45"/>
        <v>0</v>
      </c>
      <c r="AD152" s="52">
        <f t="shared" si="46"/>
        <v>0</v>
      </c>
      <c r="AE152" s="52">
        <f t="shared" si="47"/>
        <v>0</v>
      </c>
      <c r="AF152" s="53" t="str">
        <f t="shared" si="48"/>
        <v>-</v>
      </c>
      <c r="AG152" s="51">
        <f t="shared" si="49"/>
        <v>0</v>
      </c>
      <c r="AH152" s="67" t="s">
        <v>49</v>
      </c>
    </row>
    <row r="153" spans="1:34" ht="12.75" customHeight="1">
      <c r="A153" s="86" t="s">
        <v>1054</v>
      </c>
      <c r="B153" s="88" t="s">
        <v>1055</v>
      </c>
      <c r="C153" s="51" t="s">
        <v>1056</v>
      </c>
      <c r="D153" s="52" t="s">
        <v>1057</v>
      </c>
      <c r="E153" s="52" t="s">
        <v>746</v>
      </c>
      <c r="F153" s="88" t="s">
        <v>43</v>
      </c>
      <c r="G153" s="69" t="s">
        <v>747</v>
      </c>
      <c r="H153" s="62" t="s">
        <v>1058</v>
      </c>
      <c r="I153" s="52">
        <v>2707268405</v>
      </c>
      <c r="J153" s="93" t="s">
        <v>57</v>
      </c>
      <c r="K153" s="54" t="s">
        <v>47</v>
      </c>
      <c r="L153" s="75"/>
      <c r="M153" s="71">
        <v>937.81</v>
      </c>
      <c r="N153" s="63"/>
      <c r="O153" s="97">
        <v>40.042149631190725</v>
      </c>
      <c r="P153" s="54" t="s">
        <v>48</v>
      </c>
      <c r="Q153" s="64"/>
      <c r="R153" s="63"/>
      <c r="S153" s="79" t="s">
        <v>48</v>
      </c>
      <c r="T153" s="101">
        <v>56866</v>
      </c>
      <c r="U153" s="66"/>
      <c r="V153" s="66"/>
      <c r="W153" s="83"/>
      <c r="X153" s="51">
        <f t="shared" si="40"/>
        <v>0</v>
      </c>
      <c r="Y153" s="52">
        <f t="shared" si="41"/>
        <v>0</v>
      </c>
      <c r="Z153" s="52">
        <f t="shared" si="42"/>
        <v>0</v>
      </c>
      <c r="AA153" s="52">
        <f t="shared" si="43"/>
        <v>0</v>
      </c>
      <c r="AB153" s="53" t="str">
        <f t="shared" si="44"/>
        <v>-</v>
      </c>
      <c r="AC153" s="51">
        <f t="shared" si="45"/>
        <v>1</v>
      </c>
      <c r="AD153" s="52">
        <f t="shared" si="46"/>
        <v>1</v>
      </c>
      <c r="AE153" s="52" t="str">
        <f t="shared" si="47"/>
        <v>Initial</v>
      </c>
      <c r="AF153" s="53" t="str">
        <f t="shared" si="48"/>
        <v>RLIS</v>
      </c>
      <c r="AG153" s="51">
        <f t="shared" si="49"/>
        <v>0</v>
      </c>
      <c r="AH153" s="67" t="s">
        <v>49</v>
      </c>
    </row>
    <row r="154" spans="1:34" ht="12.75" customHeight="1">
      <c r="A154" s="86" t="s">
        <v>1059</v>
      </c>
      <c r="B154" s="88" t="s">
        <v>1060</v>
      </c>
      <c r="C154" s="51" t="s">
        <v>1061</v>
      </c>
      <c r="D154" s="52" t="s">
        <v>1062</v>
      </c>
      <c r="E154" s="52" t="s">
        <v>1063</v>
      </c>
      <c r="F154" s="88" t="s">
        <v>43</v>
      </c>
      <c r="G154" s="69" t="s">
        <v>1064</v>
      </c>
      <c r="H154" s="62" t="s">
        <v>1065</v>
      </c>
      <c r="I154" s="52">
        <v>6064233341</v>
      </c>
      <c r="J154" s="93" t="s">
        <v>98</v>
      </c>
      <c r="K154" s="54" t="s">
        <v>48</v>
      </c>
      <c r="L154" s="75"/>
      <c r="M154" s="71">
        <v>456.76</v>
      </c>
      <c r="N154" s="63"/>
      <c r="O154" s="97">
        <v>29.692832764505116</v>
      </c>
      <c r="P154" s="54" t="s">
        <v>48</v>
      </c>
      <c r="Q154" s="64"/>
      <c r="R154" s="63"/>
      <c r="S154" s="79" t="s">
        <v>48</v>
      </c>
      <c r="T154" s="101">
        <v>12614</v>
      </c>
      <c r="U154" s="66"/>
      <c r="V154" s="66"/>
      <c r="W154" s="83"/>
      <c r="X154" s="51">
        <f t="shared" si="40"/>
        <v>1</v>
      </c>
      <c r="Y154" s="52">
        <f t="shared" si="41"/>
        <v>1</v>
      </c>
      <c r="Z154" s="52">
        <f t="shared" si="42"/>
        <v>0</v>
      </c>
      <c r="AA154" s="52">
        <f t="shared" si="43"/>
        <v>0</v>
      </c>
      <c r="AB154" s="53" t="str">
        <f t="shared" si="44"/>
        <v>SRSA</v>
      </c>
      <c r="AC154" s="51">
        <f t="shared" si="45"/>
        <v>1</v>
      </c>
      <c r="AD154" s="52">
        <f t="shared" si="46"/>
        <v>1</v>
      </c>
      <c r="AE154" s="52" t="str">
        <f t="shared" si="47"/>
        <v>Initial</v>
      </c>
      <c r="AF154" s="53" t="str">
        <f t="shared" si="48"/>
        <v>-</v>
      </c>
      <c r="AG154" s="51" t="str">
        <f t="shared" si="49"/>
        <v>SRSA</v>
      </c>
      <c r="AH154" s="67" t="s">
        <v>49</v>
      </c>
    </row>
    <row r="155" spans="1:34" ht="12.75" customHeight="1">
      <c r="A155" s="86" t="s">
        <v>1066</v>
      </c>
      <c r="B155" s="88" t="s">
        <v>1067</v>
      </c>
      <c r="C155" s="51" t="s">
        <v>1068</v>
      </c>
      <c r="D155" s="52" t="s">
        <v>1069</v>
      </c>
      <c r="E155" s="52" t="s">
        <v>1070</v>
      </c>
      <c r="F155" s="88" t="s">
        <v>43</v>
      </c>
      <c r="G155" s="69" t="s">
        <v>1071</v>
      </c>
      <c r="H155" s="62" t="s">
        <v>1072</v>
      </c>
      <c r="I155" s="52">
        <v>5028633663</v>
      </c>
      <c r="J155" s="93" t="s">
        <v>163</v>
      </c>
      <c r="K155" s="54" t="s">
        <v>47</v>
      </c>
      <c r="L155" s="75"/>
      <c r="M155" s="71">
        <v>7817.23</v>
      </c>
      <c r="N155" s="63"/>
      <c r="O155" s="97">
        <v>15.470443085505847</v>
      </c>
      <c r="P155" s="54" t="s">
        <v>47</v>
      </c>
      <c r="Q155" s="64"/>
      <c r="R155" s="63"/>
      <c r="S155" s="79" t="s">
        <v>47</v>
      </c>
      <c r="T155" s="101">
        <v>251679</v>
      </c>
      <c r="U155" s="66"/>
      <c r="V155" s="66"/>
      <c r="W155" s="83"/>
      <c r="X155" s="51">
        <f t="shared" si="40"/>
        <v>0</v>
      </c>
      <c r="Y155" s="52">
        <f t="shared" si="41"/>
        <v>0</v>
      </c>
      <c r="Z155" s="52">
        <f t="shared" si="42"/>
        <v>0</v>
      </c>
      <c r="AA155" s="52">
        <f t="shared" si="43"/>
        <v>0</v>
      </c>
      <c r="AB155" s="53" t="str">
        <f t="shared" si="44"/>
        <v>-</v>
      </c>
      <c r="AC155" s="51">
        <f t="shared" si="45"/>
        <v>0</v>
      </c>
      <c r="AD155" s="52">
        <f t="shared" si="46"/>
        <v>0</v>
      </c>
      <c r="AE155" s="52">
        <f t="shared" si="47"/>
        <v>0</v>
      </c>
      <c r="AF155" s="53" t="str">
        <f t="shared" si="48"/>
        <v>-</v>
      </c>
      <c r="AG155" s="51">
        <f t="shared" si="49"/>
        <v>0</v>
      </c>
      <c r="AH155" s="67" t="s">
        <v>49</v>
      </c>
    </row>
    <row r="156" spans="1:34" ht="12.75" customHeight="1">
      <c r="A156" s="86" t="s">
        <v>1073</v>
      </c>
      <c r="B156" s="88" t="s">
        <v>1074</v>
      </c>
      <c r="C156" s="51" t="s">
        <v>1075</v>
      </c>
      <c r="D156" s="52" t="s">
        <v>1076</v>
      </c>
      <c r="E156" s="52" t="s">
        <v>928</v>
      </c>
      <c r="F156" s="88" t="s">
        <v>43</v>
      </c>
      <c r="G156" s="69" t="s">
        <v>929</v>
      </c>
      <c r="H156" s="62" t="s">
        <v>727</v>
      </c>
      <c r="I156" s="52">
        <v>5026332375</v>
      </c>
      <c r="J156" s="93" t="s">
        <v>163</v>
      </c>
      <c r="K156" s="54" t="s">
        <v>47</v>
      </c>
      <c r="L156" s="75"/>
      <c r="M156" s="71">
        <v>6211.2</v>
      </c>
      <c r="N156" s="63"/>
      <c r="O156" s="97">
        <v>17.162826818534818</v>
      </c>
      <c r="P156" s="54" t="s">
        <v>47</v>
      </c>
      <c r="Q156" s="64"/>
      <c r="R156" s="63"/>
      <c r="S156" s="79" t="s">
        <v>47</v>
      </c>
      <c r="T156" s="101">
        <v>206032</v>
      </c>
      <c r="U156" s="66"/>
      <c r="V156" s="66"/>
      <c r="W156" s="83"/>
      <c r="X156" s="51">
        <f t="shared" si="40"/>
        <v>0</v>
      </c>
      <c r="Y156" s="52">
        <f t="shared" si="41"/>
        <v>0</v>
      </c>
      <c r="Z156" s="52">
        <f t="shared" si="42"/>
        <v>0</v>
      </c>
      <c r="AA156" s="52">
        <f t="shared" si="43"/>
        <v>0</v>
      </c>
      <c r="AB156" s="53" t="str">
        <f t="shared" si="44"/>
        <v>-</v>
      </c>
      <c r="AC156" s="51">
        <f t="shared" si="45"/>
        <v>0</v>
      </c>
      <c r="AD156" s="52">
        <f t="shared" si="46"/>
        <v>0</v>
      </c>
      <c r="AE156" s="52">
        <f t="shared" si="47"/>
        <v>0</v>
      </c>
      <c r="AF156" s="53" t="str">
        <f t="shared" si="48"/>
        <v>-</v>
      </c>
      <c r="AG156" s="51">
        <f t="shared" si="49"/>
        <v>0</v>
      </c>
      <c r="AH156" s="67" t="s">
        <v>49</v>
      </c>
    </row>
    <row r="157" spans="1:34" ht="12.75" customHeight="1">
      <c r="A157" s="86" t="s">
        <v>1077</v>
      </c>
      <c r="B157" s="88" t="s">
        <v>1078</v>
      </c>
      <c r="C157" s="51" t="s">
        <v>1079</v>
      </c>
      <c r="D157" s="52" t="s">
        <v>1080</v>
      </c>
      <c r="E157" s="52" t="s">
        <v>1081</v>
      </c>
      <c r="F157" s="88" t="s">
        <v>43</v>
      </c>
      <c r="G157" s="69" t="s">
        <v>1082</v>
      </c>
      <c r="H157" s="62" t="s">
        <v>1083</v>
      </c>
      <c r="I157" s="52">
        <v>8594413894</v>
      </c>
      <c r="J157" s="93" t="s">
        <v>65</v>
      </c>
      <c r="K157" s="54" t="s">
        <v>47</v>
      </c>
      <c r="L157" s="75"/>
      <c r="M157" s="71">
        <v>188.04</v>
      </c>
      <c r="N157" s="63"/>
      <c r="O157" s="97">
        <v>16.165413533834585</v>
      </c>
      <c r="P157" s="54" t="s">
        <v>47</v>
      </c>
      <c r="Q157" s="64"/>
      <c r="R157" s="63"/>
      <c r="S157" s="79" t="s">
        <v>47</v>
      </c>
      <c r="T157" s="101">
        <v>7259</v>
      </c>
      <c r="U157" s="66"/>
      <c r="V157" s="66"/>
      <c r="W157" s="83"/>
      <c r="X157" s="51">
        <f t="shared" si="40"/>
        <v>0</v>
      </c>
      <c r="Y157" s="52">
        <f t="shared" si="41"/>
        <v>1</v>
      </c>
      <c r="Z157" s="52">
        <f t="shared" si="42"/>
        <v>0</v>
      </c>
      <c r="AA157" s="52">
        <f t="shared" si="43"/>
        <v>0</v>
      </c>
      <c r="AB157" s="53" t="str">
        <f t="shared" si="44"/>
        <v>-</v>
      </c>
      <c r="AC157" s="51">
        <f t="shared" si="45"/>
        <v>0</v>
      </c>
      <c r="AD157" s="52">
        <f t="shared" si="46"/>
        <v>0</v>
      </c>
      <c r="AE157" s="52">
        <f t="shared" si="47"/>
        <v>0</v>
      </c>
      <c r="AF157" s="53" t="str">
        <f t="shared" si="48"/>
        <v>-</v>
      </c>
      <c r="AG157" s="51">
        <f t="shared" si="49"/>
        <v>0</v>
      </c>
      <c r="AH157" s="67" t="s">
        <v>49</v>
      </c>
    </row>
    <row r="158" spans="1:34" ht="12.75" customHeight="1">
      <c r="A158" s="86" t="s">
        <v>1084</v>
      </c>
      <c r="B158" s="88" t="s">
        <v>1085</v>
      </c>
      <c r="C158" s="51" t="s">
        <v>1086</v>
      </c>
      <c r="D158" s="52" t="s">
        <v>1087</v>
      </c>
      <c r="E158" s="52" t="s">
        <v>1088</v>
      </c>
      <c r="F158" s="88" t="s">
        <v>43</v>
      </c>
      <c r="G158" s="69" t="s">
        <v>1089</v>
      </c>
      <c r="H158" s="62" t="s">
        <v>1090</v>
      </c>
      <c r="I158" s="52">
        <v>2705868877</v>
      </c>
      <c r="J158" s="93" t="s">
        <v>57</v>
      </c>
      <c r="K158" s="54" t="s">
        <v>47</v>
      </c>
      <c r="L158" s="75"/>
      <c r="M158" s="71">
        <v>2674.88</v>
      </c>
      <c r="N158" s="63"/>
      <c r="O158" s="97">
        <v>24.003951267698387</v>
      </c>
      <c r="P158" s="54" t="s">
        <v>48</v>
      </c>
      <c r="Q158" s="64"/>
      <c r="R158" s="63"/>
      <c r="S158" s="79" t="s">
        <v>48</v>
      </c>
      <c r="T158" s="101">
        <v>133313</v>
      </c>
      <c r="U158" s="66"/>
      <c r="V158" s="66"/>
      <c r="W158" s="83"/>
      <c r="X158" s="51">
        <f t="shared" si="40"/>
        <v>0</v>
      </c>
      <c r="Y158" s="52">
        <f t="shared" si="41"/>
        <v>0</v>
      </c>
      <c r="Z158" s="52">
        <f t="shared" si="42"/>
        <v>0</v>
      </c>
      <c r="AA158" s="52">
        <f t="shared" si="43"/>
        <v>0</v>
      </c>
      <c r="AB158" s="53" t="str">
        <f t="shared" si="44"/>
        <v>-</v>
      </c>
      <c r="AC158" s="51">
        <f t="shared" si="45"/>
        <v>1</v>
      </c>
      <c r="AD158" s="52">
        <f t="shared" si="46"/>
        <v>1</v>
      </c>
      <c r="AE158" s="52" t="str">
        <f t="shared" si="47"/>
        <v>Initial</v>
      </c>
      <c r="AF158" s="53" t="str">
        <f t="shared" si="48"/>
        <v>RLIS</v>
      </c>
      <c r="AG158" s="51">
        <f t="shared" si="49"/>
        <v>0</v>
      </c>
      <c r="AH158" s="67" t="s">
        <v>49</v>
      </c>
    </row>
    <row r="159" spans="1:34" ht="12.75" customHeight="1">
      <c r="A159" s="86" t="s">
        <v>1091</v>
      </c>
      <c r="B159" s="88" t="s">
        <v>1092</v>
      </c>
      <c r="C159" s="51" t="s">
        <v>1093</v>
      </c>
      <c r="D159" s="52" t="s">
        <v>1094</v>
      </c>
      <c r="E159" s="52" t="s">
        <v>1011</v>
      </c>
      <c r="F159" s="88" t="s">
        <v>43</v>
      </c>
      <c r="G159" s="69" t="s">
        <v>1012</v>
      </c>
      <c r="H159" s="62" t="s">
        <v>1095</v>
      </c>
      <c r="I159" s="52">
        <v>6066794451</v>
      </c>
      <c r="J159" s="93" t="s">
        <v>46</v>
      </c>
      <c r="K159" s="54" t="s">
        <v>47</v>
      </c>
      <c r="L159" s="75"/>
      <c r="M159" s="71">
        <v>1444.91</v>
      </c>
      <c r="N159" s="63"/>
      <c r="O159" s="97">
        <v>36.39817629179331</v>
      </c>
      <c r="P159" s="54" t="s">
        <v>48</v>
      </c>
      <c r="Q159" s="64"/>
      <c r="R159" s="63"/>
      <c r="S159" s="79" t="s">
        <v>48</v>
      </c>
      <c r="T159" s="101">
        <v>82429</v>
      </c>
      <c r="U159" s="66"/>
      <c r="V159" s="66"/>
      <c r="W159" s="83"/>
      <c r="X159" s="51">
        <f t="shared" si="40"/>
        <v>0</v>
      </c>
      <c r="Y159" s="52">
        <f t="shared" si="41"/>
        <v>0</v>
      </c>
      <c r="Z159" s="52">
        <f t="shared" si="42"/>
        <v>0</v>
      </c>
      <c r="AA159" s="52">
        <f t="shared" si="43"/>
        <v>0</v>
      </c>
      <c r="AB159" s="53" t="str">
        <f t="shared" si="44"/>
        <v>-</v>
      </c>
      <c r="AC159" s="51">
        <f t="shared" si="45"/>
        <v>1</v>
      </c>
      <c r="AD159" s="52">
        <f t="shared" si="46"/>
        <v>1</v>
      </c>
      <c r="AE159" s="52" t="str">
        <f t="shared" si="47"/>
        <v>Initial</v>
      </c>
      <c r="AF159" s="53" t="str">
        <f t="shared" si="48"/>
        <v>RLIS</v>
      </c>
      <c r="AG159" s="51">
        <f t="shared" si="49"/>
        <v>0</v>
      </c>
      <c r="AH159" s="67" t="s">
        <v>49</v>
      </c>
    </row>
    <row r="160" spans="1:34" ht="12.75" customHeight="1">
      <c r="A160" s="86" t="s">
        <v>1096</v>
      </c>
      <c r="B160" s="88" t="s">
        <v>1097</v>
      </c>
      <c r="C160" s="51" t="s">
        <v>1098</v>
      </c>
      <c r="D160" s="52" t="s">
        <v>1099</v>
      </c>
      <c r="E160" s="52" t="s">
        <v>1100</v>
      </c>
      <c r="F160" s="88" t="s">
        <v>43</v>
      </c>
      <c r="G160" s="69" t="s">
        <v>912</v>
      </c>
      <c r="H160" s="62" t="s">
        <v>1101</v>
      </c>
      <c r="I160" s="52">
        <v>8594410743</v>
      </c>
      <c r="J160" s="93" t="s">
        <v>65</v>
      </c>
      <c r="K160" s="54" t="s">
        <v>47</v>
      </c>
      <c r="L160" s="75"/>
      <c r="M160" s="71">
        <v>176.38</v>
      </c>
      <c r="N160" s="63"/>
      <c r="O160" s="97">
        <v>16.783216783216783</v>
      </c>
      <c r="P160" s="54" t="s">
        <v>47</v>
      </c>
      <c r="Q160" s="64"/>
      <c r="R160" s="63"/>
      <c r="S160" s="79" t="s">
        <v>47</v>
      </c>
      <c r="T160" s="101">
        <v>11204</v>
      </c>
      <c r="U160" s="66"/>
      <c r="V160" s="66"/>
      <c r="W160" s="83"/>
      <c r="X160" s="51">
        <f t="shared" si="40"/>
        <v>0</v>
      </c>
      <c r="Y160" s="52">
        <f t="shared" si="41"/>
        <v>1</v>
      </c>
      <c r="Z160" s="52">
        <f t="shared" si="42"/>
        <v>0</v>
      </c>
      <c r="AA160" s="52">
        <f t="shared" si="43"/>
        <v>0</v>
      </c>
      <c r="AB160" s="53" t="str">
        <f t="shared" si="44"/>
        <v>-</v>
      </c>
      <c r="AC160" s="51">
        <f t="shared" si="45"/>
        <v>0</v>
      </c>
      <c r="AD160" s="52">
        <f t="shared" si="46"/>
        <v>0</v>
      </c>
      <c r="AE160" s="52">
        <f t="shared" si="47"/>
        <v>0</v>
      </c>
      <c r="AF160" s="53" t="str">
        <f t="shared" si="48"/>
        <v>-</v>
      </c>
      <c r="AG160" s="51">
        <f t="shared" si="49"/>
        <v>0</v>
      </c>
      <c r="AH160" s="67" t="s">
        <v>49</v>
      </c>
    </row>
    <row r="161" spans="1:34" ht="12.75" customHeight="1">
      <c r="A161" s="86" t="s">
        <v>1102</v>
      </c>
      <c r="B161" s="88" t="s">
        <v>1103</v>
      </c>
      <c r="C161" s="51" t="s">
        <v>1104</v>
      </c>
      <c r="D161" s="52" t="s">
        <v>1105</v>
      </c>
      <c r="E161" s="52" t="s">
        <v>1106</v>
      </c>
      <c r="F161" s="88" t="s">
        <v>43</v>
      </c>
      <c r="G161" s="69" t="s">
        <v>1107</v>
      </c>
      <c r="H161" s="62" t="s">
        <v>1108</v>
      </c>
      <c r="I161" s="52">
        <v>5024773250</v>
      </c>
      <c r="J161" s="93" t="s">
        <v>88</v>
      </c>
      <c r="K161" s="54" t="s">
        <v>48</v>
      </c>
      <c r="L161" s="75"/>
      <c r="M161" s="71">
        <v>2564.09</v>
      </c>
      <c r="N161" s="63"/>
      <c r="O161" s="97">
        <v>12.1458710066305</v>
      </c>
      <c r="P161" s="54" t="s">
        <v>47</v>
      </c>
      <c r="Q161" s="64"/>
      <c r="R161" s="63"/>
      <c r="S161" s="79" t="s">
        <v>48</v>
      </c>
      <c r="T161" s="101">
        <v>83872</v>
      </c>
      <c r="U161" s="66"/>
      <c r="V161" s="66"/>
      <c r="W161" s="83"/>
      <c r="X161" s="51">
        <f t="shared" si="40"/>
        <v>1</v>
      </c>
      <c r="Y161" s="52">
        <f t="shared" si="41"/>
        <v>0</v>
      </c>
      <c r="Z161" s="52">
        <f t="shared" si="42"/>
        <v>0</v>
      </c>
      <c r="AA161" s="52">
        <f t="shared" si="43"/>
        <v>0</v>
      </c>
      <c r="AB161" s="53" t="str">
        <f t="shared" si="44"/>
        <v>-</v>
      </c>
      <c r="AC161" s="51">
        <f t="shared" si="45"/>
        <v>1</v>
      </c>
      <c r="AD161" s="52">
        <f t="shared" si="46"/>
        <v>0</v>
      </c>
      <c r="AE161" s="52">
        <f t="shared" si="47"/>
        <v>0</v>
      </c>
      <c r="AF161" s="53" t="str">
        <f t="shared" si="48"/>
        <v>-</v>
      </c>
      <c r="AG161" s="51">
        <f t="shared" si="49"/>
        <v>0</v>
      </c>
      <c r="AH161" s="67" t="s">
        <v>49</v>
      </c>
    </row>
    <row r="162" spans="1:34" ht="12.75" customHeight="1">
      <c r="A162" s="86" t="s">
        <v>1109</v>
      </c>
      <c r="B162" s="88" t="s">
        <v>1110</v>
      </c>
      <c r="C162" s="51" t="s">
        <v>1111</v>
      </c>
      <c r="D162" s="52" t="s">
        <v>1112</v>
      </c>
      <c r="E162" s="52" t="s">
        <v>1113</v>
      </c>
      <c r="F162" s="88" t="s">
        <v>43</v>
      </c>
      <c r="G162" s="69" t="s">
        <v>258</v>
      </c>
      <c r="H162" s="62" t="s">
        <v>1114</v>
      </c>
      <c r="I162" s="52">
        <v>2704655371</v>
      </c>
      <c r="J162" s="93" t="s">
        <v>57</v>
      </c>
      <c r="K162" s="54" t="s">
        <v>47</v>
      </c>
      <c r="L162" s="75"/>
      <c r="M162" s="71">
        <v>2442.47</v>
      </c>
      <c r="N162" s="63"/>
      <c r="O162" s="97">
        <v>22.48995983935743</v>
      </c>
      <c r="P162" s="54" t="s">
        <v>48</v>
      </c>
      <c r="Q162" s="64"/>
      <c r="R162" s="63"/>
      <c r="S162" s="79" t="s">
        <v>48</v>
      </c>
      <c r="T162" s="101">
        <v>106571</v>
      </c>
      <c r="U162" s="66"/>
      <c r="V162" s="66"/>
      <c r="W162" s="83"/>
      <c r="X162" s="51">
        <f t="shared" si="40"/>
        <v>0</v>
      </c>
      <c r="Y162" s="52">
        <f t="shared" si="41"/>
        <v>0</v>
      </c>
      <c r="Z162" s="52">
        <f t="shared" si="42"/>
        <v>0</v>
      </c>
      <c r="AA162" s="52">
        <f t="shared" si="43"/>
        <v>0</v>
      </c>
      <c r="AB162" s="53" t="str">
        <f t="shared" si="44"/>
        <v>-</v>
      </c>
      <c r="AC162" s="51">
        <f t="shared" si="45"/>
        <v>1</v>
      </c>
      <c r="AD162" s="52">
        <f t="shared" si="46"/>
        <v>1</v>
      </c>
      <c r="AE162" s="52" t="str">
        <f t="shared" si="47"/>
        <v>Initial</v>
      </c>
      <c r="AF162" s="53" t="str">
        <f t="shared" si="48"/>
        <v>RLIS</v>
      </c>
      <c r="AG162" s="51">
        <f t="shared" si="49"/>
        <v>0</v>
      </c>
      <c r="AH162" s="67" t="s">
        <v>49</v>
      </c>
    </row>
    <row r="163" spans="1:34" ht="12.75" customHeight="1">
      <c r="A163" s="86" t="s">
        <v>1115</v>
      </c>
      <c r="B163" s="88" t="s">
        <v>1116</v>
      </c>
      <c r="C163" s="51" t="s">
        <v>1117</v>
      </c>
      <c r="D163" s="52" t="s">
        <v>1118</v>
      </c>
      <c r="E163" s="52" t="s">
        <v>1119</v>
      </c>
      <c r="F163" s="88" t="s">
        <v>43</v>
      </c>
      <c r="G163" s="69" t="s">
        <v>1120</v>
      </c>
      <c r="H163" s="62" t="s">
        <v>1121</v>
      </c>
      <c r="I163" s="52">
        <v>2702652436</v>
      </c>
      <c r="J163" s="93" t="s">
        <v>98</v>
      </c>
      <c r="K163" s="54" t="s">
        <v>48</v>
      </c>
      <c r="L163" s="75"/>
      <c r="M163" s="71">
        <v>1878.7</v>
      </c>
      <c r="N163" s="63"/>
      <c r="O163" s="97">
        <v>31.583231583231587</v>
      </c>
      <c r="P163" s="54" t="s">
        <v>48</v>
      </c>
      <c r="Q163" s="64"/>
      <c r="R163" s="63"/>
      <c r="S163" s="79" t="s">
        <v>48</v>
      </c>
      <c r="T163" s="101">
        <v>117241</v>
      </c>
      <c r="U163" s="66"/>
      <c r="V163" s="66"/>
      <c r="W163" s="83"/>
      <c r="X163" s="51">
        <f t="shared" si="40"/>
        <v>1</v>
      </c>
      <c r="Y163" s="52">
        <f t="shared" si="41"/>
        <v>0</v>
      </c>
      <c r="Z163" s="52">
        <f t="shared" si="42"/>
        <v>0</v>
      </c>
      <c r="AA163" s="52">
        <f t="shared" si="43"/>
        <v>0</v>
      </c>
      <c r="AB163" s="53" t="str">
        <f t="shared" si="44"/>
        <v>-</v>
      </c>
      <c r="AC163" s="51">
        <f t="shared" si="45"/>
        <v>1</v>
      </c>
      <c r="AD163" s="52">
        <f t="shared" si="46"/>
        <v>1</v>
      </c>
      <c r="AE163" s="52" t="str">
        <f t="shared" si="47"/>
        <v>Initial</v>
      </c>
      <c r="AF163" s="53" t="str">
        <f t="shared" si="48"/>
        <v>RLIS</v>
      </c>
      <c r="AG163" s="51">
        <f t="shared" si="49"/>
        <v>0</v>
      </c>
      <c r="AH163" s="67" t="s">
        <v>49</v>
      </c>
    </row>
    <row r="164" spans="1:34" ht="12.75" customHeight="1">
      <c r="A164" s="86" t="s">
        <v>1122</v>
      </c>
      <c r="B164" s="88" t="s">
        <v>1123</v>
      </c>
      <c r="C164" s="51" t="s">
        <v>1124</v>
      </c>
      <c r="D164" s="52" t="s">
        <v>1125</v>
      </c>
      <c r="E164" s="52" t="s">
        <v>1126</v>
      </c>
      <c r="F164" s="88" t="s">
        <v>43</v>
      </c>
      <c r="G164" s="69" t="s">
        <v>1127</v>
      </c>
      <c r="H164" s="62" t="s">
        <v>1128</v>
      </c>
      <c r="I164" s="52">
        <v>2705226075</v>
      </c>
      <c r="J164" s="93" t="s">
        <v>439</v>
      </c>
      <c r="K164" s="54" t="s">
        <v>47</v>
      </c>
      <c r="L164" s="75"/>
      <c r="M164" s="71">
        <v>1921.32</v>
      </c>
      <c r="N164" s="63"/>
      <c r="O164" s="97">
        <v>23.241852487135507</v>
      </c>
      <c r="P164" s="54" t="s">
        <v>48</v>
      </c>
      <c r="Q164" s="64"/>
      <c r="R164" s="63"/>
      <c r="S164" s="79" t="s">
        <v>47</v>
      </c>
      <c r="T164" s="101">
        <v>101919</v>
      </c>
      <c r="U164" s="66"/>
      <c r="V164" s="66"/>
      <c r="W164" s="83"/>
      <c r="X164" s="51">
        <f t="shared" si="40"/>
        <v>0</v>
      </c>
      <c r="Y164" s="52">
        <f t="shared" si="41"/>
        <v>0</v>
      </c>
      <c r="Z164" s="52">
        <f t="shared" si="42"/>
        <v>0</v>
      </c>
      <c r="AA164" s="52">
        <f t="shared" si="43"/>
        <v>0</v>
      </c>
      <c r="AB164" s="53" t="str">
        <f t="shared" si="44"/>
        <v>-</v>
      </c>
      <c r="AC164" s="51">
        <f t="shared" si="45"/>
        <v>0</v>
      </c>
      <c r="AD164" s="52">
        <f t="shared" si="46"/>
        <v>1</v>
      </c>
      <c r="AE164" s="52">
        <f t="shared" si="47"/>
        <v>0</v>
      </c>
      <c r="AF164" s="53" t="str">
        <f t="shared" si="48"/>
        <v>-</v>
      </c>
      <c r="AG164" s="51">
        <f t="shared" si="49"/>
        <v>0</v>
      </c>
      <c r="AH164" s="67" t="s">
        <v>49</v>
      </c>
    </row>
    <row r="165" spans="1:34" ht="12.75" customHeight="1">
      <c r="A165" s="86" t="s">
        <v>1129</v>
      </c>
      <c r="B165" s="88" t="s">
        <v>1130</v>
      </c>
      <c r="C165" s="51" t="s">
        <v>1131</v>
      </c>
      <c r="D165" s="52" t="s">
        <v>1132</v>
      </c>
      <c r="E165" s="52" t="s">
        <v>1133</v>
      </c>
      <c r="F165" s="88" t="s">
        <v>43</v>
      </c>
      <c r="G165" s="69" t="s">
        <v>1134</v>
      </c>
      <c r="H165" s="62" t="s">
        <v>1135</v>
      </c>
      <c r="I165" s="52">
        <v>5022553201</v>
      </c>
      <c r="J165" s="93" t="s">
        <v>88</v>
      </c>
      <c r="K165" s="54" t="s">
        <v>48</v>
      </c>
      <c r="L165" s="75"/>
      <c r="M165" s="71">
        <v>1293.99</v>
      </c>
      <c r="N165" s="63"/>
      <c r="O165" s="97">
        <v>21.232876712328768</v>
      </c>
      <c r="P165" s="54" t="s">
        <v>48</v>
      </c>
      <c r="Q165" s="64"/>
      <c r="R165" s="63"/>
      <c r="S165" s="79" t="s">
        <v>48</v>
      </c>
      <c r="T165" s="101">
        <v>70595</v>
      </c>
      <c r="U165" s="66"/>
      <c r="V165" s="66"/>
      <c r="W165" s="83"/>
      <c r="X165" s="51">
        <f aca="true" t="shared" si="50" ref="X165:X177">IF(OR(K165="YES",TRIM(L165)="YES"),1,0)</f>
        <v>1</v>
      </c>
      <c r="Y165" s="52">
        <f aca="true" t="shared" si="51" ref="Y165:Y177">IF(OR(AND(ISNUMBER(M165),AND(M165&gt;0,M165&lt;600)),AND(ISNUMBER(M165),AND(M165&gt;0,N165="YES"))),1,0)</f>
        <v>0</v>
      </c>
      <c r="Z165" s="52">
        <f aca="true" t="shared" si="52" ref="Z165:Z177">IF(AND(OR(K165="YES",TRIM(L165)="YES"),(X165=0)),"Trouble",0)</f>
        <v>0</v>
      </c>
      <c r="AA165" s="52">
        <f aca="true" t="shared" si="53" ref="AA165:AA177">IF(AND(OR(AND(ISNUMBER(M165),AND(M165&gt;0,M165&lt;600)),AND(ISNUMBER(M165),AND(M165&gt;0,N165="YES"))),(Y165=0)),"Trouble",0)</f>
        <v>0</v>
      </c>
      <c r="AB165" s="53" t="str">
        <f aca="true" t="shared" si="54" ref="AB165:AB177">IF(AND(X165=1,Y165=1),"SRSA","-")</f>
        <v>-</v>
      </c>
      <c r="AC165" s="51">
        <f aca="true" t="shared" si="55" ref="AC165:AC177">IF(S165="YES",1,0)</f>
        <v>1</v>
      </c>
      <c r="AD165" s="52">
        <f aca="true" t="shared" si="56" ref="AD165:AD177">IF(OR(AND(ISNUMBER(Q165),Q165&gt;=20),(AND(ISNUMBER(Q165)=FALSE,AND(ISNUMBER(O165),O165&gt;=20)))),1,0)</f>
        <v>1</v>
      </c>
      <c r="AE165" s="52" t="str">
        <f aca="true" t="shared" si="57" ref="AE165:AE177">IF(AND(AC165=1,AD165=1),"Initial",0)</f>
        <v>Initial</v>
      </c>
      <c r="AF165" s="53" t="str">
        <f aca="true" t="shared" si="58" ref="AF165:AF177">IF(AND(AND(AE165="Initial",AG165=0),AND(ISNUMBER(M165),M165&gt;0)),"RLIS","-")</f>
        <v>RLIS</v>
      </c>
      <c r="AG165" s="51">
        <f aca="true" t="shared" si="59" ref="AG165:AG177">IF(AND(AB165="SRSA",AE165="Initial"),"SRSA",0)</f>
        <v>0</v>
      </c>
      <c r="AH165" s="67" t="s">
        <v>49</v>
      </c>
    </row>
    <row r="166" spans="1:34" ht="12.75" customHeight="1">
      <c r="A166" s="86" t="s">
        <v>1136</v>
      </c>
      <c r="B166" s="88" t="s">
        <v>1137</v>
      </c>
      <c r="C166" s="51" t="s">
        <v>1138</v>
      </c>
      <c r="D166" s="52" t="s">
        <v>1139</v>
      </c>
      <c r="E166" s="52" t="s">
        <v>1140</v>
      </c>
      <c r="F166" s="88" t="s">
        <v>43</v>
      </c>
      <c r="G166" s="69" t="s">
        <v>1141</v>
      </c>
      <c r="H166" s="62" t="s">
        <v>1142</v>
      </c>
      <c r="I166" s="52">
        <v>2703891694</v>
      </c>
      <c r="J166" s="93" t="s">
        <v>46</v>
      </c>
      <c r="K166" s="54" t="s">
        <v>47</v>
      </c>
      <c r="L166" s="75"/>
      <c r="M166" s="71">
        <v>2122.96</v>
      </c>
      <c r="N166" s="63"/>
      <c r="O166" s="97">
        <v>22.17758135797509</v>
      </c>
      <c r="P166" s="54" t="s">
        <v>48</v>
      </c>
      <c r="Q166" s="64"/>
      <c r="R166" s="63"/>
      <c r="S166" s="79" t="s">
        <v>48</v>
      </c>
      <c r="T166" s="101">
        <v>135693</v>
      </c>
      <c r="U166" s="66"/>
      <c r="V166" s="66"/>
      <c r="W166" s="83"/>
      <c r="X166" s="51">
        <f t="shared" si="50"/>
        <v>0</v>
      </c>
      <c r="Y166" s="52">
        <f t="shared" si="51"/>
        <v>0</v>
      </c>
      <c r="Z166" s="52">
        <f t="shared" si="52"/>
        <v>0</v>
      </c>
      <c r="AA166" s="52">
        <f t="shared" si="53"/>
        <v>0</v>
      </c>
      <c r="AB166" s="53" t="str">
        <f t="shared" si="54"/>
        <v>-</v>
      </c>
      <c r="AC166" s="51">
        <f t="shared" si="55"/>
        <v>1</v>
      </c>
      <c r="AD166" s="52">
        <f t="shared" si="56"/>
        <v>1</v>
      </c>
      <c r="AE166" s="52" t="str">
        <f t="shared" si="57"/>
        <v>Initial</v>
      </c>
      <c r="AF166" s="53" t="str">
        <f t="shared" si="58"/>
        <v>RLIS</v>
      </c>
      <c r="AG166" s="51">
        <f t="shared" si="59"/>
        <v>0</v>
      </c>
      <c r="AH166" s="67" t="s">
        <v>49</v>
      </c>
    </row>
    <row r="167" spans="1:34" ht="12.75" customHeight="1">
      <c r="A167" s="86" t="s">
        <v>1145</v>
      </c>
      <c r="B167" s="88" t="s">
        <v>1146</v>
      </c>
      <c r="C167" s="51" t="s">
        <v>1147</v>
      </c>
      <c r="D167" s="52" t="s">
        <v>1148</v>
      </c>
      <c r="E167" s="52" t="s">
        <v>1149</v>
      </c>
      <c r="F167" s="88" t="s">
        <v>43</v>
      </c>
      <c r="G167" s="69" t="s">
        <v>1150</v>
      </c>
      <c r="H167" s="62" t="s">
        <v>1151</v>
      </c>
      <c r="I167" s="52">
        <v>8594854181</v>
      </c>
      <c r="J167" s="93" t="s">
        <v>88</v>
      </c>
      <c r="K167" s="54" t="s">
        <v>48</v>
      </c>
      <c r="L167" s="75"/>
      <c r="M167" s="71">
        <v>1438.44</v>
      </c>
      <c r="N167" s="63"/>
      <c r="O167" s="97">
        <v>12.198483804272914</v>
      </c>
      <c r="P167" s="54" t="s">
        <v>47</v>
      </c>
      <c r="Q167" s="64"/>
      <c r="R167" s="63"/>
      <c r="S167" s="79" t="s">
        <v>48</v>
      </c>
      <c r="T167" s="101">
        <v>49311</v>
      </c>
      <c r="U167" s="66"/>
      <c r="V167" s="66"/>
      <c r="W167" s="83"/>
      <c r="X167" s="51">
        <f t="shared" si="50"/>
        <v>1</v>
      </c>
      <c r="Y167" s="52">
        <f t="shared" si="51"/>
        <v>0</v>
      </c>
      <c r="Z167" s="52">
        <f t="shared" si="52"/>
        <v>0</v>
      </c>
      <c r="AA167" s="52">
        <f t="shared" si="53"/>
        <v>0</v>
      </c>
      <c r="AB167" s="53" t="str">
        <f t="shared" si="54"/>
        <v>-</v>
      </c>
      <c r="AC167" s="51">
        <f t="shared" si="55"/>
        <v>1</v>
      </c>
      <c r="AD167" s="52">
        <f t="shared" si="56"/>
        <v>0</v>
      </c>
      <c r="AE167" s="52">
        <f t="shared" si="57"/>
        <v>0</v>
      </c>
      <c r="AF167" s="53" t="str">
        <f t="shared" si="58"/>
        <v>-</v>
      </c>
      <c r="AG167" s="51">
        <f t="shared" si="59"/>
        <v>0</v>
      </c>
      <c r="AH167" s="67" t="s">
        <v>49</v>
      </c>
    </row>
    <row r="168" spans="1:34" ht="12.75" customHeight="1">
      <c r="A168" s="86" t="s">
        <v>1152</v>
      </c>
      <c r="B168" s="88" t="s">
        <v>1153</v>
      </c>
      <c r="C168" s="51" t="s">
        <v>1154</v>
      </c>
      <c r="D168" s="52" t="s">
        <v>1155</v>
      </c>
      <c r="E168" s="52" t="s">
        <v>175</v>
      </c>
      <c r="F168" s="88" t="s">
        <v>43</v>
      </c>
      <c r="G168" s="69" t="s">
        <v>1156</v>
      </c>
      <c r="H168" s="62" t="s">
        <v>1157</v>
      </c>
      <c r="I168" s="52">
        <v>2707815150</v>
      </c>
      <c r="J168" s="93" t="s">
        <v>370</v>
      </c>
      <c r="K168" s="54" t="s">
        <v>47</v>
      </c>
      <c r="L168" s="75"/>
      <c r="M168" s="71">
        <v>12935.46</v>
      </c>
      <c r="N168" s="63"/>
      <c r="O168" s="97">
        <v>20.24543778215807</v>
      </c>
      <c r="P168" s="54" t="s">
        <v>48</v>
      </c>
      <c r="Q168" s="64"/>
      <c r="R168" s="63"/>
      <c r="S168" s="79" t="s">
        <v>47</v>
      </c>
      <c r="T168" s="101">
        <v>492577</v>
      </c>
      <c r="U168" s="66"/>
      <c r="V168" s="66"/>
      <c r="W168" s="83"/>
      <c r="X168" s="51">
        <f t="shared" si="50"/>
        <v>0</v>
      </c>
      <c r="Y168" s="52">
        <f t="shared" si="51"/>
        <v>0</v>
      </c>
      <c r="Z168" s="52">
        <f t="shared" si="52"/>
        <v>0</v>
      </c>
      <c r="AA168" s="52">
        <f t="shared" si="53"/>
        <v>0</v>
      </c>
      <c r="AB168" s="53" t="str">
        <f t="shared" si="54"/>
        <v>-</v>
      </c>
      <c r="AC168" s="51">
        <f t="shared" si="55"/>
        <v>0</v>
      </c>
      <c r="AD168" s="52">
        <f t="shared" si="56"/>
        <v>1</v>
      </c>
      <c r="AE168" s="52">
        <f t="shared" si="57"/>
        <v>0</v>
      </c>
      <c r="AF168" s="53" t="str">
        <f t="shared" si="58"/>
        <v>-</v>
      </c>
      <c r="AG168" s="51">
        <f t="shared" si="59"/>
        <v>0</v>
      </c>
      <c r="AH168" s="67" t="s">
        <v>49</v>
      </c>
    </row>
    <row r="169" spans="1:34" ht="12.75" customHeight="1">
      <c r="A169" s="86" t="s">
        <v>1158</v>
      </c>
      <c r="B169" s="88" t="s">
        <v>1159</v>
      </c>
      <c r="C169" s="51" t="s">
        <v>1160</v>
      </c>
      <c r="D169" s="52" t="s">
        <v>1161</v>
      </c>
      <c r="E169" s="52" t="s">
        <v>1162</v>
      </c>
      <c r="F169" s="88" t="s">
        <v>43</v>
      </c>
      <c r="G169" s="69" t="s">
        <v>1163</v>
      </c>
      <c r="H169" s="62" t="s">
        <v>1164</v>
      </c>
      <c r="I169" s="52">
        <v>8593365470</v>
      </c>
      <c r="J169" s="93" t="s">
        <v>46</v>
      </c>
      <c r="K169" s="54" t="s">
        <v>47</v>
      </c>
      <c r="L169" s="75"/>
      <c r="M169" s="71">
        <v>1543.2</v>
      </c>
      <c r="N169" s="63"/>
      <c r="O169" s="97">
        <v>23.684210526315788</v>
      </c>
      <c r="P169" s="54" t="s">
        <v>48</v>
      </c>
      <c r="Q169" s="64"/>
      <c r="R169" s="63"/>
      <c r="S169" s="79" t="s">
        <v>48</v>
      </c>
      <c r="T169" s="101">
        <v>99095</v>
      </c>
      <c r="U169" s="66"/>
      <c r="V169" s="66"/>
      <c r="W169" s="83"/>
      <c r="X169" s="51">
        <f t="shared" si="50"/>
        <v>0</v>
      </c>
      <c r="Y169" s="52">
        <f t="shared" si="51"/>
        <v>0</v>
      </c>
      <c r="Z169" s="52">
        <f t="shared" si="52"/>
        <v>0</v>
      </c>
      <c r="AA169" s="52">
        <f t="shared" si="53"/>
        <v>0</v>
      </c>
      <c r="AB169" s="53" t="str">
        <f t="shared" si="54"/>
        <v>-</v>
      </c>
      <c r="AC169" s="51">
        <f t="shared" si="55"/>
        <v>1</v>
      </c>
      <c r="AD169" s="52">
        <f t="shared" si="56"/>
        <v>1</v>
      </c>
      <c r="AE169" s="52" t="str">
        <f t="shared" si="57"/>
        <v>Initial</v>
      </c>
      <c r="AF169" s="53" t="str">
        <f t="shared" si="58"/>
        <v>RLIS</v>
      </c>
      <c r="AG169" s="51">
        <f t="shared" si="59"/>
        <v>0</v>
      </c>
      <c r="AH169" s="67" t="s">
        <v>49</v>
      </c>
    </row>
    <row r="170" spans="1:34" ht="12.75" customHeight="1">
      <c r="A170" s="86" t="s">
        <v>1165</v>
      </c>
      <c r="B170" s="88" t="s">
        <v>1166</v>
      </c>
      <c r="C170" s="51" t="s">
        <v>1167</v>
      </c>
      <c r="D170" s="52" t="s">
        <v>1168</v>
      </c>
      <c r="E170" s="52" t="s">
        <v>881</v>
      </c>
      <c r="F170" s="88" t="s">
        <v>43</v>
      </c>
      <c r="G170" s="69" t="s">
        <v>882</v>
      </c>
      <c r="H170" s="62" t="s">
        <v>1169</v>
      </c>
      <c r="I170" s="52">
        <v>6063488484</v>
      </c>
      <c r="J170" s="93" t="s">
        <v>46</v>
      </c>
      <c r="K170" s="54" t="s">
        <v>47</v>
      </c>
      <c r="L170" s="75"/>
      <c r="M170" s="71">
        <v>2323.17</v>
      </c>
      <c r="N170" s="63"/>
      <c r="O170" s="97">
        <v>33.91115926327194</v>
      </c>
      <c r="P170" s="54" t="s">
        <v>48</v>
      </c>
      <c r="Q170" s="64"/>
      <c r="R170" s="63"/>
      <c r="S170" s="79" t="s">
        <v>48</v>
      </c>
      <c r="T170" s="101">
        <v>224778</v>
      </c>
      <c r="U170" s="66"/>
      <c r="V170" s="66"/>
      <c r="W170" s="83"/>
      <c r="X170" s="51">
        <f t="shared" si="50"/>
        <v>0</v>
      </c>
      <c r="Y170" s="52">
        <f t="shared" si="51"/>
        <v>0</v>
      </c>
      <c r="Z170" s="52">
        <f t="shared" si="52"/>
        <v>0</v>
      </c>
      <c r="AA170" s="52">
        <f t="shared" si="53"/>
        <v>0</v>
      </c>
      <c r="AB170" s="53" t="str">
        <f t="shared" si="54"/>
        <v>-</v>
      </c>
      <c r="AC170" s="51">
        <f t="shared" si="55"/>
        <v>1</v>
      </c>
      <c r="AD170" s="52">
        <f t="shared" si="56"/>
        <v>1</v>
      </c>
      <c r="AE170" s="52" t="str">
        <f t="shared" si="57"/>
        <v>Initial</v>
      </c>
      <c r="AF170" s="53" t="str">
        <f t="shared" si="58"/>
        <v>RLIS</v>
      </c>
      <c r="AG170" s="51">
        <f t="shared" si="59"/>
        <v>0</v>
      </c>
      <c r="AH170" s="67" t="s">
        <v>49</v>
      </c>
    </row>
    <row r="171" spans="1:34" ht="12.75" customHeight="1">
      <c r="A171" s="86" t="s">
        <v>1170</v>
      </c>
      <c r="B171" s="88" t="s">
        <v>1171</v>
      </c>
      <c r="C171" s="51" t="s">
        <v>1172</v>
      </c>
      <c r="D171" s="52" t="s">
        <v>1087</v>
      </c>
      <c r="E171" s="52" t="s">
        <v>1173</v>
      </c>
      <c r="F171" s="88" t="s">
        <v>43</v>
      </c>
      <c r="G171" s="69" t="s">
        <v>1174</v>
      </c>
      <c r="H171" s="62" t="s">
        <v>357</v>
      </c>
      <c r="I171" s="52">
        <v>2706395083</v>
      </c>
      <c r="J171" s="93" t="s">
        <v>88</v>
      </c>
      <c r="K171" s="54" t="s">
        <v>48</v>
      </c>
      <c r="L171" s="75"/>
      <c r="M171" s="71">
        <v>1966.85</v>
      </c>
      <c r="N171" s="63"/>
      <c r="O171" s="97">
        <v>24.81102712316585</v>
      </c>
      <c r="P171" s="54" t="s">
        <v>48</v>
      </c>
      <c r="Q171" s="64"/>
      <c r="R171" s="63"/>
      <c r="S171" s="79" t="s">
        <v>48</v>
      </c>
      <c r="T171" s="101">
        <v>114506</v>
      </c>
      <c r="U171" s="66"/>
      <c r="V171" s="66"/>
      <c r="W171" s="83"/>
      <c r="X171" s="51">
        <f t="shared" si="50"/>
        <v>1</v>
      </c>
      <c r="Y171" s="52">
        <f t="shared" si="51"/>
        <v>0</v>
      </c>
      <c r="Z171" s="52">
        <f t="shared" si="52"/>
        <v>0</v>
      </c>
      <c r="AA171" s="52">
        <f t="shared" si="53"/>
        <v>0</v>
      </c>
      <c r="AB171" s="53" t="str">
        <f t="shared" si="54"/>
        <v>-</v>
      </c>
      <c r="AC171" s="51">
        <f t="shared" si="55"/>
        <v>1</v>
      </c>
      <c r="AD171" s="52">
        <f t="shared" si="56"/>
        <v>1</v>
      </c>
      <c r="AE171" s="52" t="str">
        <f t="shared" si="57"/>
        <v>Initial</v>
      </c>
      <c r="AF171" s="53" t="str">
        <f t="shared" si="58"/>
        <v>RLIS</v>
      </c>
      <c r="AG171" s="51">
        <f t="shared" si="59"/>
        <v>0</v>
      </c>
      <c r="AH171" s="67" t="s">
        <v>49</v>
      </c>
    </row>
    <row r="172" spans="1:34" ht="12.75" customHeight="1">
      <c r="A172" s="86" t="s">
        <v>1175</v>
      </c>
      <c r="B172" s="88" t="s">
        <v>1176</v>
      </c>
      <c r="C172" s="51" t="s">
        <v>1177</v>
      </c>
      <c r="D172" s="52" t="s">
        <v>1178</v>
      </c>
      <c r="E172" s="52" t="s">
        <v>1179</v>
      </c>
      <c r="F172" s="88" t="s">
        <v>43</v>
      </c>
      <c r="G172" s="69" t="s">
        <v>1180</v>
      </c>
      <c r="H172" s="62" t="s">
        <v>1181</v>
      </c>
      <c r="I172" s="52">
        <v>5029224797</v>
      </c>
      <c r="J172" s="93" t="s">
        <v>439</v>
      </c>
      <c r="K172" s="54" t="s">
        <v>47</v>
      </c>
      <c r="L172" s="75"/>
      <c r="M172" s="71">
        <v>102.94</v>
      </c>
      <c r="N172" s="63"/>
      <c r="O172" s="97">
        <v>33.33333333333333</v>
      </c>
      <c r="P172" s="54" t="s">
        <v>48</v>
      </c>
      <c r="Q172" s="64"/>
      <c r="R172" s="63"/>
      <c r="S172" s="79" t="s">
        <v>47</v>
      </c>
      <c r="T172" s="101">
        <v>16441</v>
      </c>
      <c r="U172" s="66"/>
      <c r="V172" s="66"/>
      <c r="W172" s="83"/>
      <c r="X172" s="51">
        <f t="shared" si="50"/>
        <v>0</v>
      </c>
      <c r="Y172" s="52">
        <f t="shared" si="51"/>
        <v>1</v>
      </c>
      <c r="Z172" s="52">
        <f t="shared" si="52"/>
        <v>0</v>
      </c>
      <c r="AA172" s="52">
        <f t="shared" si="53"/>
        <v>0</v>
      </c>
      <c r="AB172" s="53" t="str">
        <f t="shared" si="54"/>
        <v>-</v>
      </c>
      <c r="AC172" s="51">
        <f t="shared" si="55"/>
        <v>0</v>
      </c>
      <c r="AD172" s="52">
        <f t="shared" si="56"/>
        <v>1</v>
      </c>
      <c r="AE172" s="52">
        <f t="shared" si="57"/>
        <v>0</v>
      </c>
      <c r="AF172" s="53" t="str">
        <f t="shared" si="58"/>
        <v>-</v>
      </c>
      <c r="AG172" s="51">
        <f t="shared" si="59"/>
        <v>0</v>
      </c>
      <c r="AH172" s="67" t="s">
        <v>49</v>
      </c>
    </row>
    <row r="173" spans="1:34" ht="12.75" customHeight="1">
      <c r="A173" s="86" t="s">
        <v>1182</v>
      </c>
      <c r="B173" s="88" t="s">
        <v>1183</v>
      </c>
      <c r="C173" s="51" t="s">
        <v>1184</v>
      </c>
      <c r="D173" s="52" t="s">
        <v>1185</v>
      </c>
      <c r="E173" s="52" t="s">
        <v>1143</v>
      </c>
      <c r="F173" s="88" t="s">
        <v>43</v>
      </c>
      <c r="G173" s="69" t="s">
        <v>1144</v>
      </c>
      <c r="H173" s="62" t="s">
        <v>1186</v>
      </c>
      <c r="I173" s="52">
        <v>6065497000</v>
      </c>
      <c r="J173" s="93" t="s">
        <v>46</v>
      </c>
      <c r="K173" s="54" t="s">
        <v>47</v>
      </c>
      <c r="L173" s="75"/>
      <c r="M173" s="71">
        <v>3885.41</v>
      </c>
      <c r="N173" s="63"/>
      <c r="O173" s="97">
        <v>38.67417455848477</v>
      </c>
      <c r="P173" s="54" t="s">
        <v>48</v>
      </c>
      <c r="Q173" s="64"/>
      <c r="R173" s="63"/>
      <c r="S173" s="79" t="s">
        <v>48</v>
      </c>
      <c r="T173" s="101">
        <v>352682</v>
      </c>
      <c r="U173" s="66"/>
      <c r="V173" s="66"/>
      <c r="W173" s="83"/>
      <c r="X173" s="51">
        <f t="shared" si="50"/>
        <v>0</v>
      </c>
      <c r="Y173" s="52">
        <f t="shared" si="51"/>
        <v>0</v>
      </c>
      <c r="Z173" s="52">
        <f t="shared" si="52"/>
        <v>0</v>
      </c>
      <c r="AA173" s="52">
        <f t="shared" si="53"/>
        <v>0</v>
      </c>
      <c r="AB173" s="53" t="str">
        <f t="shared" si="54"/>
        <v>-</v>
      </c>
      <c r="AC173" s="51">
        <f t="shared" si="55"/>
        <v>1</v>
      </c>
      <c r="AD173" s="52">
        <f t="shared" si="56"/>
        <v>1</v>
      </c>
      <c r="AE173" s="52" t="str">
        <f t="shared" si="57"/>
        <v>Initial</v>
      </c>
      <c r="AF173" s="53" t="str">
        <f t="shared" si="58"/>
        <v>RLIS</v>
      </c>
      <c r="AG173" s="51">
        <f t="shared" si="59"/>
        <v>0</v>
      </c>
      <c r="AH173" s="67" t="s">
        <v>49</v>
      </c>
    </row>
    <row r="174" spans="1:34" ht="12.75" customHeight="1">
      <c r="A174" s="86" t="s">
        <v>1187</v>
      </c>
      <c r="B174" s="88" t="s">
        <v>1188</v>
      </c>
      <c r="C174" s="51" t="s">
        <v>1189</v>
      </c>
      <c r="D174" s="52" t="s">
        <v>1190</v>
      </c>
      <c r="E174" s="52" t="s">
        <v>1143</v>
      </c>
      <c r="F174" s="88" t="s">
        <v>43</v>
      </c>
      <c r="G174" s="69" t="s">
        <v>1144</v>
      </c>
      <c r="H174" s="62" t="s">
        <v>170</v>
      </c>
      <c r="I174" s="52">
        <v>6065496044</v>
      </c>
      <c r="J174" s="93" t="s">
        <v>57</v>
      </c>
      <c r="K174" s="54" t="s">
        <v>47</v>
      </c>
      <c r="L174" s="75"/>
      <c r="M174" s="71">
        <v>717.85</v>
      </c>
      <c r="N174" s="63"/>
      <c r="O174" s="97">
        <v>32.25371120107962</v>
      </c>
      <c r="P174" s="54" t="s">
        <v>48</v>
      </c>
      <c r="Q174" s="64"/>
      <c r="R174" s="63"/>
      <c r="S174" s="79" t="s">
        <v>48</v>
      </c>
      <c r="T174" s="101">
        <v>65740</v>
      </c>
      <c r="U174" s="66"/>
      <c r="V174" s="66"/>
      <c r="W174" s="83"/>
      <c r="X174" s="51">
        <f t="shared" si="50"/>
        <v>0</v>
      </c>
      <c r="Y174" s="52">
        <f t="shared" si="51"/>
        <v>0</v>
      </c>
      <c r="Z174" s="52">
        <f t="shared" si="52"/>
        <v>0</v>
      </c>
      <c r="AA174" s="52">
        <f t="shared" si="53"/>
        <v>0</v>
      </c>
      <c r="AB174" s="53" t="str">
        <f t="shared" si="54"/>
        <v>-</v>
      </c>
      <c r="AC174" s="51">
        <f t="shared" si="55"/>
        <v>1</v>
      </c>
      <c r="AD174" s="52">
        <f t="shared" si="56"/>
        <v>1</v>
      </c>
      <c r="AE174" s="52" t="str">
        <f t="shared" si="57"/>
        <v>Initial</v>
      </c>
      <c r="AF174" s="53" t="str">
        <f t="shared" si="58"/>
        <v>RLIS</v>
      </c>
      <c r="AG174" s="51">
        <f t="shared" si="59"/>
        <v>0</v>
      </c>
      <c r="AH174" s="67" t="s">
        <v>49</v>
      </c>
    </row>
    <row r="175" spans="1:34" ht="12.75" customHeight="1">
      <c r="A175" s="86" t="s">
        <v>1191</v>
      </c>
      <c r="B175" s="88" t="s">
        <v>1192</v>
      </c>
      <c r="C175" s="51" t="s">
        <v>1193</v>
      </c>
      <c r="D175" s="52" t="s">
        <v>1194</v>
      </c>
      <c r="E175" s="52" t="s">
        <v>519</v>
      </c>
      <c r="F175" s="88" t="s">
        <v>43</v>
      </c>
      <c r="G175" s="69" t="s">
        <v>520</v>
      </c>
      <c r="H175" s="62" t="s">
        <v>1195</v>
      </c>
      <c r="I175" s="52">
        <v>8598247144</v>
      </c>
      <c r="J175" s="93" t="s">
        <v>88</v>
      </c>
      <c r="K175" s="54" t="s">
        <v>48</v>
      </c>
      <c r="L175" s="75"/>
      <c r="M175" s="71">
        <v>825</v>
      </c>
      <c r="N175" s="63"/>
      <c r="O175" s="97">
        <v>20.24623803009576</v>
      </c>
      <c r="P175" s="54" t="s">
        <v>48</v>
      </c>
      <c r="Q175" s="64"/>
      <c r="R175" s="63"/>
      <c r="S175" s="79" t="s">
        <v>48</v>
      </c>
      <c r="T175" s="101">
        <v>31002</v>
      </c>
      <c r="U175" s="66"/>
      <c r="V175" s="66"/>
      <c r="W175" s="83"/>
      <c r="X175" s="51">
        <f t="shared" si="50"/>
        <v>1</v>
      </c>
      <c r="Y175" s="52">
        <f t="shared" si="51"/>
        <v>0</v>
      </c>
      <c r="Z175" s="52">
        <f t="shared" si="52"/>
        <v>0</v>
      </c>
      <c r="AA175" s="52">
        <f t="shared" si="53"/>
        <v>0</v>
      </c>
      <c r="AB175" s="53" t="str">
        <f t="shared" si="54"/>
        <v>-</v>
      </c>
      <c r="AC175" s="51">
        <f t="shared" si="55"/>
        <v>1</v>
      </c>
      <c r="AD175" s="52">
        <f t="shared" si="56"/>
        <v>1</v>
      </c>
      <c r="AE175" s="52" t="str">
        <f t="shared" si="57"/>
        <v>Initial</v>
      </c>
      <c r="AF175" s="53" t="str">
        <f t="shared" si="58"/>
        <v>RLIS</v>
      </c>
      <c r="AG175" s="51">
        <f t="shared" si="59"/>
        <v>0</v>
      </c>
      <c r="AH175" s="67" t="s">
        <v>49</v>
      </c>
    </row>
    <row r="176" spans="1:34" ht="12.75" customHeight="1">
      <c r="A176" s="86" t="s">
        <v>1196</v>
      </c>
      <c r="B176" s="88" t="s">
        <v>1197</v>
      </c>
      <c r="C176" s="51" t="s">
        <v>1198</v>
      </c>
      <c r="D176" s="52" t="s">
        <v>1199</v>
      </c>
      <c r="E176" s="52" t="s">
        <v>1200</v>
      </c>
      <c r="F176" s="88" t="s">
        <v>43</v>
      </c>
      <c r="G176" s="69" t="s">
        <v>1201</v>
      </c>
      <c r="H176" s="62" t="s">
        <v>1202</v>
      </c>
      <c r="I176" s="52">
        <v>6066688002</v>
      </c>
      <c r="J176" s="93" t="s">
        <v>98</v>
      </c>
      <c r="K176" s="54" t="s">
        <v>48</v>
      </c>
      <c r="L176" s="75"/>
      <c r="M176" s="71">
        <v>1162.48</v>
      </c>
      <c r="N176" s="63"/>
      <c r="O176" s="97">
        <v>43.54587869362364</v>
      </c>
      <c r="P176" s="54" t="s">
        <v>48</v>
      </c>
      <c r="Q176" s="64"/>
      <c r="R176" s="63"/>
      <c r="S176" s="79" t="s">
        <v>48</v>
      </c>
      <c r="T176" s="101">
        <v>150561</v>
      </c>
      <c r="U176" s="66"/>
      <c r="V176" s="66"/>
      <c r="W176" s="83"/>
      <c r="X176" s="51">
        <f t="shared" si="50"/>
        <v>1</v>
      </c>
      <c r="Y176" s="52">
        <f t="shared" si="51"/>
        <v>0</v>
      </c>
      <c r="Z176" s="52">
        <f t="shared" si="52"/>
        <v>0</v>
      </c>
      <c r="AA176" s="52">
        <f t="shared" si="53"/>
        <v>0</v>
      </c>
      <c r="AB176" s="53" t="str">
        <f t="shared" si="54"/>
        <v>-</v>
      </c>
      <c r="AC176" s="51">
        <f t="shared" si="55"/>
        <v>1</v>
      </c>
      <c r="AD176" s="52">
        <f t="shared" si="56"/>
        <v>1</v>
      </c>
      <c r="AE176" s="52" t="str">
        <f t="shared" si="57"/>
        <v>Initial</v>
      </c>
      <c r="AF176" s="53" t="str">
        <f t="shared" si="58"/>
        <v>RLIS</v>
      </c>
      <c r="AG176" s="51">
        <f t="shared" si="59"/>
        <v>0</v>
      </c>
      <c r="AH176" s="67" t="s">
        <v>49</v>
      </c>
    </row>
    <row r="177" spans="1:34" ht="12.75" customHeight="1">
      <c r="A177" s="86" t="s">
        <v>1203</v>
      </c>
      <c r="B177" s="88" t="s">
        <v>1204</v>
      </c>
      <c r="C177" s="51" t="s">
        <v>1205</v>
      </c>
      <c r="D177" s="52" t="s">
        <v>1206</v>
      </c>
      <c r="E177" s="52" t="s">
        <v>1207</v>
      </c>
      <c r="F177" s="88" t="s">
        <v>43</v>
      </c>
      <c r="G177" s="69" t="s">
        <v>1208</v>
      </c>
      <c r="H177" s="62" t="s">
        <v>1209</v>
      </c>
      <c r="I177" s="52">
        <v>8598734701</v>
      </c>
      <c r="J177" s="93" t="s">
        <v>163</v>
      </c>
      <c r="K177" s="54" t="s">
        <v>47</v>
      </c>
      <c r="L177" s="75"/>
      <c r="M177" s="71">
        <v>3639.97</v>
      </c>
      <c r="N177" s="63"/>
      <c r="O177" s="97">
        <v>14.490120372473314</v>
      </c>
      <c r="P177" s="54" t="s">
        <v>47</v>
      </c>
      <c r="Q177" s="64"/>
      <c r="R177" s="63"/>
      <c r="S177" s="79" t="s">
        <v>47</v>
      </c>
      <c r="T177" s="101">
        <v>133971</v>
      </c>
      <c r="U177" s="66"/>
      <c r="V177" s="66"/>
      <c r="W177" s="83"/>
      <c r="X177" s="51">
        <f t="shared" si="50"/>
        <v>0</v>
      </c>
      <c r="Y177" s="52">
        <f t="shared" si="51"/>
        <v>0</v>
      </c>
      <c r="Z177" s="52">
        <f t="shared" si="52"/>
        <v>0</v>
      </c>
      <c r="AA177" s="52">
        <f t="shared" si="53"/>
        <v>0</v>
      </c>
      <c r="AB177" s="53" t="str">
        <f t="shared" si="54"/>
        <v>-</v>
      </c>
      <c r="AC177" s="51">
        <f t="shared" si="55"/>
        <v>0</v>
      </c>
      <c r="AD177" s="52">
        <f t="shared" si="56"/>
        <v>0</v>
      </c>
      <c r="AE177" s="52">
        <f t="shared" si="57"/>
        <v>0</v>
      </c>
      <c r="AF177" s="53" t="str">
        <f t="shared" si="58"/>
        <v>-</v>
      </c>
      <c r="AG177" s="51">
        <f t="shared" si="59"/>
        <v>0</v>
      </c>
      <c r="AH177" s="67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5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School Districts</dc:title>
  <dc:subject/>
  <dc:creator>U.S. Department of Education</dc:creator>
  <cp:keywords/>
  <dc:description/>
  <cp:lastModifiedBy>Authorised User</cp:lastModifiedBy>
  <cp:lastPrinted>2013-03-18T14:50:42Z</cp:lastPrinted>
  <dcterms:created xsi:type="dcterms:W3CDTF">2013-03-13T18:23:12Z</dcterms:created>
  <dcterms:modified xsi:type="dcterms:W3CDTF">2013-05-07T13:25:58Z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