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600" windowHeight="11760" activeTab="0"/>
  </bookViews>
  <sheets>
    <sheet name="SRSA" sheetId="1" r:id="rId1"/>
    <sheet name="RLIS" sheetId="2" r:id="rId2"/>
    <sheet name="ALL" sheetId="3" r:id="rId3"/>
  </sheets>
  <externalReferences>
    <externalReference r:id="rId6"/>
  </externalReferences>
  <definedNames>
    <definedName name="_xlnm.Print_Area" localSheetId="2">'ALL'!$A$1:$AH$290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<sst xmlns="http://schemas.openxmlformats.org/spreadsheetml/2006/main" count="6365" uniqueCount="1821">
  <si>
    <t>FISCAL YEAR 2013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</si>
  <si>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</si>
  <si>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</si>
  <si>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</si>
  <si>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</si>
  <si>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</si>
  <si>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</si>
  <si>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</si>
  <si>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</si>
  <si>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</si>
  <si>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</si>
  <si>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</si>
  <si>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</si>
  <si>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</si>
  <si>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</si>
  <si>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</si>
  <si>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</si>
  <si>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</si>
  <si>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</si>
  <si>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</si>
  <si>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2012 Title II, Part A allocation amount</t>
  </si>
  <si>
    <t>FY 2012 Title II, Part D formula allocation amount - PLEASE LEAVE BLANK</t>
  </si>
  <si>
    <t>FY 2012 Title IV, Part A allocation amount - PLEASE LEAVE BLANK</t>
  </si>
  <si>
    <t>FY 2012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</si>
  <si>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</si>
  <si>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</si>
  <si>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</si>
  <si>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</si>
  <si>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</si>
  <si>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</si>
  <si>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</si>
  <si>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</si>
  <si>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</si>
  <si>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</si>
  <si>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</si>
  <si>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</si>
  <si>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</si>
  <si>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</si>
  <si>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2003180</t>
  </si>
  <si>
    <t>D0435</t>
  </si>
  <si>
    <t>ABILENE</t>
  </si>
  <si>
    <t>BOX 639</t>
  </si>
  <si>
    <t>KS</t>
  </si>
  <si>
    <t>67410</t>
  </si>
  <si>
    <t>0639</t>
  </si>
  <si>
    <t>6</t>
  </si>
  <si>
    <t>NO</t>
  </si>
  <si>
    <t>YES</t>
  </si>
  <si>
    <t>Open</t>
  </si>
  <si>
    <t>2004170</t>
  </si>
  <si>
    <t>D0387</t>
  </si>
  <si>
    <t>ALTOONA-MIDWAY</t>
  </si>
  <si>
    <t>PO BOX 128</t>
  </si>
  <si>
    <t>ALTOONA</t>
  </si>
  <si>
    <t>66710</t>
  </si>
  <si>
    <t>9502</t>
  </si>
  <si>
    <t>7</t>
  </si>
  <si>
    <t>2003360</t>
  </si>
  <si>
    <t>D0385</t>
  </si>
  <si>
    <t>ANDOVER</t>
  </si>
  <si>
    <t>1432 N ANDOVER RD</t>
  </si>
  <si>
    <t>67002</t>
  </si>
  <si>
    <t>0248</t>
  </si>
  <si>
    <t>1,3,8</t>
  </si>
  <si>
    <t>2003390</t>
  </si>
  <si>
    <t>D0361</t>
  </si>
  <si>
    <t>ANTHONY-HARPER</t>
  </si>
  <si>
    <t>BOX 486</t>
  </si>
  <si>
    <t>ANTHONY</t>
  </si>
  <si>
    <t>67003</t>
  </si>
  <si>
    <t>0486</t>
  </si>
  <si>
    <t>HUMBOLDT</t>
  </si>
  <si>
    <t>66748</t>
  </si>
  <si>
    <t/>
  </si>
  <si>
    <t>2003430</t>
  </si>
  <si>
    <t>D0359</t>
  </si>
  <si>
    <t>ARGONIA PUBLIC SCHOOLS</t>
  </si>
  <si>
    <t>202 E. ALLEN ST.</t>
  </si>
  <si>
    <t>ARGONIA</t>
  </si>
  <si>
    <t>67004</t>
  </si>
  <si>
    <t>9741</t>
  </si>
  <si>
    <t>8</t>
  </si>
  <si>
    <t>2003450</t>
  </si>
  <si>
    <t>D0470</t>
  </si>
  <si>
    <t>ARKANSAS CITY</t>
  </si>
  <si>
    <t>P.O. BOX 1028</t>
  </si>
  <si>
    <t>ARKANSAS  CITY</t>
  </si>
  <si>
    <t>67005</t>
  </si>
  <si>
    <t>1028</t>
  </si>
  <si>
    <t>6,7</t>
  </si>
  <si>
    <t>2003510</t>
  </si>
  <si>
    <t>D0220</t>
  </si>
  <si>
    <t>ASHLAND</t>
  </si>
  <si>
    <t>P.O. BOX 187</t>
  </si>
  <si>
    <t>67831</t>
  </si>
  <si>
    <t>0187</t>
  </si>
  <si>
    <t>2005700</t>
  </si>
  <si>
    <t>D0377</t>
  </si>
  <si>
    <t>ATCHISON CO COMM SCHOOLS</t>
  </si>
  <si>
    <t>P O BOX 289</t>
  </si>
  <si>
    <t>EFFINGHAM</t>
  </si>
  <si>
    <t>66023</t>
  </si>
  <si>
    <t>0289</t>
  </si>
  <si>
    <t>2003540</t>
  </si>
  <si>
    <t>D0409</t>
  </si>
  <si>
    <t>ATCHISON PUBLIC SCHOOLS</t>
  </si>
  <si>
    <t>626 COMMERCIAL ST</t>
  </si>
  <si>
    <t>ATCHISON</t>
  </si>
  <si>
    <t>66002</t>
  </si>
  <si>
    <t>2003570</t>
  </si>
  <si>
    <t>D0511</t>
  </si>
  <si>
    <t>ATTICA</t>
  </si>
  <si>
    <t>P.O.BOX 415</t>
  </si>
  <si>
    <t>67009</t>
  </si>
  <si>
    <t>0415</t>
  </si>
  <si>
    <t>2003200</t>
  </si>
  <si>
    <t>D0437</t>
  </si>
  <si>
    <t>AUBURN WASHBURN</t>
  </si>
  <si>
    <t>5928 SW 53RD STREET</t>
  </si>
  <si>
    <t>TOPEKA</t>
  </si>
  <si>
    <t>66610</t>
  </si>
  <si>
    <t>9451</t>
  </si>
  <si>
    <t>2,4,8</t>
  </si>
  <si>
    <t>2003630</t>
  </si>
  <si>
    <t>D0402</t>
  </si>
  <si>
    <t>AUGUSTA</t>
  </si>
  <si>
    <t>2345 GREYHOUND DRIVE</t>
  </si>
  <si>
    <t>67010</t>
  </si>
  <si>
    <t>1699</t>
  </si>
  <si>
    <t>3</t>
  </si>
  <si>
    <t>2003720</t>
  </si>
  <si>
    <t>D0348</t>
  </si>
  <si>
    <t>BALDWIN CITY</t>
  </si>
  <si>
    <t>PO BOX 67</t>
  </si>
  <si>
    <t>66006</t>
  </si>
  <si>
    <t>0067</t>
  </si>
  <si>
    <t>4,8</t>
  </si>
  <si>
    <t>2009450</t>
  </si>
  <si>
    <t>D0254</t>
  </si>
  <si>
    <t>BARBER COUNTY NORTH</t>
  </si>
  <si>
    <t>BOX 288</t>
  </si>
  <si>
    <t>MEDICINE LODGE</t>
  </si>
  <si>
    <t>67104</t>
  </si>
  <si>
    <t>0288</t>
  </si>
  <si>
    <t>2000012</t>
  </si>
  <si>
    <t>D0223</t>
  </si>
  <si>
    <t>BARNES</t>
  </si>
  <si>
    <t>PO BOX 188</t>
  </si>
  <si>
    <t>66933</t>
  </si>
  <si>
    <t>0188</t>
  </si>
  <si>
    <t>2003780</t>
  </si>
  <si>
    <t>D0458</t>
  </si>
  <si>
    <t>BASEHOR-LINWOOD</t>
  </si>
  <si>
    <t>P O BOX 282</t>
  </si>
  <si>
    <t>BASEHOR</t>
  </si>
  <si>
    <t>66007</t>
  </si>
  <si>
    <t>0282</t>
  </si>
  <si>
    <t>2003810</t>
  </si>
  <si>
    <t>D0508</t>
  </si>
  <si>
    <t>BAXTER SPRINGS</t>
  </si>
  <si>
    <t>1108 MILITARY AVE</t>
  </si>
  <si>
    <t>66713</t>
  </si>
  <si>
    <t>1899</t>
  </si>
  <si>
    <t>2003900</t>
  </si>
  <si>
    <t>D0357</t>
  </si>
  <si>
    <t>BELLE PLAINE</t>
  </si>
  <si>
    <t>BOX 760</t>
  </si>
  <si>
    <t>67013</t>
  </si>
  <si>
    <t>0760</t>
  </si>
  <si>
    <t>2003870</t>
  </si>
  <si>
    <t>D0273</t>
  </si>
  <si>
    <t>BELOIT</t>
  </si>
  <si>
    <t>PO BOX 547</t>
  </si>
  <si>
    <t>67420</t>
  </si>
  <si>
    <t>0547</t>
  </si>
  <si>
    <t>2012000</t>
  </si>
  <si>
    <t>D0229</t>
  </si>
  <si>
    <t>BLUE VALLEY</t>
  </si>
  <si>
    <t>P.O. BOX 23901</t>
  </si>
  <si>
    <t>OVERLAND PARK</t>
  </si>
  <si>
    <t>66283</t>
  </si>
  <si>
    <t>0901</t>
  </si>
  <si>
    <t>2,3,8</t>
  </si>
  <si>
    <t>2010980</t>
  </si>
  <si>
    <t>D0384</t>
  </si>
  <si>
    <t>BOX 98</t>
  </si>
  <si>
    <t>RANDOLPH</t>
  </si>
  <si>
    <t>66554</t>
  </si>
  <si>
    <t>2008550</t>
  </si>
  <si>
    <t>D0205</t>
  </si>
  <si>
    <t>BLUESTEM</t>
  </si>
  <si>
    <t>PO BOX 8</t>
  </si>
  <si>
    <t>LEON</t>
  </si>
  <si>
    <t>67074</t>
  </si>
  <si>
    <t>0008</t>
  </si>
  <si>
    <t>2004050</t>
  </si>
  <si>
    <t>D0204</t>
  </si>
  <si>
    <t>BONNER SPRINGS</t>
  </si>
  <si>
    <t>P O BOX 435</t>
  </si>
  <si>
    <t>66012</t>
  </si>
  <si>
    <t>0435</t>
  </si>
  <si>
    <t>2,3</t>
  </si>
  <si>
    <t>2004080</t>
  </si>
  <si>
    <t>D0314</t>
  </si>
  <si>
    <t>BREWSTER</t>
  </si>
  <si>
    <t>PO BOX 220</t>
  </si>
  <si>
    <t>67732</t>
  </si>
  <si>
    <t>0220</t>
  </si>
  <si>
    <t>HIAWATHA</t>
  </si>
  <si>
    <t>66434</t>
  </si>
  <si>
    <t>2004140</t>
  </si>
  <si>
    <t>D0459</t>
  </si>
  <si>
    <t>BUCKLIN</t>
  </si>
  <si>
    <t>BOX 8</t>
  </si>
  <si>
    <t>67834</t>
  </si>
  <si>
    <t>2004200</t>
  </si>
  <si>
    <t>D0313</t>
  </si>
  <si>
    <t>BUHLER</t>
  </si>
  <si>
    <t>BOX 320</t>
  </si>
  <si>
    <t>67522</t>
  </si>
  <si>
    <t>0320</t>
  </si>
  <si>
    <t>5,7</t>
  </si>
  <si>
    <t>2004260</t>
  </si>
  <si>
    <t>D0454</t>
  </si>
  <si>
    <t>BURLINGAME PUBLIC SCHOOL</t>
  </si>
  <si>
    <t>100 BLLOMQUIST DRIVE, SUITE A</t>
  </si>
  <si>
    <t>BURLINGAME</t>
  </si>
  <si>
    <t>66413</t>
  </si>
  <si>
    <t>2004290</t>
  </si>
  <si>
    <t>D0244</t>
  </si>
  <si>
    <t>BURLINGTON</t>
  </si>
  <si>
    <t>200 SOUTH 6TH</t>
  </si>
  <si>
    <t>66839</t>
  </si>
  <si>
    <t>1700</t>
  </si>
  <si>
    <t>2004350</t>
  </si>
  <si>
    <t>D0369</t>
  </si>
  <si>
    <t>BURRTON</t>
  </si>
  <si>
    <t>PO BOX 369</t>
  </si>
  <si>
    <t>67020</t>
  </si>
  <si>
    <t>0369</t>
  </si>
  <si>
    <t>2004380</t>
  </si>
  <si>
    <t>D0360</t>
  </si>
  <si>
    <t>CALDWELL</t>
  </si>
  <si>
    <t>22 N. WEBB</t>
  </si>
  <si>
    <t>67022</t>
  </si>
  <si>
    <t>1458</t>
  </si>
  <si>
    <t>2004410</t>
  </si>
  <si>
    <t>D0436</t>
  </si>
  <si>
    <t>CANEY VALLEY</t>
  </si>
  <si>
    <t>700 E. BULLPUP BLVD.</t>
  </si>
  <si>
    <t>CANEY</t>
  </si>
  <si>
    <t>67333</t>
  </si>
  <si>
    <t>2542</t>
  </si>
  <si>
    <t>2004440</t>
  </si>
  <si>
    <t>D0419</t>
  </si>
  <si>
    <t>CANTON-GALVA</t>
  </si>
  <si>
    <t>P.O. BOX 317</t>
  </si>
  <si>
    <t>CANTON</t>
  </si>
  <si>
    <t>67428</t>
  </si>
  <si>
    <t>0317</t>
  </si>
  <si>
    <t>2004500</t>
  </si>
  <si>
    <t>D0285</t>
  </si>
  <si>
    <t>CEDAR VALE</t>
  </si>
  <si>
    <t>PO BOX 458</t>
  </si>
  <si>
    <t>67024</t>
  </si>
  <si>
    <t>0458</t>
  </si>
  <si>
    <t>2004230</t>
  </si>
  <si>
    <t>D0462</t>
  </si>
  <si>
    <t>CENTRAL</t>
  </si>
  <si>
    <t>P O BOX 128</t>
  </si>
  <si>
    <t>BURDEN</t>
  </si>
  <si>
    <t>67019</t>
  </si>
  <si>
    <t>2000014</t>
  </si>
  <si>
    <t>D0288</t>
  </si>
  <si>
    <t>CENTRAL HEIGHTS</t>
  </si>
  <si>
    <t>3521 ELLIS RD</t>
  </si>
  <si>
    <t>RICHMOND</t>
  </si>
  <si>
    <t>66080</t>
  </si>
  <si>
    <t>9801</t>
  </si>
  <si>
    <t>SALINA</t>
  </si>
  <si>
    <t>2000349</t>
  </si>
  <si>
    <t>D0112</t>
  </si>
  <si>
    <t>CENTRAL PLAINS</t>
  </si>
  <si>
    <t>P.O. BOX 168</t>
  </si>
  <si>
    <t>HOLYROOD</t>
  </si>
  <si>
    <t>67450</t>
  </si>
  <si>
    <t>0168</t>
  </si>
  <si>
    <t>2008940</t>
  </si>
  <si>
    <t>D0397</t>
  </si>
  <si>
    <t>CENTRE</t>
  </si>
  <si>
    <t>2382 310TH ST.</t>
  </si>
  <si>
    <t>LOST SPRINGS</t>
  </si>
  <si>
    <t>66859</t>
  </si>
  <si>
    <t>9644</t>
  </si>
  <si>
    <t>2004590</t>
  </si>
  <si>
    <t>D0413</t>
  </si>
  <si>
    <t>CHANUTE PUBLIC SCHOOLS</t>
  </si>
  <si>
    <t>315 CHANUTE 35 PKWY.</t>
  </si>
  <si>
    <t>CHANUTE</t>
  </si>
  <si>
    <t>66720</t>
  </si>
  <si>
    <t>1822</t>
  </si>
  <si>
    <t>2004620</t>
  </si>
  <si>
    <t>D0473</t>
  </si>
  <si>
    <t>CHAPMAN</t>
  </si>
  <si>
    <t>PO BOX 249</t>
  </si>
  <si>
    <t>67431</t>
  </si>
  <si>
    <t>0249</t>
  </si>
  <si>
    <t>2005250</t>
  </si>
  <si>
    <t>D0284</t>
  </si>
  <si>
    <t>CHASE COUNTY</t>
  </si>
  <si>
    <t>PO BOX 569</t>
  </si>
  <si>
    <t>COTTONWOOD FALLS</t>
  </si>
  <si>
    <t>66845</t>
  </si>
  <si>
    <t>0569</t>
  </si>
  <si>
    <t>2004650</t>
  </si>
  <si>
    <t>D0401</t>
  </si>
  <si>
    <t>CHASE-RAYMOND</t>
  </si>
  <si>
    <t>BOX 366</t>
  </si>
  <si>
    <t>CHASE</t>
  </si>
  <si>
    <t>67524</t>
  </si>
  <si>
    <t>0366</t>
  </si>
  <si>
    <t>2011520</t>
  </si>
  <si>
    <t>D0286</t>
  </si>
  <si>
    <t>CHAUTAUQUA CO COMMUNITY</t>
  </si>
  <si>
    <t>302 N. SHERMAN</t>
  </si>
  <si>
    <t>SEDAN</t>
  </si>
  <si>
    <t>67361</t>
  </si>
  <si>
    <t>1499</t>
  </si>
  <si>
    <t>2004670</t>
  </si>
  <si>
    <t>D0268</t>
  </si>
  <si>
    <t>CHENEY</t>
  </si>
  <si>
    <t>100 W 6TH</t>
  </si>
  <si>
    <t>67025</t>
  </si>
  <si>
    <t>0529</t>
  </si>
  <si>
    <t>2004710</t>
  </si>
  <si>
    <t>D0247</t>
  </si>
  <si>
    <t>CHEROKEE</t>
  </si>
  <si>
    <t>BOX 270</t>
  </si>
  <si>
    <t>66724</t>
  </si>
  <si>
    <t>0270</t>
  </si>
  <si>
    <t>2004740</t>
  </si>
  <si>
    <t>D0447</t>
  </si>
  <si>
    <t>CHERRYVALE</t>
  </si>
  <si>
    <t>618 EAST 4TH STREET</t>
  </si>
  <si>
    <t>67335</t>
  </si>
  <si>
    <t>2306</t>
  </si>
  <si>
    <t>2004770</t>
  </si>
  <si>
    <t>D0505</t>
  </si>
  <si>
    <t>CHETOPA-ST. PAUL</t>
  </si>
  <si>
    <t>430 ELM STREET</t>
  </si>
  <si>
    <t>CHETOPA</t>
  </si>
  <si>
    <t>67336</t>
  </si>
  <si>
    <t>8852</t>
  </si>
  <si>
    <t>2004790</t>
  </si>
  <si>
    <t>D0103</t>
  </si>
  <si>
    <t>CHEYLIN</t>
  </si>
  <si>
    <t>BOX 28</t>
  </si>
  <si>
    <t>BIRD CITY</t>
  </si>
  <si>
    <t>67731</t>
  </si>
  <si>
    <t>0028</t>
  </si>
  <si>
    <t>2004800</t>
  </si>
  <si>
    <t>D0102</t>
  </si>
  <si>
    <t>CIMARRON-ENSIGN</t>
  </si>
  <si>
    <t>PO BOX 489</t>
  </si>
  <si>
    <t>CIMARRON</t>
  </si>
  <si>
    <t>67835</t>
  </si>
  <si>
    <t>0489</t>
  </si>
  <si>
    <t>2012300</t>
  </si>
  <si>
    <t>D0375</t>
  </si>
  <si>
    <t>CIRCLE</t>
  </si>
  <si>
    <t>PO BOX 9</t>
  </si>
  <si>
    <t>TOWANDA</t>
  </si>
  <si>
    <t>67144</t>
  </si>
  <si>
    <t>0009</t>
  </si>
  <si>
    <t>2004890</t>
  </si>
  <si>
    <t>D0379</t>
  </si>
  <si>
    <t>CLAY CENTER</t>
  </si>
  <si>
    <t>PO BOX 97</t>
  </si>
  <si>
    <t>67432</t>
  </si>
  <si>
    <t>0097</t>
  </si>
  <si>
    <t>2004920</t>
  </si>
  <si>
    <t>D0264</t>
  </si>
  <si>
    <t>CLEARWATER</t>
  </si>
  <si>
    <t>BOX 248</t>
  </si>
  <si>
    <t>67026</t>
  </si>
  <si>
    <t>2004950</t>
  </si>
  <si>
    <t>D0224</t>
  </si>
  <si>
    <t>CLIFTON-CLYDE</t>
  </si>
  <si>
    <t>P O BOX A</t>
  </si>
  <si>
    <t>CLIFTON</t>
  </si>
  <si>
    <t>66937</t>
  </si>
  <si>
    <t>0301</t>
  </si>
  <si>
    <t>2004980</t>
  </si>
  <si>
    <t>D0445</t>
  </si>
  <si>
    <t>COFFEYVILLE</t>
  </si>
  <si>
    <t>615 ELLIS</t>
  </si>
  <si>
    <t>67337</t>
  </si>
  <si>
    <t>3427</t>
  </si>
  <si>
    <t>2005010</t>
  </si>
  <si>
    <t>D0315</t>
  </si>
  <si>
    <t>COLBY PUBLIC SCHOOLS</t>
  </si>
  <si>
    <t>600 W THIRD ST</t>
  </si>
  <si>
    <t>COLBY</t>
  </si>
  <si>
    <t>67701</t>
  </si>
  <si>
    <t>2000</t>
  </si>
  <si>
    <t>2005070</t>
  </si>
  <si>
    <t>D0493</t>
  </si>
  <si>
    <t>COLUMBUS</t>
  </si>
  <si>
    <t>802 SOUTH HIGH SCHOOL AVENUE</t>
  </si>
  <si>
    <t>66725</t>
  </si>
  <si>
    <t>0021</t>
  </si>
  <si>
    <t>2005040</t>
  </si>
  <si>
    <t>D0300</t>
  </si>
  <si>
    <t>COMANCHE COUNTY</t>
  </si>
  <si>
    <t>PO BOX 721</t>
  </si>
  <si>
    <t>COLDWATER</t>
  </si>
  <si>
    <t>67029</t>
  </si>
  <si>
    <t>0721</t>
  </si>
  <si>
    <t>2005100</t>
  </si>
  <si>
    <t>D0333</t>
  </si>
  <si>
    <t>CONCORDIA</t>
  </si>
  <si>
    <t>217 W 7TH</t>
  </si>
  <si>
    <t>66901</t>
  </si>
  <si>
    <t>2803</t>
  </si>
  <si>
    <t>2005130</t>
  </si>
  <si>
    <t>D0356</t>
  </si>
  <si>
    <t>CONWAY SPRINGS</t>
  </si>
  <si>
    <t>110 N. MONNET</t>
  </si>
  <si>
    <t>67031</t>
  </si>
  <si>
    <t>0218</t>
  </si>
  <si>
    <t>2005190</t>
  </si>
  <si>
    <t>D0476</t>
  </si>
  <si>
    <t>COPELAND</t>
  </si>
  <si>
    <t>BOX 156</t>
  </si>
  <si>
    <t>67837</t>
  </si>
  <si>
    <t>WINFIELD</t>
  </si>
  <si>
    <t>67156</t>
  </si>
  <si>
    <t>2008040</t>
  </si>
  <si>
    <t>D0479</t>
  </si>
  <si>
    <t>CREST</t>
  </si>
  <si>
    <t>P.O. BOX 305</t>
  </si>
  <si>
    <t>COLONY</t>
  </si>
  <si>
    <t>66015</t>
  </si>
  <si>
    <t>0305</t>
  </si>
  <si>
    <t>2005370</t>
  </si>
  <si>
    <t>D0332</t>
  </si>
  <si>
    <t>CUNNINGHAM</t>
  </si>
  <si>
    <t>67035</t>
  </si>
  <si>
    <t>2005490</t>
  </si>
  <si>
    <t>D0232</t>
  </si>
  <si>
    <t>DE SOTO</t>
  </si>
  <si>
    <t>35200 W 91ST ST</t>
  </si>
  <si>
    <t>66018</t>
  </si>
  <si>
    <t>0449</t>
  </si>
  <si>
    <t>3,8</t>
  </si>
  <si>
    <t>2005400</t>
  </si>
  <si>
    <t>D0216</t>
  </si>
  <si>
    <t>DEERFIELD</t>
  </si>
  <si>
    <t>803 BEECH STREET</t>
  </si>
  <si>
    <t>67838</t>
  </si>
  <si>
    <t>0274</t>
  </si>
  <si>
    <t>2005460</t>
  </si>
  <si>
    <t>D0260</t>
  </si>
  <si>
    <t>DERBY</t>
  </si>
  <si>
    <t>120 E. WASHINGTON</t>
  </si>
  <si>
    <t>67037</t>
  </si>
  <si>
    <t>1489</t>
  </si>
  <si>
    <t>2005520</t>
  </si>
  <si>
    <t>D0471</t>
  </si>
  <si>
    <t>DEXTER</t>
  </si>
  <si>
    <t>67038</t>
  </si>
  <si>
    <t>2005550</t>
  </si>
  <si>
    <t>D0482</t>
  </si>
  <si>
    <t>DIGHTON</t>
  </si>
  <si>
    <t>BOX 878</t>
  </si>
  <si>
    <t>67839</t>
  </si>
  <si>
    <t>0878</t>
  </si>
  <si>
    <t>2005580</t>
  </si>
  <si>
    <t>D0443</t>
  </si>
  <si>
    <t>DODGE CITY</t>
  </si>
  <si>
    <t>BOX 460</t>
  </si>
  <si>
    <t>67801</t>
  </si>
  <si>
    <t>0460</t>
  </si>
  <si>
    <t>TROY</t>
  </si>
  <si>
    <t>66087</t>
  </si>
  <si>
    <t>2000348</t>
  </si>
  <si>
    <t>D0111</t>
  </si>
  <si>
    <t>DONIPHAN WEST SCHOOLS</t>
  </si>
  <si>
    <t>P.O. BOX 308</t>
  </si>
  <si>
    <t>HIGHLAND</t>
  </si>
  <si>
    <t>66035</t>
  </si>
  <si>
    <t>0308</t>
  </si>
  <si>
    <t>2005610</t>
  </si>
  <si>
    <t>D0396</t>
  </si>
  <si>
    <t>DOUGLASS PUBLIC SCHOOLS</t>
  </si>
  <si>
    <t>921 E. FIRST ST.</t>
  </si>
  <si>
    <t>DOUGLASS</t>
  </si>
  <si>
    <t>67039</t>
  </si>
  <si>
    <t>0158</t>
  </si>
  <si>
    <t>2007290</t>
  </si>
  <si>
    <t>D0410</t>
  </si>
  <si>
    <t>DURHAM-HILLSBORO-LEHIGH</t>
  </si>
  <si>
    <t>416 S. DATE  STREET</t>
  </si>
  <si>
    <t>HILLSBORO</t>
  </si>
  <si>
    <t>67063</t>
  </si>
  <si>
    <t>1698</t>
  </si>
  <si>
    <t>2005640</t>
  </si>
  <si>
    <t>D0449</t>
  </si>
  <si>
    <t>EASTON</t>
  </si>
  <si>
    <t>32502 EASTON RD.</t>
  </si>
  <si>
    <t>66020</t>
  </si>
  <si>
    <t>2005730</t>
  </si>
  <si>
    <t>D0490</t>
  </si>
  <si>
    <t>EL DORADO</t>
  </si>
  <si>
    <t>124 W CENTRAL AVENUE</t>
  </si>
  <si>
    <t>67042</t>
  </si>
  <si>
    <t>2138</t>
  </si>
  <si>
    <t>2005760</t>
  </si>
  <si>
    <t>D0283</t>
  </si>
  <si>
    <t>ELK VALLEY</t>
  </si>
  <si>
    <t>PO BOX 87</t>
  </si>
  <si>
    <t>LONGTON</t>
  </si>
  <si>
    <t>67352</t>
  </si>
  <si>
    <t>0087</t>
  </si>
  <si>
    <t>2005790</t>
  </si>
  <si>
    <t>D0218</t>
  </si>
  <si>
    <t>ELKHART</t>
  </si>
  <si>
    <t>PO BOX 999</t>
  </si>
  <si>
    <t>67950</t>
  </si>
  <si>
    <t>2005820</t>
  </si>
  <si>
    <t>D0355</t>
  </si>
  <si>
    <t>ELLINWOOD PUBLIC SCHOOLS</t>
  </si>
  <si>
    <t>300 N SCHILLER</t>
  </si>
  <si>
    <t>ELLINWOOD</t>
  </si>
  <si>
    <t>67526</t>
  </si>
  <si>
    <t>2005850</t>
  </si>
  <si>
    <t>D0388</t>
  </si>
  <si>
    <t>ELLIS</t>
  </si>
  <si>
    <t>PO BOX 256</t>
  </si>
  <si>
    <t>67637</t>
  </si>
  <si>
    <t>0256</t>
  </si>
  <si>
    <t>2005800</t>
  </si>
  <si>
    <t>D0307</t>
  </si>
  <si>
    <t>ELL-SALINE</t>
  </si>
  <si>
    <t>P.O. BOX 157</t>
  </si>
  <si>
    <t>BROOKVILLE</t>
  </si>
  <si>
    <t>67425</t>
  </si>
  <si>
    <t>0157</t>
  </si>
  <si>
    <t>2005870</t>
  </si>
  <si>
    <t>D0327</t>
  </si>
  <si>
    <t>ELLSWORTH</t>
  </si>
  <si>
    <t>P.O. BOX 306</t>
  </si>
  <si>
    <t>67439</t>
  </si>
  <si>
    <t>0306</t>
  </si>
  <si>
    <t>2005940</t>
  </si>
  <si>
    <t>D0253</t>
  </si>
  <si>
    <t>EMPORIA</t>
  </si>
  <si>
    <t>BOX 1008</t>
  </si>
  <si>
    <t>66801</t>
  </si>
  <si>
    <t>1008</t>
  </si>
  <si>
    <t>2006000</t>
  </si>
  <si>
    <t>D0101</t>
  </si>
  <si>
    <t>ERIE-GALESBURG</t>
  </si>
  <si>
    <t>PO BOX 137</t>
  </si>
  <si>
    <t>ERIE</t>
  </si>
  <si>
    <t>66733</t>
  </si>
  <si>
    <t>0137</t>
  </si>
  <si>
    <t>2006090</t>
  </si>
  <si>
    <t>D0491</t>
  </si>
  <si>
    <t>EUDORA</t>
  </si>
  <si>
    <t>BOX 500</t>
  </si>
  <si>
    <t>66025</t>
  </si>
  <si>
    <t>0500</t>
  </si>
  <si>
    <t>2006120</t>
  </si>
  <si>
    <t>D0389</t>
  </si>
  <si>
    <t>EUREKA</t>
  </si>
  <si>
    <t>216 N MAIN STREET</t>
  </si>
  <si>
    <t>67045</t>
  </si>
  <si>
    <t>2008310</t>
  </si>
  <si>
    <t>D0310</t>
  </si>
  <si>
    <t>FAIRFIELD</t>
  </si>
  <si>
    <t>16115 SOUTH LANGDON ROAD</t>
  </si>
  <si>
    <t>LANGDON</t>
  </si>
  <si>
    <t>67583</t>
  </si>
  <si>
    <t>9052</t>
  </si>
  <si>
    <t>2011220</t>
  </si>
  <si>
    <t>D0492</t>
  </si>
  <si>
    <t>FLINTHILLS</t>
  </si>
  <si>
    <t>BOX 188</t>
  </si>
  <si>
    <t>ROSALIA</t>
  </si>
  <si>
    <t>67132</t>
  </si>
  <si>
    <t>2006180</t>
  </si>
  <si>
    <t>D0234</t>
  </si>
  <si>
    <t>FORT SCOTT</t>
  </si>
  <si>
    <t>424 S. MAIN</t>
  </si>
  <si>
    <t>66701</t>
  </si>
  <si>
    <t>2097</t>
  </si>
  <si>
    <t>2006210</t>
  </si>
  <si>
    <t>D0225</t>
  </si>
  <si>
    <t>FOWLER</t>
  </si>
  <si>
    <t>BOX 170</t>
  </si>
  <si>
    <t>67844</t>
  </si>
  <si>
    <t>0170</t>
  </si>
  <si>
    <t>2006270</t>
  </si>
  <si>
    <t>D0484</t>
  </si>
  <si>
    <t>FREDONIA</t>
  </si>
  <si>
    <t>PO BOX 539</t>
  </si>
  <si>
    <t>66736</t>
  </si>
  <si>
    <t>0539</t>
  </si>
  <si>
    <t>2006300</t>
  </si>
  <si>
    <t>D0249</t>
  </si>
  <si>
    <t>FRONTENAC PUBLIC SCHOOLS</t>
  </si>
  <si>
    <t>208 S. CAYUGA</t>
  </si>
  <si>
    <t>FRONTENAC</t>
  </si>
  <si>
    <t>66763</t>
  </si>
  <si>
    <t>2008370</t>
  </si>
  <si>
    <t>D0495</t>
  </si>
  <si>
    <t>FT LARNED</t>
  </si>
  <si>
    <t>120 EAST 6TH</t>
  </si>
  <si>
    <t>LARNED</t>
  </si>
  <si>
    <t>67550</t>
  </si>
  <si>
    <t>2006330</t>
  </si>
  <si>
    <t>D0207</t>
  </si>
  <si>
    <t>FT LEAVENWORTH</t>
  </si>
  <si>
    <t>207 EDUCATION WAY</t>
  </si>
  <si>
    <t>FORT LEAVENWORTH</t>
  </si>
  <si>
    <t>66027</t>
  </si>
  <si>
    <t>1425</t>
  </si>
  <si>
    <t>2006360</t>
  </si>
  <si>
    <t>D0499</t>
  </si>
  <si>
    <t>GALENA</t>
  </si>
  <si>
    <t>702 EAST 7TH STREET</t>
  </si>
  <si>
    <t>66739</t>
  </si>
  <si>
    <t>2006390</t>
  </si>
  <si>
    <t>D0457</t>
  </si>
  <si>
    <t>GARDEN CITY</t>
  </si>
  <si>
    <t>1205 FLEMING ST.</t>
  </si>
  <si>
    <t>67846</t>
  </si>
  <si>
    <t>4751</t>
  </si>
  <si>
    <t>2006420</t>
  </si>
  <si>
    <t>D0231</t>
  </si>
  <si>
    <t>GARDNER EDGERTON</t>
  </si>
  <si>
    <t>GARDNER</t>
  </si>
  <si>
    <t>66030</t>
  </si>
  <si>
    <t>2006450</t>
  </si>
  <si>
    <t>D0365</t>
  </si>
  <si>
    <t>GARNETT</t>
  </si>
  <si>
    <t>PO BOX 328</t>
  </si>
  <si>
    <t>66032</t>
  </si>
  <si>
    <t>0328</t>
  </si>
  <si>
    <t>2007890</t>
  </si>
  <si>
    <t>D0475</t>
  </si>
  <si>
    <t>GEARY COUNTY SCHOOLS</t>
  </si>
  <si>
    <t>P.O. BOX 370</t>
  </si>
  <si>
    <t>JUNCTION CITY</t>
  </si>
  <si>
    <t>66441</t>
  </si>
  <si>
    <t>0370</t>
  </si>
  <si>
    <t>2006480</t>
  </si>
  <si>
    <t>D0248</t>
  </si>
  <si>
    <t>GIRARD</t>
  </si>
  <si>
    <t>415 NORTH SUMMIT</t>
  </si>
  <si>
    <t>66743</t>
  </si>
  <si>
    <t>1128</t>
  </si>
  <si>
    <t>2006540</t>
  </si>
  <si>
    <t>D0265</t>
  </si>
  <si>
    <t>GODDARD</t>
  </si>
  <si>
    <t>P.O. BOX 249</t>
  </si>
  <si>
    <t>67052</t>
  </si>
  <si>
    <t>1,8</t>
  </si>
  <si>
    <t>2006570</t>
  </si>
  <si>
    <t>D0411</t>
  </si>
  <si>
    <t>GOESSEL</t>
  </si>
  <si>
    <t>BOX 68</t>
  </si>
  <si>
    <t>67053</t>
  </si>
  <si>
    <t>0068</t>
  </si>
  <si>
    <t>2011040</t>
  </si>
  <si>
    <t>D0316</t>
  </si>
  <si>
    <t>GOLDEN PLAINS</t>
  </si>
  <si>
    <t>P.O. BOX 199</t>
  </si>
  <si>
    <t>SELDEN</t>
  </si>
  <si>
    <t>67757</t>
  </si>
  <si>
    <t>0199</t>
  </si>
  <si>
    <t>2006580</t>
  </si>
  <si>
    <t>D0352</t>
  </si>
  <si>
    <t>GOODLAND</t>
  </si>
  <si>
    <t>PO BOX 509</t>
  </si>
  <si>
    <t>67735</t>
  </si>
  <si>
    <t>0509</t>
  </si>
  <si>
    <t>2007260</t>
  </si>
  <si>
    <t>D0281</t>
  </si>
  <si>
    <t>GRAHAM COUNTY</t>
  </si>
  <si>
    <t>BOX 309</t>
  </si>
  <si>
    <t>HILL CITY</t>
  </si>
  <si>
    <t>67642</t>
  </si>
  <si>
    <t>0309</t>
  </si>
  <si>
    <t>2006660</t>
  </si>
  <si>
    <t>D0428</t>
  </si>
  <si>
    <t>GREAT BEND</t>
  </si>
  <si>
    <t>201 S. PATTON ROAD</t>
  </si>
  <si>
    <t>67530</t>
  </si>
  <si>
    <t>4613</t>
  </si>
  <si>
    <t>2006690</t>
  </si>
  <si>
    <t>D0200</t>
  </si>
  <si>
    <t>GREELEY COUNTY SCHOOLS</t>
  </si>
  <si>
    <t>400 W  LAWRENCE</t>
  </si>
  <si>
    <t>TRIBUNE</t>
  </si>
  <si>
    <t>67879</t>
  </si>
  <si>
    <t>0580</t>
  </si>
  <si>
    <t>2006780</t>
  </si>
  <si>
    <t>D0291</t>
  </si>
  <si>
    <t>GRINNELL PUBLIC SCHOOLS</t>
  </si>
  <si>
    <t>P.O. BOX 68</t>
  </si>
  <si>
    <t>GRINNELL</t>
  </si>
  <si>
    <t>67738</t>
  </si>
  <si>
    <t>2006840</t>
  </si>
  <si>
    <t>D0440</t>
  </si>
  <si>
    <t>HALSTEAD</t>
  </si>
  <si>
    <t>521 W 6TH STREET</t>
  </si>
  <si>
    <t>67056</t>
  </si>
  <si>
    <t>2197</t>
  </si>
  <si>
    <t>2006870</t>
  </si>
  <si>
    <t>D0390</t>
  </si>
  <si>
    <t>HAMILTON</t>
  </si>
  <si>
    <t>2596 W ROAD</t>
  </si>
  <si>
    <t>66853</t>
  </si>
  <si>
    <t>9702</t>
  </si>
  <si>
    <t>2006960</t>
  </si>
  <si>
    <t>D0312</t>
  </si>
  <si>
    <t>HAVEN PUBLIC SCHOOLS</t>
  </si>
  <si>
    <t>P.O. BOX 130</t>
  </si>
  <si>
    <t>HAVEN</t>
  </si>
  <si>
    <t>67543</t>
  </si>
  <si>
    <t>0130</t>
  </si>
  <si>
    <t>7,8</t>
  </si>
  <si>
    <t>2006990</t>
  </si>
  <si>
    <t>D0474</t>
  </si>
  <si>
    <t>HAVILAND</t>
  </si>
  <si>
    <t>PO BOX 243</t>
  </si>
  <si>
    <t>67059</t>
  </si>
  <si>
    <t>0243</t>
  </si>
  <si>
    <t>2007020</t>
  </si>
  <si>
    <t>D0489</t>
  </si>
  <si>
    <t>HAYS</t>
  </si>
  <si>
    <t>323 W. 12TH ST.</t>
  </si>
  <si>
    <t>67601</t>
  </si>
  <si>
    <t>3893</t>
  </si>
  <si>
    <t>2007050</t>
  </si>
  <si>
    <t>D0261</t>
  </si>
  <si>
    <t>HAYSVILLE</t>
  </si>
  <si>
    <t>1745 WEST GRAND AVE.</t>
  </si>
  <si>
    <t>67060</t>
  </si>
  <si>
    <t>1234</t>
  </si>
  <si>
    <t>2007080</t>
  </si>
  <si>
    <t>D0468</t>
  </si>
  <si>
    <t>HEALY PUBLIC SCHOOLS</t>
  </si>
  <si>
    <t>5006 N DODGE RD</t>
  </si>
  <si>
    <t>HEALY</t>
  </si>
  <si>
    <t>67850</t>
  </si>
  <si>
    <t>5022</t>
  </si>
  <si>
    <t>2007110</t>
  </si>
  <si>
    <t>D0487</t>
  </si>
  <si>
    <t>HERINGTON</t>
  </si>
  <si>
    <t>19 NORTH BROADWAY</t>
  </si>
  <si>
    <t>67449</t>
  </si>
  <si>
    <t>2430</t>
  </si>
  <si>
    <t>2007170</t>
  </si>
  <si>
    <t>D0460</t>
  </si>
  <si>
    <t>HESSTON</t>
  </si>
  <si>
    <t>PO BOX 2000</t>
  </si>
  <si>
    <t>67062</t>
  </si>
  <si>
    <t>2000006</t>
  </si>
  <si>
    <t>D0415</t>
  </si>
  <si>
    <t>P.O. BOX 398</t>
  </si>
  <si>
    <t>0398</t>
  </si>
  <si>
    <t>ULYSSES</t>
  </si>
  <si>
    <t>67880</t>
  </si>
  <si>
    <t>2007800</t>
  </si>
  <si>
    <t>D0227</t>
  </si>
  <si>
    <t>HODGEMAN COUNTY SCHOOLS</t>
  </si>
  <si>
    <t>PO BOX 398</t>
  </si>
  <si>
    <t>JETMORE</t>
  </si>
  <si>
    <t>67854</t>
  </si>
  <si>
    <t>2007320</t>
  </si>
  <si>
    <t>D0431</t>
  </si>
  <si>
    <t>HOISINGTON</t>
  </si>
  <si>
    <t>165 WEST THIRD ST.</t>
  </si>
  <si>
    <t>67544</t>
  </si>
  <si>
    <t>1894</t>
  </si>
  <si>
    <t>2007350</t>
  </si>
  <si>
    <t>D0363</t>
  </si>
  <si>
    <t>HOLCOMB</t>
  </si>
  <si>
    <t>67851</t>
  </si>
  <si>
    <t>2007380</t>
  </si>
  <si>
    <t>D0336</t>
  </si>
  <si>
    <t>HOLTON</t>
  </si>
  <si>
    <t>P.O. BOX 352</t>
  </si>
  <si>
    <t>66436</t>
  </si>
  <si>
    <t>1947</t>
  </si>
  <si>
    <t>2007530</t>
  </si>
  <si>
    <t>D0412</t>
  </si>
  <si>
    <t>HOXIE COMMUNITY SCHOOLS</t>
  </si>
  <si>
    <t>BOX 348</t>
  </si>
  <si>
    <t>HOXIE</t>
  </si>
  <si>
    <t>67740</t>
  </si>
  <si>
    <t>0348</t>
  </si>
  <si>
    <t>2007560</t>
  </si>
  <si>
    <t>D0210</t>
  </si>
  <si>
    <t>HUGOTON PUBLIC SCHOOLS</t>
  </si>
  <si>
    <t>205 E 6TH STREET</t>
  </si>
  <si>
    <t>HUGOTON</t>
  </si>
  <si>
    <t>67951</t>
  </si>
  <si>
    <t>2696</t>
  </si>
  <si>
    <t>2007590</t>
  </si>
  <si>
    <t>D0258</t>
  </si>
  <si>
    <t>801 NEW YORK</t>
  </si>
  <si>
    <t>1801</t>
  </si>
  <si>
    <t>2007620</t>
  </si>
  <si>
    <t>D0308</t>
  </si>
  <si>
    <t>HUTCHINSON PUBLIC SCHOOLS</t>
  </si>
  <si>
    <t>BOX 1908</t>
  </si>
  <si>
    <t>HUTCHINSON</t>
  </si>
  <si>
    <t>67504</t>
  </si>
  <si>
    <t>1908</t>
  </si>
  <si>
    <t>5</t>
  </si>
  <si>
    <t>2007650</t>
  </si>
  <si>
    <t>D0446</t>
  </si>
  <si>
    <t>INDEPENDENCE</t>
  </si>
  <si>
    <t>P O DRAWER 487</t>
  </si>
  <si>
    <t>67301</t>
  </si>
  <si>
    <t>0487</t>
  </si>
  <si>
    <t>2007680</t>
  </si>
  <si>
    <t>D0477</t>
  </si>
  <si>
    <t>INGALLS</t>
  </si>
  <si>
    <t>PO BOX 99</t>
  </si>
  <si>
    <t>67853</t>
  </si>
  <si>
    <t>0099</t>
  </si>
  <si>
    <t>2007710</t>
  </si>
  <si>
    <t>D0448</t>
  </si>
  <si>
    <t>INMAN</t>
  </si>
  <si>
    <t>BOX 129</t>
  </si>
  <si>
    <t>67546</t>
  </si>
  <si>
    <t>2007740</t>
  </si>
  <si>
    <t>D0257</t>
  </si>
  <si>
    <t>IOLA</t>
  </si>
  <si>
    <t>408 N COTTONWOOD</t>
  </si>
  <si>
    <t>66749</t>
  </si>
  <si>
    <t>2997</t>
  </si>
  <si>
    <t>2007750</t>
  </si>
  <si>
    <t>D0346</t>
  </si>
  <si>
    <t>JAYHAWK</t>
  </si>
  <si>
    <t>PO BOX 278</t>
  </si>
  <si>
    <t>MOUND CITY</t>
  </si>
  <si>
    <t>66056</t>
  </si>
  <si>
    <t>0278</t>
  </si>
  <si>
    <t>2013020</t>
  </si>
  <si>
    <t>D0339</t>
  </si>
  <si>
    <t>JEFFERSON COUNTY NORTH</t>
  </si>
  <si>
    <t>310 5TH STREET</t>
  </si>
  <si>
    <t>WINCHESTER</t>
  </si>
  <si>
    <t>66097</t>
  </si>
  <si>
    <t>4902</t>
  </si>
  <si>
    <t>2009510</t>
  </si>
  <si>
    <t>D0340</t>
  </si>
  <si>
    <t>JEFFERSON WEST</t>
  </si>
  <si>
    <t>PO BOX 267</t>
  </si>
  <si>
    <t>MERIDEN</t>
  </si>
  <si>
    <t>66512</t>
  </si>
  <si>
    <t>0267</t>
  </si>
  <si>
    <t>2007950</t>
  </si>
  <si>
    <t>D0500</t>
  </si>
  <si>
    <t>KANSAS CITY</t>
  </si>
  <si>
    <t>2010 N. 59TH STREET</t>
  </si>
  <si>
    <t>66104</t>
  </si>
  <si>
    <t>2805</t>
  </si>
  <si>
    <t>2</t>
  </si>
  <si>
    <t>2007970</t>
  </si>
  <si>
    <t>D0321</t>
  </si>
  <si>
    <t>KAW VALLEY</t>
  </si>
  <si>
    <t>411 W. LASLEY</t>
  </si>
  <si>
    <t>ST. MARYS</t>
  </si>
  <si>
    <t>66536</t>
  </si>
  <si>
    <t>1715</t>
  </si>
  <si>
    <t>2008070</t>
  </si>
  <si>
    <t>D0331</t>
  </si>
  <si>
    <t>KINGMAN - NORWICH</t>
  </si>
  <si>
    <t>BOX 416</t>
  </si>
  <si>
    <t>KINGMAN</t>
  </si>
  <si>
    <t>67068</t>
  </si>
  <si>
    <t>0416</t>
  </si>
  <si>
    <t>2008100</t>
  </si>
  <si>
    <t>D0347</t>
  </si>
  <si>
    <t>KINSLEY-OFFERLE</t>
  </si>
  <si>
    <t>120 W 8TH ST</t>
  </si>
  <si>
    <t>KINSLEY</t>
  </si>
  <si>
    <t>67547</t>
  </si>
  <si>
    <t>1168</t>
  </si>
  <si>
    <t>2006720</t>
  </si>
  <si>
    <t>D0422</t>
  </si>
  <si>
    <t>KIOWA COUNTY</t>
  </si>
  <si>
    <t>710 S. MAIN STREET</t>
  </si>
  <si>
    <t>GREENSBURG</t>
  </si>
  <si>
    <t>67054</t>
  </si>
  <si>
    <t>2399</t>
  </si>
  <si>
    <t>2008190</t>
  </si>
  <si>
    <t>D0483</t>
  </si>
  <si>
    <t>KISMET-PLAINS</t>
  </si>
  <si>
    <t>P.O. BOX 760</t>
  </si>
  <si>
    <t>PLAINS</t>
  </si>
  <si>
    <t>67869</t>
  </si>
  <si>
    <t>LANSING</t>
  </si>
  <si>
    <t>66043</t>
  </si>
  <si>
    <t>2003300</t>
  </si>
  <si>
    <t>D0506</t>
  </si>
  <si>
    <t>LABETTE COUNTY</t>
  </si>
  <si>
    <t>BOX 189</t>
  </si>
  <si>
    <t>ALTAMONT</t>
  </si>
  <si>
    <t>67330</t>
  </si>
  <si>
    <t>0189</t>
  </si>
  <si>
    <t>2008220</t>
  </si>
  <si>
    <t>D0395</t>
  </si>
  <si>
    <t>LACROSSE</t>
  </si>
  <si>
    <t>BOX 778</t>
  </si>
  <si>
    <t>LA CROSSE</t>
  </si>
  <si>
    <t>67548</t>
  </si>
  <si>
    <t>0778</t>
  </si>
  <si>
    <t>2008280</t>
  </si>
  <si>
    <t>D0215</t>
  </si>
  <si>
    <t>LAKIN</t>
  </si>
  <si>
    <t>1003 W KINGMAN</t>
  </si>
  <si>
    <t>67860</t>
  </si>
  <si>
    <t>2008340</t>
  </si>
  <si>
    <t>D0469</t>
  </si>
  <si>
    <t>401 S. SECOND STREET</t>
  </si>
  <si>
    <t>2008400</t>
  </si>
  <si>
    <t>D0497</t>
  </si>
  <si>
    <t>LAWRENCE</t>
  </si>
  <si>
    <t>110 MCDONALD DRIVE</t>
  </si>
  <si>
    <t>66044</t>
  </si>
  <si>
    <t>1063</t>
  </si>
  <si>
    <t>2,8</t>
  </si>
  <si>
    <t>66608</t>
  </si>
  <si>
    <t>2008430</t>
  </si>
  <si>
    <t>D0453</t>
  </si>
  <si>
    <t>LEAVENWORTH</t>
  </si>
  <si>
    <t>P.O. BOX 969</t>
  </si>
  <si>
    <t>66048</t>
  </si>
  <si>
    <t>2012810</t>
  </si>
  <si>
    <t>D0243</t>
  </si>
  <si>
    <t>LEBO-WAVERLY</t>
  </si>
  <si>
    <t>BOX 457</t>
  </si>
  <si>
    <t>WAVERLY</t>
  </si>
  <si>
    <t>66871</t>
  </si>
  <si>
    <t>0457</t>
  </si>
  <si>
    <t>2008610</t>
  </si>
  <si>
    <t>D0467</t>
  </si>
  <si>
    <t>LEOTI</t>
  </si>
  <si>
    <t>BOX 967</t>
  </si>
  <si>
    <t>67861</t>
  </si>
  <si>
    <t>0967</t>
  </si>
  <si>
    <t>2008670</t>
  </si>
  <si>
    <t>D0245</t>
  </si>
  <si>
    <t>LEROY-GRIDLEY</t>
  </si>
  <si>
    <t>BOX 278</t>
  </si>
  <si>
    <t>LEROY</t>
  </si>
  <si>
    <t>66857</t>
  </si>
  <si>
    <t>2008700</t>
  </si>
  <si>
    <t>D0502</t>
  </si>
  <si>
    <t>LEWIS</t>
  </si>
  <si>
    <t>BOX 97</t>
  </si>
  <si>
    <t>67552</t>
  </si>
  <si>
    <t>2008730</t>
  </si>
  <si>
    <t>D0480</t>
  </si>
  <si>
    <t>LIBERAL</t>
  </si>
  <si>
    <t>BOX 949</t>
  </si>
  <si>
    <t>67905</t>
  </si>
  <si>
    <t>0949</t>
  </si>
  <si>
    <t>2008790</t>
  </si>
  <si>
    <t>D0298</t>
  </si>
  <si>
    <t>LINCOLN</t>
  </si>
  <si>
    <t>PO BOX 289</t>
  </si>
  <si>
    <t>67455</t>
  </si>
  <si>
    <t>2008880</t>
  </si>
  <si>
    <t>D0444</t>
  </si>
  <si>
    <t>LITTLE RIVER</t>
  </si>
  <si>
    <t>BOX 218</t>
  </si>
  <si>
    <t>67457</t>
  </si>
  <si>
    <t>2008910</t>
  </si>
  <si>
    <t>D0326</t>
  </si>
  <si>
    <t>LOGAN</t>
  </si>
  <si>
    <t>67646</t>
  </si>
  <si>
    <t>0098</t>
  </si>
  <si>
    <t>2008970</t>
  </si>
  <si>
    <t>D0416</t>
  </si>
  <si>
    <t>LOUISBURG</t>
  </si>
  <si>
    <t>BOX 550</t>
  </si>
  <si>
    <t>66053</t>
  </si>
  <si>
    <t>0550</t>
  </si>
  <si>
    <t>2009000</t>
  </si>
  <si>
    <t>D0421</t>
  </si>
  <si>
    <t>LYNDON</t>
  </si>
  <si>
    <t>PO BOX 488</t>
  </si>
  <si>
    <t>66451</t>
  </si>
  <si>
    <t>0488</t>
  </si>
  <si>
    <t>2009030</t>
  </si>
  <si>
    <t>D0405</t>
  </si>
  <si>
    <t>LYONS</t>
  </si>
  <si>
    <t>800 SOUTH WORKMAN</t>
  </si>
  <si>
    <t>67554</t>
  </si>
  <si>
    <t>3629</t>
  </si>
  <si>
    <t>2009060</t>
  </si>
  <si>
    <t>D0351</t>
  </si>
  <si>
    <t>MACKSVILLE</t>
  </si>
  <si>
    <t>PO BOX 487</t>
  </si>
  <si>
    <t>67557</t>
  </si>
  <si>
    <t>2009090</t>
  </si>
  <si>
    <t>D0386</t>
  </si>
  <si>
    <t>MADISON-VIRGIL</t>
  </si>
  <si>
    <t>MADISON</t>
  </si>
  <si>
    <t>66860</t>
  </si>
  <si>
    <t>2009140</t>
  </si>
  <si>
    <t>D0266</t>
  </si>
  <si>
    <t>MAIZE</t>
  </si>
  <si>
    <t>11611 W. 49TH ST. NORTH</t>
  </si>
  <si>
    <t>67101</t>
  </si>
  <si>
    <t>9404</t>
  </si>
  <si>
    <t>2009180</t>
  </si>
  <si>
    <t>D0383</t>
  </si>
  <si>
    <t>MANHATTAN-OGDEN</t>
  </si>
  <si>
    <t>2031 POYNTZ</t>
  </si>
  <si>
    <t>MANHATTAN</t>
  </si>
  <si>
    <t>66502</t>
  </si>
  <si>
    <t>2009480</t>
  </si>
  <si>
    <t>D0456</t>
  </si>
  <si>
    <t>MARAIS DES CYGNES VALLEY</t>
  </si>
  <si>
    <t>BOX 158</t>
  </si>
  <si>
    <t>MELVERN</t>
  </si>
  <si>
    <t>66510</t>
  </si>
  <si>
    <t>MARION</t>
  </si>
  <si>
    <t>66861</t>
  </si>
  <si>
    <t>2009240</t>
  </si>
  <si>
    <t>D0408</t>
  </si>
  <si>
    <t>MARION-FLORENCE</t>
  </si>
  <si>
    <t>101 N THORP</t>
  </si>
  <si>
    <t>1125</t>
  </si>
  <si>
    <t>2009660</t>
  </si>
  <si>
    <t>D0256</t>
  </si>
  <si>
    <t>MARMATON VALLEY</t>
  </si>
  <si>
    <t>128 W. OAK STREET</t>
  </si>
  <si>
    <t>MORAN</t>
  </si>
  <si>
    <t>66755</t>
  </si>
  <si>
    <t>9710</t>
  </si>
  <si>
    <t>2000016</t>
  </si>
  <si>
    <t>D0364</t>
  </si>
  <si>
    <t>MARYSVILLE</t>
  </si>
  <si>
    <t>211 S 10TH ST</t>
  </si>
  <si>
    <t>66508</t>
  </si>
  <si>
    <t>1911</t>
  </si>
  <si>
    <t>2009360</t>
  </si>
  <si>
    <t>D0342</t>
  </si>
  <si>
    <t>MCLOUTH</t>
  </si>
  <si>
    <t>BOX 40</t>
  </si>
  <si>
    <t>66054</t>
  </si>
  <si>
    <t>0040</t>
  </si>
  <si>
    <t>2009390</t>
  </si>
  <si>
    <t>D0418</t>
  </si>
  <si>
    <t>MCPHERSON</t>
  </si>
  <si>
    <t>514 NORTH MAIN STREET</t>
  </si>
  <si>
    <t>67460</t>
  </si>
  <si>
    <t>3499</t>
  </si>
  <si>
    <t>2009420</t>
  </si>
  <si>
    <t>D0226</t>
  </si>
  <si>
    <t>MEADE</t>
  </si>
  <si>
    <t>BOX 400</t>
  </si>
  <si>
    <t>67864</t>
  </si>
  <si>
    <t>0400</t>
  </si>
  <si>
    <t>2003240</t>
  </si>
  <si>
    <t>D0329</t>
  </si>
  <si>
    <t>MILL CREEK VALLEY</t>
  </si>
  <si>
    <t>PO BOX 157</t>
  </si>
  <si>
    <t>ALMA</t>
  </si>
  <si>
    <t>66401</t>
  </si>
  <si>
    <t>2009600</t>
  </si>
  <si>
    <t>D0219</t>
  </si>
  <si>
    <t>MINNEOLA</t>
  </si>
  <si>
    <t>P O BOX 157</t>
  </si>
  <si>
    <t>67865</t>
  </si>
  <si>
    <t>2006060</t>
  </si>
  <si>
    <t>D0330</t>
  </si>
  <si>
    <t>MISSION VALLEY</t>
  </si>
  <si>
    <t>P.O. BOX 158</t>
  </si>
  <si>
    <t>ESKRIDGE</t>
  </si>
  <si>
    <t>66423</t>
  </si>
  <si>
    <t>2009630</t>
  </si>
  <si>
    <t>D0371</t>
  </si>
  <si>
    <t>MONTEZUMA</t>
  </si>
  <si>
    <t>BOX 355</t>
  </si>
  <si>
    <t>67867</t>
  </si>
  <si>
    <t>0355</t>
  </si>
  <si>
    <t>2005280</t>
  </si>
  <si>
    <t>D0417</t>
  </si>
  <si>
    <t>MORRIS COUNTY</t>
  </si>
  <si>
    <t>17 WOOD STREET</t>
  </si>
  <si>
    <t>COUNCIL GROVE</t>
  </si>
  <si>
    <t>66846</t>
  </si>
  <si>
    <t>2009720</t>
  </si>
  <si>
    <t>D0209</t>
  </si>
  <si>
    <t>MOSCOW PUBLIC SCHOOLS</t>
  </si>
  <si>
    <t>MOSCOW</t>
  </si>
  <si>
    <t>67952</t>
  </si>
  <si>
    <t>2009780</t>
  </si>
  <si>
    <t>D0423</t>
  </si>
  <si>
    <t>MOUNDRIDGE</t>
  </si>
  <si>
    <t>BOX K</t>
  </si>
  <si>
    <t>67107</t>
  </si>
  <si>
    <t>0588</t>
  </si>
  <si>
    <t>2009840</t>
  </si>
  <si>
    <t>D0263</t>
  </si>
  <si>
    <t>MULVANE</t>
  </si>
  <si>
    <t>BOX 130</t>
  </si>
  <si>
    <t>67110</t>
  </si>
  <si>
    <t>2000353</t>
  </si>
  <si>
    <t>D0115</t>
  </si>
  <si>
    <t>NEMAHA CENTRAL</t>
  </si>
  <si>
    <t>318 MAIN STREET</t>
  </si>
  <si>
    <t>SENECA</t>
  </si>
  <si>
    <t>66538</t>
  </si>
  <si>
    <t>2009900</t>
  </si>
  <si>
    <t>D0461</t>
  </si>
  <si>
    <t>NEODESHA</t>
  </si>
  <si>
    <t>PO BX 88</t>
  </si>
  <si>
    <t>66757</t>
  </si>
  <si>
    <t>0088</t>
  </si>
  <si>
    <t>2009930</t>
  </si>
  <si>
    <t>D0303</t>
  </si>
  <si>
    <t>NESS CITY</t>
  </si>
  <si>
    <t>414 E CHESTNUT</t>
  </si>
  <si>
    <t>67560</t>
  </si>
  <si>
    <t>1695</t>
  </si>
  <si>
    <t>2009960</t>
  </si>
  <si>
    <t>D0373</t>
  </si>
  <si>
    <t>NEWTON</t>
  </si>
  <si>
    <t>308 E 1ST</t>
  </si>
  <si>
    <t>67114</t>
  </si>
  <si>
    <t>3846</t>
  </si>
  <si>
    <t>3,5,8</t>
  </si>
  <si>
    <t>2009990</t>
  </si>
  <si>
    <t>D0309</t>
  </si>
  <si>
    <t>NICKERSON</t>
  </si>
  <si>
    <t>4501  WEST FOURTH</t>
  </si>
  <si>
    <t>67501</t>
  </si>
  <si>
    <t>9131</t>
  </si>
  <si>
    <t>PHILLIPSBURG</t>
  </si>
  <si>
    <t>67661</t>
  </si>
  <si>
    <t>2004830</t>
  </si>
  <si>
    <t>D0335</t>
  </si>
  <si>
    <t>NORTH JACKSON</t>
  </si>
  <si>
    <t>12692 266TH ROAD</t>
  </si>
  <si>
    <t>1794</t>
  </si>
  <si>
    <t>2003210</t>
  </si>
  <si>
    <t>D0251</t>
  </si>
  <si>
    <t>NORTH LYON COUNTY</t>
  </si>
  <si>
    <t>BOX 527</t>
  </si>
  <si>
    <t>AMERICUS</t>
  </si>
  <si>
    <t>66835</t>
  </si>
  <si>
    <t>2009570</t>
  </si>
  <si>
    <t>D0239</t>
  </si>
  <si>
    <t>NORTH OTTAWA COUNTY</t>
  </si>
  <si>
    <t>PO BOX 257</t>
  </si>
  <si>
    <t>MINNEAPOLIS</t>
  </si>
  <si>
    <t>67467</t>
  </si>
  <si>
    <t>0257</t>
  </si>
  <si>
    <t>2003480</t>
  </si>
  <si>
    <t>D0246</t>
  </si>
  <si>
    <t>NORTHEAST</t>
  </si>
  <si>
    <t>BOX 669</t>
  </si>
  <si>
    <t>ARMA</t>
  </si>
  <si>
    <t>66712</t>
  </si>
  <si>
    <t>0669</t>
  </si>
  <si>
    <t>OSKALOOSA</t>
  </si>
  <si>
    <t>66066</t>
  </si>
  <si>
    <t>2003270</t>
  </si>
  <si>
    <t>D0212</t>
  </si>
  <si>
    <t>NORTHERN VALLEY</t>
  </si>
  <si>
    <t>PO BOX 217</t>
  </si>
  <si>
    <t>ALMENA</t>
  </si>
  <si>
    <t>67622</t>
  </si>
  <si>
    <t>OAKLEY</t>
  </si>
  <si>
    <t>67748</t>
  </si>
  <si>
    <t>2010020</t>
  </si>
  <si>
    <t>D0211</t>
  </si>
  <si>
    <t>NORTON COMMUNITY SCHOOLS</t>
  </si>
  <si>
    <t>105 E. WAVERLY</t>
  </si>
  <si>
    <t>NORTON</t>
  </si>
  <si>
    <t>67654</t>
  </si>
  <si>
    <t>2010050</t>
  </si>
  <si>
    <t>D0274</t>
  </si>
  <si>
    <t>621 CENTER AVE STE 103</t>
  </si>
  <si>
    <t>2010080</t>
  </si>
  <si>
    <t>D0294</t>
  </si>
  <si>
    <t>OBERLIN</t>
  </si>
  <si>
    <t>131 E COMMERC</t>
  </si>
  <si>
    <t>67749</t>
  </si>
  <si>
    <t>2110</t>
  </si>
  <si>
    <t>2010140</t>
  </si>
  <si>
    <t>D0233</t>
  </si>
  <si>
    <t>OLATHE</t>
  </si>
  <si>
    <t>66063</t>
  </si>
  <si>
    <t>2010170</t>
  </si>
  <si>
    <t>D0322</t>
  </si>
  <si>
    <t>ONAGA-HAVENSVILLE-WHEATON</t>
  </si>
  <si>
    <t>P O BOX 60</t>
  </si>
  <si>
    <t>ONAGA</t>
  </si>
  <si>
    <t>66521</t>
  </si>
  <si>
    <t>2010230</t>
  </si>
  <si>
    <t>D0420</t>
  </si>
  <si>
    <t>OSAGE CITY</t>
  </si>
  <si>
    <t>520 MAIN STREET</t>
  </si>
  <si>
    <t>66523</t>
  </si>
  <si>
    <t>1357</t>
  </si>
  <si>
    <t>2010260</t>
  </si>
  <si>
    <t>D0367</t>
  </si>
  <si>
    <t>OSAWATOMIE</t>
  </si>
  <si>
    <t>1200 TROJAN DR</t>
  </si>
  <si>
    <t>66064</t>
  </si>
  <si>
    <t>1696</t>
  </si>
  <si>
    <t>2010290</t>
  </si>
  <si>
    <t>D0392</t>
  </si>
  <si>
    <t>OSBORNE COUNTY</t>
  </si>
  <si>
    <t>234 W WASHINGTON</t>
  </si>
  <si>
    <t>OSBORNE</t>
  </si>
  <si>
    <t>67473</t>
  </si>
  <si>
    <t>0209</t>
  </si>
  <si>
    <t>2010320</t>
  </si>
  <si>
    <t>D0341</t>
  </si>
  <si>
    <t>OSKALOOSA PUBLIC SCHOOLS</t>
  </si>
  <si>
    <t>404 PARK STREET</t>
  </si>
  <si>
    <t>2010350</t>
  </si>
  <si>
    <t>D0504</t>
  </si>
  <si>
    <t>OSWEGO</t>
  </si>
  <si>
    <t>P.O. BOX 129</t>
  </si>
  <si>
    <t>67356</t>
  </si>
  <si>
    <t>0129</t>
  </si>
  <si>
    <t>2004020</t>
  </si>
  <si>
    <t>D0403</t>
  </si>
  <si>
    <t>OTIS-BISON</t>
  </si>
  <si>
    <t>P.O. BOX 227</t>
  </si>
  <si>
    <t>OTIS</t>
  </si>
  <si>
    <t>67565</t>
  </si>
  <si>
    <t>9647</t>
  </si>
  <si>
    <t>2000015</t>
  </si>
  <si>
    <t>D0290</t>
  </si>
  <si>
    <t>OTTAWA</t>
  </si>
  <si>
    <t>1404 S ASH</t>
  </si>
  <si>
    <t>66067</t>
  </si>
  <si>
    <t>2223</t>
  </si>
  <si>
    <t>2010440</t>
  </si>
  <si>
    <t>D0358</t>
  </si>
  <si>
    <t>OXFORD</t>
  </si>
  <si>
    <t>BOX 937</t>
  </si>
  <si>
    <t>67119</t>
  </si>
  <si>
    <t>0937</t>
  </si>
  <si>
    <t>2010470</t>
  </si>
  <si>
    <t>D0269</t>
  </si>
  <si>
    <t>PALCO</t>
  </si>
  <si>
    <t>DRAWER B</t>
  </si>
  <si>
    <t>67657</t>
  </si>
  <si>
    <t>2010500</t>
  </si>
  <si>
    <t>D0368</t>
  </si>
  <si>
    <t>PAOLA</t>
  </si>
  <si>
    <t>PO BOX 268</t>
  </si>
  <si>
    <t>66071</t>
  </si>
  <si>
    <t>0268</t>
  </si>
  <si>
    <t>2009850</t>
  </si>
  <si>
    <t>D0399</t>
  </si>
  <si>
    <t>PARADISE</t>
  </si>
  <si>
    <t>BOX 100</t>
  </si>
  <si>
    <t>NATOMA</t>
  </si>
  <si>
    <t>67651</t>
  </si>
  <si>
    <t>0010</t>
  </si>
  <si>
    <t>2010560</t>
  </si>
  <si>
    <t>D0503</t>
  </si>
  <si>
    <t>PARSONS</t>
  </si>
  <si>
    <t>BOX 1056</t>
  </si>
  <si>
    <t>67357</t>
  </si>
  <si>
    <t>1056</t>
  </si>
  <si>
    <t>2011280</t>
  </si>
  <si>
    <t>D0496</t>
  </si>
  <si>
    <t>PAWNEE HEIGHTS</t>
  </si>
  <si>
    <t>P.O. BOX 98</t>
  </si>
  <si>
    <t>ROZEL</t>
  </si>
  <si>
    <t>67574</t>
  </si>
  <si>
    <t>0045</t>
  </si>
  <si>
    <t>2010590</t>
  </si>
  <si>
    <t>D0398</t>
  </si>
  <si>
    <t>PEABODY-BURNS</t>
  </si>
  <si>
    <t>506 ELM STREET</t>
  </si>
  <si>
    <t>PEABODY</t>
  </si>
  <si>
    <t>66866</t>
  </si>
  <si>
    <t>1216</t>
  </si>
  <si>
    <t>2010620</t>
  </si>
  <si>
    <t>D0343</t>
  </si>
  <si>
    <t>PERRY PUBLIC SCHOOLS</t>
  </si>
  <si>
    <t>BOX 729</t>
  </si>
  <si>
    <t>PERRY</t>
  </si>
  <si>
    <t>66073</t>
  </si>
  <si>
    <t>0729</t>
  </si>
  <si>
    <t>2010650</t>
  </si>
  <si>
    <t>D0325</t>
  </si>
  <si>
    <t>240 S 7TH</t>
  </si>
  <si>
    <t>2798</t>
  </si>
  <si>
    <t>2005310</t>
  </si>
  <si>
    <t>D0426</t>
  </si>
  <si>
    <t>PIKE VALLEY</t>
  </si>
  <si>
    <t>BOX 291</t>
  </si>
  <si>
    <t>SCANDIA</t>
  </si>
  <si>
    <t>66966</t>
  </si>
  <si>
    <t>2010680</t>
  </si>
  <si>
    <t>D0203</t>
  </si>
  <si>
    <t>PIPER-KANSAS CITY</t>
  </si>
  <si>
    <t>12036 LEAVENWORTH ROAD</t>
  </si>
  <si>
    <t>66109</t>
  </si>
  <si>
    <t>9387</t>
  </si>
  <si>
    <t>2010710</t>
  </si>
  <si>
    <t>D0250</t>
  </si>
  <si>
    <t>PITTSBURG</t>
  </si>
  <si>
    <t>PO BOX 75</t>
  </si>
  <si>
    <t>66762</t>
  </si>
  <si>
    <t>0075</t>
  </si>
  <si>
    <t>2010740</t>
  </si>
  <si>
    <t>D0270</t>
  </si>
  <si>
    <t>PLAINVILLE</t>
  </si>
  <si>
    <t>111 WEST MILL</t>
  </si>
  <si>
    <t>67663</t>
  </si>
  <si>
    <t>2010770</t>
  </si>
  <si>
    <t>D0344</t>
  </si>
  <si>
    <t>PLEASANTON</t>
  </si>
  <si>
    <t>BOX 480</t>
  </si>
  <si>
    <t>66075</t>
  </si>
  <si>
    <t>2000350</t>
  </si>
  <si>
    <t>D0113</t>
  </si>
  <si>
    <t>PRAIRIE HILLS</t>
  </si>
  <si>
    <t>1619 S. OLD HWY 75</t>
  </si>
  <si>
    <t>SABETHA</t>
  </si>
  <si>
    <t>66534</t>
  </si>
  <si>
    <t>2898</t>
  </si>
  <si>
    <t>2008250</t>
  </si>
  <si>
    <t>D0362</t>
  </si>
  <si>
    <t>PRAIRIE VIEW</t>
  </si>
  <si>
    <t>13799 KANSAS HWY 152</t>
  </si>
  <si>
    <t>LACYGNE</t>
  </si>
  <si>
    <t>66040</t>
  </si>
  <si>
    <t>2010890</t>
  </si>
  <si>
    <t>D0382</t>
  </si>
  <si>
    <t>PRATT</t>
  </si>
  <si>
    <t>401 S. HAMILTON</t>
  </si>
  <si>
    <t>67124</t>
  </si>
  <si>
    <t>1606</t>
  </si>
  <si>
    <t>2010920</t>
  </si>
  <si>
    <t>D0311</t>
  </si>
  <si>
    <t>PRETTY PRAIRIE</t>
  </si>
  <si>
    <t>PO BOX 218</t>
  </si>
  <si>
    <t>67570</t>
  </si>
  <si>
    <t>2010950</t>
  </si>
  <si>
    <t>D0293</t>
  </si>
  <si>
    <t>QUINTER PUBLIC SCHOOLS</t>
  </si>
  <si>
    <t>PO BOX 540</t>
  </si>
  <si>
    <t>QUINTER</t>
  </si>
  <si>
    <t>67752</t>
  </si>
  <si>
    <t>2000023</t>
  </si>
  <si>
    <t>D0105</t>
  </si>
  <si>
    <t>RAWLINS COUNTY</t>
  </si>
  <si>
    <t>205 N 4TH ST. STE 1</t>
  </si>
  <si>
    <t>ATWOOD</t>
  </si>
  <si>
    <t>67730</t>
  </si>
  <si>
    <t>1708</t>
  </si>
  <si>
    <t>2006240</t>
  </si>
  <si>
    <t>D0206</t>
  </si>
  <si>
    <t>REMINGTON-WHITEWATER</t>
  </si>
  <si>
    <t>BOX 243</t>
  </si>
  <si>
    <t>WHITEWATER</t>
  </si>
  <si>
    <t>67154</t>
  </si>
  <si>
    <t>2011080</t>
  </si>
  <si>
    <t>D0267</t>
  </si>
  <si>
    <t>RENWICK</t>
  </si>
  <si>
    <t>ANDALE</t>
  </si>
  <si>
    <t>67001</t>
  </si>
  <si>
    <t>2000030</t>
  </si>
  <si>
    <t>D0109</t>
  </si>
  <si>
    <t>REPUBLIC COUNTY</t>
  </si>
  <si>
    <t>P.O. BOX 469</t>
  </si>
  <si>
    <t>BELLEVILLE</t>
  </si>
  <si>
    <t>66935</t>
  </si>
  <si>
    <t>0469</t>
  </si>
  <si>
    <t>2011100</t>
  </si>
  <si>
    <t>D0378</t>
  </si>
  <si>
    <t>RILEY COUNTY</t>
  </si>
  <si>
    <t>P.O. BOX 326</t>
  </si>
  <si>
    <t>RILEY</t>
  </si>
  <si>
    <t>66531</t>
  </si>
  <si>
    <t>0326</t>
  </si>
  <si>
    <t>2000351</t>
  </si>
  <si>
    <t>D0114</t>
  </si>
  <si>
    <t>RIVERSIDE</t>
  </si>
  <si>
    <t>PO BOX 49</t>
  </si>
  <si>
    <t>ELWOOD</t>
  </si>
  <si>
    <t>66024</t>
  </si>
  <si>
    <t>2011130</t>
  </si>
  <si>
    <t>D0404</t>
  </si>
  <si>
    <t>RIVERTON</t>
  </si>
  <si>
    <t>BOX 290</t>
  </si>
  <si>
    <t>66770</t>
  </si>
  <si>
    <t>0290</t>
  </si>
  <si>
    <t>2000004</t>
  </si>
  <si>
    <t>D0323</t>
  </si>
  <si>
    <t>ROCK CREEK</t>
  </si>
  <si>
    <t>BOX 70</t>
  </si>
  <si>
    <t>WESTMORELAND</t>
  </si>
  <si>
    <t>66549</t>
  </si>
  <si>
    <t>0070</t>
  </si>
  <si>
    <t>2000029</t>
  </si>
  <si>
    <t>D0107</t>
  </si>
  <si>
    <t>ROCK HILLS</t>
  </si>
  <si>
    <t>109 E MAIN STREET</t>
  </si>
  <si>
    <t>MANKATO</t>
  </si>
  <si>
    <t>66956</t>
  </si>
  <si>
    <t>2011190</t>
  </si>
  <si>
    <t>D0217</t>
  </si>
  <si>
    <t>ROLLA</t>
  </si>
  <si>
    <t>BOX 167</t>
  </si>
  <si>
    <t>67954</t>
  </si>
  <si>
    <t>0167</t>
  </si>
  <si>
    <t>2011250</t>
  </si>
  <si>
    <t>D0394</t>
  </si>
  <si>
    <t>ROSE HILL PUBLIC SCHOOLS</t>
  </si>
  <si>
    <t>104 N  ROSE HILL RD</t>
  </si>
  <si>
    <t>ROSE HILL</t>
  </si>
  <si>
    <t>67133</t>
  </si>
  <si>
    <t>9785</t>
  </si>
  <si>
    <t>2009320</t>
  </si>
  <si>
    <t>D0337</t>
  </si>
  <si>
    <t>ROYAL VALLEY</t>
  </si>
  <si>
    <t>BOX 219</t>
  </si>
  <si>
    <t>MAYETTA</t>
  </si>
  <si>
    <t>66509</t>
  </si>
  <si>
    <t>0219</t>
  </si>
  <si>
    <t>2007440</t>
  </si>
  <si>
    <t>D0481</t>
  </si>
  <si>
    <t>RURAL VISTA</t>
  </si>
  <si>
    <t>WHITE CITY</t>
  </si>
  <si>
    <t>66872</t>
  </si>
  <si>
    <t>2011310</t>
  </si>
  <si>
    <t>D0407</t>
  </si>
  <si>
    <t>RUSSELL COUNTY</t>
  </si>
  <si>
    <t>802 N MAIN</t>
  </si>
  <si>
    <t>RUSSELL</t>
  </si>
  <si>
    <t>67665</t>
  </si>
  <si>
    <t>2011370</t>
  </si>
  <si>
    <t>D0305</t>
  </si>
  <si>
    <t>BOX 797</t>
  </si>
  <si>
    <t>67402</t>
  </si>
  <si>
    <t>0797</t>
  </si>
  <si>
    <t>2010410</t>
  </si>
  <si>
    <t>D0434</t>
  </si>
  <si>
    <t>SANTA FE TRAIL</t>
  </si>
  <si>
    <t>1663 E US HIGHWAY 56</t>
  </si>
  <si>
    <t>CARBONDALE</t>
  </si>
  <si>
    <t>66414</t>
  </si>
  <si>
    <t>0310</t>
  </si>
  <si>
    <t>2011400</t>
  </si>
  <si>
    <t>D0507</t>
  </si>
  <si>
    <t>SATANTA</t>
  </si>
  <si>
    <t>BOX 279</t>
  </si>
  <si>
    <t>67870</t>
  </si>
  <si>
    <t>0279</t>
  </si>
  <si>
    <t>2000017</t>
  </si>
  <si>
    <t>D0466</t>
  </si>
  <si>
    <t>SCOTT COUNTY</t>
  </si>
  <si>
    <t>704 S.COLLEGE</t>
  </si>
  <si>
    <t>SCOTT CITY</t>
  </si>
  <si>
    <t>67871</t>
  </si>
  <si>
    <t>2011490</t>
  </si>
  <si>
    <t>D0345</t>
  </si>
  <si>
    <t>SEAMAN</t>
  </si>
  <si>
    <t>901 NW LYMAN RD</t>
  </si>
  <si>
    <t>1900</t>
  </si>
  <si>
    <t>2011550</t>
  </si>
  <si>
    <t>D0439</t>
  </si>
  <si>
    <t>SEDGWICK PUBLIC SCHOOLS</t>
  </si>
  <si>
    <t>PO BOX K</t>
  </si>
  <si>
    <t>SEDGWICK</t>
  </si>
  <si>
    <t>67135</t>
  </si>
  <si>
    <t>1559</t>
  </si>
  <si>
    <t>2012180</t>
  </si>
  <si>
    <t>D0450</t>
  </si>
  <si>
    <t>SHAWNEE HEIGHTS</t>
  </si>
  <si>
    <t>4401 SE SHAWNEE HEIGHTS RD</t>
  </si>
  <si>
    <t>TECUMSEH</t>
  </si>
  <si>
    <t>66542</t>
  </si>
  <si>
    <t>9799</t>
  </si>
  <si>
    <t>2011640</t>
  </si>
  <si>
    <t>D0512</t>
  </si>
  <si>
    <t>SHAWNEE MISSION PUB SCH</t>
  </si>
  <si>
    <t>7235 ANTIOCH</t>
  </si>
  <si>
    <t>SHAWNEE MISSION</t>
  </si>
  <si>
    <t>66204</t>
  </si>
  <si>
    <t>1798</t>
  </si>
  <si>
    <t>2011700</t>
  </si>
  <si>
    <t>D0372</t>
  </si>
  <si>
    <t>SILVER LAKE</t>
  </si>
  <si>
    <t>BOX 39</t>
  </si>
  <si>
    <t>66539</t>
  </si>
  <si>
    <t>0039</t>
  </si>
  <si>
    <t>2011430</t>
  </si>
  <si>
    <t>D0438</t>
  </si>
  <si>
    <t>SKYLINE SCHOOLS</t>
  </si>
  <si>
    <t>20269 W. HWY 54</t>
  </si>
  <si>
    <t>8204</t>
  </si>
  <si>
    <t>2000007</t>
  </si>
  <si>
    <t>D0237</t>
  </si>
  <si>
    <t>SMITH CENTER</t>
  </si>
  <si>
    <t>216 S. JEFFERSON</t>
  </si>
  <si>
    <t>66967</t>
  </si>
  <si>
    <t>0329</t>
  </si>
  <si>
    <t>2000002</t>
  </si>
  <si>
    <t>D0400</t>
  </si>
  <si>
    <t>SMOKY VALLEY</t>
  </si>
  <si>
    <t>126 S MAIN ST</t>
  </si>
  <si>
    <t>LINDSBORG</t>
  </si>
  <si>
    <t>67456</t>
  </si>
  <si>
    <t>2418</t>
  </si>
  <si>
    <t>2011760</t>
  </si>
  <si>
    <t>D0393</t>
  </si>
  <si>
    <t>SOLOMON</t>
  </si>
  <si>
    <t>113 E. 7TH ST.</t>
  </si>
  <si>
    <t>67480</t>
  </si>
  <si>
    <t>2008130</t>
  </si>
  <si>
    <t>D0255</t>
  </si>
  <si>
    <t>SOUTH BARBER</t>
  </si>
  <si>
    <t>512 MAIN</t>
  </si>
  <si>
    <t>KIOWA</t>
  </si>
  <si>
    <t>67070</t>
  </si>
  <si>
    <t>2007470</t>
  </si>
  <si>
    <t>D0430</t>
  </si>
  <si>
    <t>SOUTH BROWN COUNTY</t>
  </si>
  <si>
    <t>522 CENTRAL AVE</t>
  </si>
  <si>
    <t>HORTON</t>
  </si>
  <si>
    <t>66439</t>
  </si>
  <si>
    <t>2011790</t>
  </si>
  <si>
    <t>D0509</t>
  </si>
  <si>
    <t>SOUTH HAVEN</t>
  </si>
  <si>
    <t>P.O. BOX 229</t>
  </si>
  <si>
    <t>67140</t>
  </si>
  <si>
    <t>0229</t>
  </si>
  <si>
    <t>2000001</t>
  </si>
  <si>
    <t>D0306</t>
  </si>
  <si>
    <t>SOUTHEAST OF SALINE</t>
  </si>
  <si>
    <t>5056 E. K-4 HIGHWAY</t>
  </si>
  <si>
    <t>GYPSUM</t>
  </si>
  <si>
    <t>67448</t>
  </si>
  <si>
    <t>9762</t>
  </si>
  <si>
    <t>2006510</t>
  </si>
  <si>
    <t>D0334</t>
  </si>
  <si>
    <t>SOUTHERN CLOUD</t>
  </si>
  <si>
    <t>P.O. BOX 334</t>
  </si>
  <si>
    <t>MILTONVALE</t>
  </si>
  <si>
    <t>67466</t>
  </si>
  <si>
    <t>0334</t>
  </si>
  <si>
    <t>2006930</t>
  </si>
  <si>
    <t>D0252</t>
  </si>
  <si>
    <t>SOUTHERN LYON COUNTY</t>
  </si>
  <si>
    <t>HARTFORD</t>
  </si>
  <si>
    <t>66854</t>
  </si>
  <si>
    <t>SUBLETTE</t>
  </si>
  <si>
    <t>67877</t>
  </si>
  <si>
    <t>2011820</t>
  </si>
  <si>
    <t>D0381</t>
  </si>
  <si>
    <t>SPEARVILLE</t>
  </si>
  <si>
    <t>P.O. BOX 338</t>
  </si>
  <si>
    <t>67876</t>
  </si>
  <si>
    <t>0338</t>
  </si>
  <si>
    <t>WAMEGO</t>
  </si>
  <si>
    <t>66547</t>
  </si>
  <si>
    <t>2011850</t>
  </si>
  <si>
    <t>D0230</t>
  </si>
  <si>
    <t>SPRING HILL</t>
  </si>
  <si>
    <t>101 E SOUTH STREET</t>
  </si>
  <si>
    <t>66083</t>
  </si>
  <si>
    <t>2011880</t>
  </si>
  <si>
    <t>D0297</t>
  </si>
  <si>
    <t>ST FRANCIS COMM SCH</t>
  </si>
  <si>
    <t>PO BOX 1110</t>
  </si>
  <si>
    <t>ST FRANCIS</t>
  </si>
  <si>
    <t>67756</t>
  </si>
  <si>
    <t>1110</t>
  </si>
  <si>
    <t>2011910</t>
  </si>
  <si>
    <t>D0350</t>
  </si>
  <si>
    <t>ST JOHN-HUDSON</t>
  </si>
  <si>
    <t>505 N. BROADWAY</t>
  </si>
  <si>
    <t>ST. JOHN</t>
  </si>
  <si>
    <t>67576</t>
  </si>
  <si>
    <t>1836</t>
  </si>
  <si>
    <t>2011970</t>
  </si>
  <si>
    <t>D0349</t>
  </si>
  <si>
    <t>STAFFORD</t>
  </si>
  <si>
    <t>P O BOX 400</t>
  </si>
  <si>
    <t>67578</t>
  </si>
  <si>
    <t>2007860</t>
  </si>
  <si>
    <t>D0452</t>
  </si>
  <si>
    <t>STANTON COUNTY</t>
  </si>
  <si>
    <t>P O BOX C</t>
  </si>
  <si>
    <t>JOHNSON</t>
  </si>
  <si>
    <t>67855</t>
  </si>
  <si>
    <t>2012030</t>
  </si>
  <si>
    <t>D0376</t>
  </si>
  <si>
    <t>STERLING</t>
  </si>
  <si>
    <t>67579</t>
  </si>
  <si>
    <t>2012060</t>
  </si>
  <si>
    <t>D0271</t>
  </si>
  <si>
    <t>STOCKTON</t>
  </si>
  <si>
    <t>201 NORTH CYPRESS</t>
  </si>
  <si>
    <t>67669</t>
  </si>
  <si>
    <t>1639</t>
  </si>
  <si>
    <t>2012090</t>
  </si>
  <si>
    <t>D0374</t>
  </si>
  <si>
    <t>BOX 670</t>
  </si>
  <si>
    <t>0670</t>
  </si>
  <si>
    <t>WELLINGTON</t>
  </si>
  <si>
    <t>67152</t>
  </si>
  <si>
    <t>2012120</t>
  </si>
  <si>
    <t>D0299</t>
  </si>
  <si>
    <t>SYLVAN GROVE</t>
  </si>
  <si>
    <t>504 W. 4TH</t>
  </si>
  <si>
    <t>67481</t>
  </si>
  <si>
    <t>2012150</t>
  </si>
  <si>
    <t>D0494</t>
  </si>
  <si>
    <t>SYRACUSE</t>
  </si>
  <si>
    <t>PO BOX 1187</t>
  </si>
  <si>
    <t>67878</t>
  </si>
  <si>
    <t>1187</t>
  </si>
  <si>
    <t>2000346</t>
  </si>
  <si>
    <t>D0110</t>
  </si>
  <si>
    <t>THUNDER RIDGE SCHOOLS</t>
  </si>
  <si>
    <t>KENSINGTON</t>
  </si>
  <si>
    <t>66951</t>
  </si>
  <si>
    <t>2012210</t>
  </si>
  <si>
    <t>D0464</t>
  </si>
  <si>
    <t>TONGANOXIE</t>
  </si>
  <si>
    <t>BOX 199</t>
  </si>
  <si>
    <t>66086</t>
  </si>
  <si>
    <t>2012260</t>
  </si>
  <si>
    <t>D0501</t>
  </si>
  <si>
    <t>TOPEKA PUBLIC SCHOOLS</t>
  </si>
  <si>
    <t>624 SW 24TH</t>
  </si>
  <si>
    <t>66611</t>
  </si>
  <si>
    <t>1294</t>
  </si>
  <si>
    <t>2000013</t>
  </si>
  <si>
    <t>D0275</t>
  </si>
  <si>
    <t>TRIPLAINS</t>
  </si>
  <si>
    <t>WINONA</t>
  </si>
  <si>
    <t>67764</t>
  </si>
  <si>
    <t>2012330</t>
  </si>
  <si>
    <t>D0429</t>
  </si>
  <si>
    <t>TROY PUBLIC SCHOOLS</t>
  </si>
  <si>
    <t>BOX 190</t>
  </si>
  <si>
    <t>0190</t>
  </si>
  <si>
    <t>2012360</t>
  </si>
  <si>
    <t>D0202</t>
  </si>
  <si>
    <t>TURNER-KANSAS CITY</t>
  </si>
  <si>
    <t>800 S 55TH ST</t>
  </si>
  <si>
    <t>66106</t>
  </si>
  <si>
    <t>1566</t>
  </si>
  <si>
    <t>2003960</t>
  </si>
  <si>
    <t>D0240</t>
  </si>
  <si>
    <t>TWIN VALLEY</t>
  </si>
  <si>
    <t>BOX 38</t>
  </si>
  <si>
    <t>BENNINGTON</t>
  </si>
  <si>
    <t>67422</t>
  </si>
  <si>
    <t>0038</t>
  </si>
  <si>
    <t>2012390</t>
  </si>
  <si>
    <t>D0463</t>
  </si>
  <si>
    <t>UDALL</t>
  </si>
  <si>
    <t>BOX 386</t>
  </si>
  <si>
    <t>67146</t>
  </si>
  <si>
    <t>2012420</t>
  </si>
  <si>
    <t>D0214</t>
  </si>
  <si>
    <t>111 S. BAUGHMAN</t>
  </si>
  <si>
    <t>2402</t>
  </si>
  <si>
    <t>2012450</t>
  </si>
  <si>
    <t>D0235</t>
  </si>
  <si>
    <t>UNIONTOWN</t>
  </si>
  <si>
    <t>601 FIFTH STREET</t>
  </si>
  <si>
    <t>66779</t>
  </si>
  <si>
    <t>2012510</t>
  </si>
  <si>
    <t>D0262</t>
  </si>
  <si>
    <t>VALLEY CENTER PUB SCH</t>
  </si>
  <si>
    <t>143 S.  MERIDIAN</t>
  </si>
  <si>
    <t>VALLEY CENTER</t>
  </si>
  <si>
    <t>67147</t>
  </si>
  <si>
    <t>2012540</t>
  </si>
  <si>
    <t>D0338</t>
  </si>
  <si>
    <t>VALLEY FALLS</t>
  </si>
  <si>
    <t>700 OAK STREET</t>
  </si>
  <si>
    <t>66088</t>
  </si>
  <si>
    <t>1263</t>
  </si>
  <si>
    <t>2012780</t>
  </si>
  <si>
    <t>D0498</t>
  </si>
  <si>
    <t>VALLEY HEIGHTS</t>
  </si>
  <si>
    <t>BOX 89</t>
  </si>
  <si>
    <t>WATERVILLE</t>
  </si>
  <si>
    <t>66548</t>
  </si>
  <si>
    <t>2004560</t>
  </si>
  <si>
    <t>D0380</t>
  </si>
  <si>
    <t>VERMILLION</t>
  </si>
  <si>
    <t>PO BOX 107</t>
  </si>
  <si>
    <t>66544</t>
  </si>
  <si>
    <t>0107</t>
  </si>
  <si>
    <t>2012600</t>
  </si>
  <si>
    <t>D0432</t>
  </si>
  <si>
    <t>VICTORIA</t>
  </si>
  <si>
    <t>P. O. BOX 139</t>
  </si>
  <si>
    <t>67671</t>
  </si>
  <si>
    <t>0139</t>
  </si>
  <si>
    <t>2004470</t>
  </si>
  <si>
    <t>D0272</t>
  </si>
  <si>
    <t>WACONDA</t>
  </si>
  <si>
    <t>BOX 326</t>
  </si>
  <si>
    <t>CAWKER CITY</t>
  </si>
  <si>
    <t>67430</t>
  </si>
  <si>
    <t>2012630</t>
  </si>
  <si>
    <t>D0208</t>
  </si>
  <si>
    <t>WAKEENEY</t>
  </si>
  <si>
    <t>527 RUSSELL AVENUE</t>
  </si>
  <si>
    <t>67672</t>
  </si>
  <si>
    <t>2108</t>
  </si>
  <si>
    <t>2011610</t>
  </si>
  <si>
    <t>D0241</t>
  </si>
  <si>
    <t>WALLACE COUNTY SCHOOLS</t>
  </si>
  <si>
    <t>521 N. MAIN</t>
  </si>
  <si>
    <t>SHARON SPRINGS</t>
  </si>
  <si>
    <t>67758</t>
  </si>
  <si>
    <t>2000003</t>
  </si>
  <si>
    <t>D0320</t>
  </si>
  <si>
    <t>510 E HIGHWAY 24</t>
  </si>
  <si>
    <t>9520</t>
  </si>
  <si>
    <t>2000028</t>
  </si>
  <si>
    <t>D0108</t>
  </si>
  <si>
    <t>WASHINGTON CO. SCHOOLS</t>
  </si>
  <si>
    <t>P.O. BOX 275</t>
  </si>
  <si>
    <t>WASHINGTON</t>
  </si>
  <si>
    <t>66968</t>
  </si>
  <si>
    <t>0275</t>
  </si>
  <si>
    <t>2012840</t>
  </si>
  <si>
    <t>D0353</t>
  </si>
  <si>
    <t>BOX 648</t>
  </si>
  <si>
    <t>0648</t>
  </si>
  <si>
    <t>2012870</t>
  </si>
  <si>
    <t>D0289</t>
  </si>
  <si>
    <t>WELLSVILLE</t>
  </si>
  <si>
    <t>602 WALNUT</t>
  </si>
  <si>
    <t>66092</t>
  </si>
  <si>
    <t>8323</t>
  </si>
  <si>
    <t>2012900</t>
  </si>
  <si>
    <t>D0242</t>
  </si>
  <si>
    <t>WESKAN</t>
  </si>
  <si>
    <t>219 COYOTE BLVD</t>
  </si>
  <si>
    <t>67762</t>
  </si>
  <si>
    <t>4004</t>
  </si>
  <si>
    <t>2007500</t>
  </si>
  <si>
    <t>D0282</t>
  </si>
  <si>
    <t>WEST ELK</t>
  </si>
  <si>
    <t>PO BOX 607</t>
  </si>
  <si>
    <t>HOWARD</t>
  </si>
  <si>
    <t>67349</t>
  </si>
  <si>
    <t>0607</t>
  </si>
  <si>
    <t>2010800</t>
  </si>
  <si>
    <t>D0287</t>
  </si>
  <si>
    <t>WEST FRANKLIN</t>
  </si>
  <si>
    <t>510 E. FRANKLIN ST</t>
  </si>
  <si>
    <t>POMONA</t>
  </si>
  <si>
    <t>66076</t>
  </si>
  <si>
    <t>2000020</t>
  </si>
  <si>
    <t>D0106</t>
  </si>
  <si>
    <t>WESTERN PLAINS</t>
  </si>
  <si>
    <t>100 SCHOOL ST.</t>
  </si>
  <si>
    <t>RANSOM</t>
  </si>
  <si>
    <t>67572</t>
  </si>
  <si>
    <t>2006630</t>
  </si>
  <si>
    <t>D0292</t>
  </si>
  <si>
    <t>WHEATLAND</t>
  </si>
  <si>
    <t>P.O. BOX 165</t>
  </si>
  <si>
    <t>GRAINFIELD</t>
  </si>
  <si>
    <t>67737</t>
  </si>
  <si>
    <t>0165</t>
  </si>
  <si>
    <t>2012990</t>
  </si>
  <si>
    <t>D0259</t>
  </si>
  <si>
    <t>WICHITA</t>
  </si>
  <si>
    <t>201 N WATER</t>
  </si>
  <si>
    <t>67202</t>
  </si>
  <si>
    <t>1292</t>
  </si>
  <si>
    <t>1,3</t>
  </si>
  <si>
    <t>2013050</t>
  </si>
  <si>
    <t>D0465</t>
  </si>
  <si>
    <t>1407 WHEAT RD.</t>
  </si>
  <si>
    <t>3691</t>
  </si>
  <si>
    <t>2013110</t>
  </si>
  <si>
    <t>D0366</t>
  </si>
  <si>
    <t>WOODSON</t>
  </si>
  <si>
    <t>P O BOX 160</t>
  </si>
  <si>
    <t>YATES CENTER</t>
  </si>
  <si>
    <t>66783</t>
  </si>
  <si>
    <t>0160</t>
  </si>
  <si>
    <t>Kansas School Districts</t>
  </si>
  <si>
    <t>LEAs ELIGIBLE for the 2013 Small Rural School Achievement Program (SRSA)</t>
  </si>
  <si>
    <t xml:space="preserve">All Local Educational Agencies (LEAs) listed on this page are eligible for the SRSA program for Fiscal Year 2013.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</si>
  <si>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</si>
  <si>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</si>
  <si>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2010-11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</si>
  <si>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</si>
  <si>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</si>
  <si>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2013 Rural Low Income Schools (RLIS) Program</t>
  </si>
  <si>
    <t>SRSA Rural Eligible2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</si>
</sst>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&quot;$&quot;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49997663497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  <border>
      <left style="medium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medium"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medium"/>
      <top style="hair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2" fontId="2" fillId="0" borderId="12" xfId="0" applyNumberFormat="1" applyFont="1" applyFill="1" applyBorder="1" applyAlignment="1" applyProtection="1">
      <alignment horizontal="center"/>
      <protection/>
    </xf>
    <xf numFmtId="2" fontId="2" fillId="0" borderId="14" xfId="0" applyNumberFormat="1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0" borderId="1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left" textRotation="75" wrapText="1"/>
    </xf>
    <xf numFmtId="14" fontId="2" fillId="35" borderId="20" xfId="0" applyNumberFormat="1" applyFont="1" applyFill="1" applyBorder="1" applyAlignment="1" applyProtection="1">
      <alignment horizontal="left" textRotation="75" wrapText="1"/>
      <protection/>
    </xf>
    <xf numFmtId="0" fontId="2" fillId="35" borderId="21" xfId="0" applyFont="1" applyFill="1" applyBorder="1" applyAlignment="1" applyProtection="1">
      <alignment horizontal="left" textRotation="75" wrapText="1"/>
      <protection/>
    </xf>
    <xf numFmtId="0" fontId="2" fillId="36" borderId="19" xfId="0" applyFont="1" applyFill="1" applyBorder="1" applyAlignment="1">
      <alignment horizontal="left" textRotation="75" wrapText="1"/>
    </xf>
    <xf numFmtId="2" fontId="2" fillId="0" borderId="20" xfId="0" applyNumberFormat="1" applyFont="1" applyFill="1" applyBorder="1" applyAlignment="1">
      <alignment horizontal="left" textRotation="75" wrapText="1"/>
    </xf>
    <xf numFmtId="2" fontId="2" fillId="0" borderId="22" xfId="0" applyNumberFormat="1" applyFont="1" applyFill="1" applyBorder="1" applyAlignment="1">
      <alignment horizontal="left" textRotation="75" wrapText="1"/>
    </xf>
    <xf numFmtId="0" fontId="2" fillId="19" borderId="19" xfId="0" applyFont="1" applyFill="1" applyBorder="1" applyAlignment="1" applyProtection="1">
      <alignment horizontal="left" textRotation="75" wrapText="1"/>
      <protection/>
    </xf>
    <xf numFmtId="0" fontId="2" fillId="0" borderId="20" xfId="0" applyFont="1" applyFill="1" applyBorder="1" applyAlignment="1" applyProtection="1">
      <alignment horizontal="left" textRotation="75" wrapText="1"/>
      <protection locked="0"/>
    </xf>
    <xf numFmtId="0" fontId="2" fillId="0" borderId="19" xfId="0" applyFont="1" applyFill="1" applyBorder="1" applyAlignment="1" applyProtection="1">
      <alignment horizontal="left" textRotation="75" wrapText="1"/>
      <protection locked="0"/>
    </xf>
    <xf numFmtId="0" fontId="2" fillId="0" borderId="21" xfId="0" applyFont="1" applyFill="1" applyBorder="1" applyAlignment="1" applyProtection="1">
      <alignment horizontal="left" textRotation="75" wrapText="1"/>
      <protection locked="0"/>
    </xf>
    <xf numFmtId="0" fontId="2" fillId="37" borderId="23" xfId="0" applyFont="1" applyFill="1" applyBorder="1" applyAlignment="1" applyProtection="1">
      <alignment horizontal="center" textRotation="75" wrapText="1"/>
      <protection locked="0"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167" fontId="4" fillId="33" borderId="17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0" borderId="17" xfId="0" applyFon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 applyProtection="1">
      <alignment/>
      <protection locked="0"/>
    </xf>
    <xf numFmtId="168" fontId="4" fillId="0" borderId="17" xfId="0" applyNumberFormat="1" applyFont="1" applyFill="1" applyBorder="1" applyAlignment="1" applyProtection="1">
      <alignment/>
      <protection locked="0"/>
    </xf>
    <xf numFmtId="168" fontId="4" fillId="38" borderId="17" xfId="0" applyNumberFormat="1" applyFont="1" applyFill="1" applyBorder="1" applyAlignment="1" applyProtection="1">
      <alignment/>
      <protection locked="0"/>
    </xf>
    <xf numFmtId="3" fontId="4" fillId="33" borderId="27" xfId="0" applyNumberFormat="1" applyFont="1" applyFill="1" applyBorder="1" applyAlignment="1">
      <alignment/>
    </xf>
    <xf numFmtId="167" fontId="4" fillId="33" borderId="25" xfId="0" applyNumberFormat="1" applyFont="1" applyFill="1" applyBorder="1" applyAlignment="1">
      <alignment/>
    </xf>
    <xf numFmtId="0" fontId="4" fillId="0" borderId="25" xfId="0" applyFont="1" applyFill="1" applyBorder="1" applyAlignment="1" applyProtection="1">
      <alignment horizontal="center"/>
      <protection locked="0"/>
    </xf>
    <xf numFmtId="2" fontId="4" fillId="0" borderId="25" xfId="0" applyNumberFormat="1" applyFont="1" applyFill="1" applyBorder="1" applyAlignment="1" applyProtection="1">
      <alignment/>
      <protection locked="0"/>
    </xf>
    <xf numFmtId="168" fontId="4" fillId="0" borderId="25" xfId="0" applyNumberFormat="1" applyFont="1" applyFill="1" applyBorder="1" applyAlignment="1" applyProtection="1">
      <alignment/>
      <protection locked="0"/>
    </xf>
    <xf numFmtId="168" fontId="4" fillId="38" borderId="25" xfId="0" applyNumberFormat="1" applyFont="1" applyFill="1" applyBorder="1" applyAlignment="1" applyProtection="1">
      <alignment/>
      <protection locked="0"/>
    </xf>
    <xf numFmtId="3" fontId="4" fillId="33" borderId="28" xfId="0" applyNumberFormat="1" applyFont="1" applyFill="1" applyBorder="1" applyAlignment="1">
      <alignment/>
    </xf>
    <xf numFmtId="166" fontId="4" fillId="33" borderId="16" xfId="0" applyNumberFormat="1" applyFont="1" applyFill="1" applyBorder="1" applyAlignment="1">
      <alignment/>
    </xf>
    <xf numFmtId="166" fontId="4" fillId="33" borderId="24" xfId="0" applyNumberFormat="1" applyFont="1" applyFill="1" applyBorder="1" applyAlignment="1">
      <alignment/>
    </xf>
    <xf numFmtId="4" fontId="4" fillId="0" borderId="16" xfId="0" applyNumberFormat="1" applyFont="1" applyFill="1" applyBorder="1" applyAlignment="1" applyProtection="1">
      <alignment/>
      <protection locked="0"/>
    </xf>
    <xf numFmtId="4" fontId="4" fillId="0" borderId="24" xfId="0" applyNumberFormat="1" applyFont="1" applyFill="1" applyBorder="1" applyAlignment="1" applyProtection="1">
      <alignment/>
      <protection locked="0"/>
    </xf>
    <xf numFmtId="0" fontId="2" fillId="35" borderId="22" xfId="0" applyFont="1" applyFill="1" applyBorder="1" applyAlignment="1" applyProtection="1">
      <alignment horizontal="left" textRotation="75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2" fillId="36" borderId="31" xfId="0" applyFont="1" applyFill="1" applyBorder="1" applyAlignment="1" applyProtection="1">
      <alignment horizontal="left" textRotation="75" wrapText="1"/>
      <protection/>
    </xf>
    <xf numFmtId="0" fontId="2" fillId="0" borderId="15" xfId="0" applyFont="1" applyBorder="1" applyAlignment="1" applyProtection="1">
      <alignment horizontal="center"/>
      <protection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2" fillId="19" borderId="22" xfId="0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center"/>
      <protection/>
    </xf>
    <xf numFmtId="168" fontId="4" fillId="38" borderId="29" xfId="0" applyNumberFormat="1" applyFont="1" applyFill="1" applyBorder="1" applyAlignment="1" applyProtection="1">
      <alignment/>
      <protection locked="0"/>
    </xf>
    <xf numFmtId="168" fontId="4" fillId="38" borderId="30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Border="1" applyAlignment="1">
      <alignment horizontal="center"/>
    </xf>
    <xf numFmtId="164" fontId="4" fillId="33" borderId="18" xfId="0" applyNumberFormat="1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left" textRotation="75" wrapText="1"/>
    </xf>
    <xf numFmtId="0" fontId="2" fillId="0" borderId="33" xfId="0" applyFont="1" applyBorder="1" applyAlignment="1">
      <alignment horizontal="center"/>
    </xf>
    <xf numFmtId="0" fontId="4" fillId="33" borderId="34" xfId="0" applyFont="1" applyFill="1" applyBorder="1" applyAlignment="1">
      <alignment horizontal="left"/>
    </xf>
    <xf numFmtId="0" fontId="4" fillId="33" borderId="35" xfId="0" applyFont="1" applyFill="1" applyBorder="1" applyAlignment="1">
      <alignment horizontal="left"/>
    </xf>
    <xf numFmtId="0" fontId="2" fillId="36" borderId="32" xfId="0" applyFont="1" applyFill="1" applyBorder="1" applyAlignment="1">
      <alignment horizontal="center" textRotation="75" wrapText="1"/>
    </xf>
    <xf numFmtId="0" fontId="2" fillId="0" borderId="33" xfId="0" applyFont="1" applyBorder="1" applyAlignment="1" applyProtection="1">
      <alignment horizontal="center"/>
      <protection/>
    </xf>
    <xf numFmtId="2" fontId="4" fillId="33" borderId="34" xfId="0" applyNumberFormat="1" applyFont="1" applyFill="1" applyBorder="1" applyAlignment="1">
      <alignment horizontal="center"/>
    </xf>
    <xf numFmtId="2" fontId="4" fillId="33" borderId="35" xfId="0" applyNumberFormat="1" applyFont="1" applyFill="1" applyBorder="1" applyAlignment="1">
      <alignment horizontal="center"/>
    </xf>
    <xf numFmtId="0" fontId="2" fillId="0" borderId="32" xfId="0" applyFont="1" applyFill="1" applyBorder="1" applyAlignment="1" applyProtection="1">
      <alignment horizontal="left" textRotation="75" wrapText="1"/>
      <protection/>
    </xf>
    <xf numFmtId="3" fontId="2" fillId="0" borderId="33" xfId="0" applyNumberFormat="1" applyFont="1" applyFill="1" applyBorder="1" applyAlignment="1" applyProtection="1">
      <alignment horizontal="center"/>
      <protection/>
    </xf>
    <xf numFmtId="168" fontId="4" fillId="0" borderId="34" xfId="0" applyNumberFormat="1" applyFont="1" applyFill="1" applyBorder="1" applyAlignment="1" applyProtection="1">
      <alignment/>
      <protection locked="0"/>
    </xf>
    <xf numFmtId="168" fontId="4" fillId="0" borderId="35" xfId="0" applyNumberFormat="1" applyFont="1" applyFill="1" applyBorder="1" applyAlignment="1" applyProtection="1">
      <alignment/>
      <protection locked="0"/>
    </xf>
    <xf numFmtId="0" fontId="2" fillId="35" borderId="36" xfId="0" applyFont="1" applyFill="1" applyBorder="1" applyAlignment="1" applyProtection="1">
      <alignment horizontal="left" textRotation="75" wrapText="1"/>
      <protection locked="0"/>
    </xf>
    <xf numFmtId="0" fontId="2" fillId="36" borderId="36" xfId="0" applyFont="1" applyFill="1" applyBorder="1" applyAlignment="1" applyProtection="1">
      <alignment horizontal="left" textRotation="75" wrapText="1"/>
      <protection locked="0"/>
    </xf>
    <xf numFmtId="164" fontId="4" fillId="0" borderId="18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66" fontId="4" fillId="0" borderId="16" xfId="0" applyNumberFormat="1" applyFont="1" applyFill="1" applyBorder="1" applyAlignment="1">
      <alignment/>
    </xf>
    <xf numFmtId="167" fontId="4" fillId="0" borderId="17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8" fontId="4" fillId="0" borderId="29" xfId="0" applyNumberFormat="1" applyFont="1" applyFill="1" applyBorder="1" applyAlignment="1" applyProtection="1">
      <alignment/>
      <protection locked="0"/>
    </xf>
    <xf numFmtId="0" fontId="4" fillId="0" borderId="18" xfId="0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6" fontId="4" fillId="0" borderId="24" xfId="0" applyNumberFormat="1" applyFont="1" applyFill="1" applyBorder="1" applyAlignment="1">
      <alignment/>
    </xf>
    <xf numFmtId="167" fontId="4" fillId="0" borderId="25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8" fontId="4" fillId="0" borderId="30" xfId="0" applyNumberFormat="1" applyFont="1" applyFill="1" applyBorder="1" applyAlignment="1" applyProtection="1">
      <alignment/>
      <protection locked="0"/>
    </xf>
    <xf numFmtId="0" fontId="4" fillId="0" borderId="26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0" fontId="4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  <xf numFmtId="164" fontId="4" fillId="0" borderId="37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166" fontId="4" fillId="0" borderId="38" xfId="0" applyNumberFormat="1" applyFont="1" applyFill="1" applyBorder="1" applyAlignment="1">
      <alignment/>
    </xf>
    <xf numFmtId="167" fontId="4" fillId="0" borderId="39" xfId="0" applyNumberFormat="1" applyFont="1" applyFill="1" applyBorder="1" applyAlignment="1">
      <alignment/>
    </xf>
    <xf numFmtId="0" fontId="4" fillId="0" borderId="40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 applyProtection="1">
      <alignment horizontal="center"/>
      <protection locked="0"/>
    </xf>
    <xf numFmtId="4" fontId="4" fillId="0" borderId="38" xfId="0" applyNumberFormat="1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2" fontId="4" fillId="0" borderId="40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 applyProtection="1">
      <alignment/>
      <protection locked="0"/>
    </xf>
    <xf numFmtId="0" fontId="4" fillId="0" borderId="41" xfId="0" applyFont="1" applyFill="1" applyBorder="1" applyAlignment="1">
      <alignment horizontal="center"/>
    </xf>
    <xf numFmtId="168" fontId="4" fillId="0" borderId="40" xfId="0" applyNumberFormat="1" applyFont="1" applyFill="1" applyBorder="1" applyAlignment="1" applyProtection="1">
      <alignment/>
      <protection locked="0"/>
    </xf>
    <xf numFmtId="168" fontId="4" fillId="0" borderId="39" xfId="0" applyNumberFormat="1" applyFont="1" applyFill="1" applyBorder="1" applyAlignment="1" applyProtection="1">
      <alignment/>
      <protection locked="0"/>
    </xf>
    <xf numFmtId="168" fontId="4" fillId="0" borderId="41" xfId="0" applyNumberFormat="1" applyFont="1" applyFill="1" applyBorder="1" applyAlignment="1" applyProtection="1">
      <alignment/>
      <protection locked="0"/>
    </xf>
    <xf numFmtId="0" fontId="4" fillId="0" borderId="37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ables/table1.xml><?xml version="1.0" encoding="utf-8"?>
<table xmlns="http://schemas.openxmlformats.org/spreadsheetml/2006/main" id="1" name="Table1" displayName="Table1" ref="A9:AB168" comment="" totalsRowShown="0">
  <autoFilter ref="A9:AB168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2 Title II, Part A allocation amount"/>
    <tableColumn id="21" name="FY 2012 Title II, Part D formula allocation amount - PLEASE LEAVE BLANK"/>
    <tableColumn id="22" name="FY 2012 Title IV, Part A allocation amount - PLEASE LEAVE BLANK"/>
    <tableColumn id="23" name="FY 2012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_1" displayName="Table1_1" ref="A3:AF26" comment="" totalsRowShown="0">
  <autoFilter ref="A3:AF26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2 Title II, Part A allocation amount"/>
    <tableColumn id="21" name="FY 2012 Title II, Part D formula allocation amount - PLEASE LEAVE BLANK"/>
    <tableColumn id="22" name="FY 2012 Title IV, Part A allocation amount - PLEASE LEAVE BLANK"/>
    <tableColumn id="23" name="FY 2012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table" Target="../tables/table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68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2" width="9.140625" style="0" customWidth="1"/>
    <col min="3" max="3" width="33.421875" style="0" bestFit="1" customWidth="1"/>
    <col min="4" max="4" width="31.7109375" style="0" bestFit="1" customWidth="1"/>
    <col min="5" max="5" width="22.28125" style="0" bestFit="1" customWidth="1"/>
    <col min="6" max="6" width="6.8515625" style="0" hidden="1" customWidth="1"/>
    <col min="7" max="7" width="12.7109375" style="0" customWidth="1"/>
    <col min="8" max="8" width="5.8515625" style="0" hidden="1" customWidth="1"/>
    <col min="9" max="9" width="14.7109375" style="0" customWidth="1"/>
    <col min="10" max="12" width="9.7109375" style="0" bestFit="1" customWidth="1"/>
    <col min="13" max="13" width="7.57421875" style="0" bestFit="1" customWidth="1"/>
    <col min="14" max="14" width="12.140625" style="0" bestFit="1" customWidth="1"/>
    <col min="15" max="15" width="12.7109375" style="0" hidden="1" customWidth="1"/>
    <col min="16" max="17" width="9.7109375" style="0" hidden="1" customWidth="1"/>
    <col min="18" max="18" width="14.8515625" style="0" hidden="1" customWidth="1"/>
    <col min="19" max="19" width="12.140625" style="0" hidden="1" customWidth="1"/>
    <col min="20" max="20" width="9.710937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1" width="5.28125" style="0" hidden="1" customWidth="1"/>
    <col min="32" max="32" width="4.00390625" style="0" hidden="1" customWidth="1"/>
    <col min="33" max="33" width="6.28125" style="0" hidden="1" customWidth="1"/>
    <col min="34" max="34" width="6.421875" style="0" hidden="1" customWidth="1"/>
    <col min="35" max="35" width="0" style="0" hidden="1" customWidth="1"/>
  </cols>
  <sheetData>
    <row r="1" spans="1:25" ht="18" customHeight="1">
      <c r="A1" s="128" t="s">
        <v>1812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</row>
    <row r="2" spans="1:25" ht="15">
      <c r="A2" s="127" t="s">
        <v>1813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</row>
    <row r="3" spans="1:25" ht="15">
      <c r="A3" s="130" t="s">
        <v>1814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1:25" ht="15.75" customHeight="1">
      <c r="A4" s="131" t="s">
        <v>1815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1:25" ht="31.5" customHeight="1">
      <c r="A5" s="132" t="s">
        <v>1816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</row>
    <row r="6" spans="1:25" ht="15">
      <c r="A6" s="134" t="s">
        <v>1817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</row>
    <row r="7" spans="1:25" ht="15">
      <c r="A7" s="125" t="s">
        <v>1818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</row>
    <row r="8" spans="1:33" s="32" customFormat="1" ht="18">
      <c r="A8" s="9" t="s">
        <v>1811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33"/>
      <c r="Q8" s="4"/>
      <c r="R8" s="4"/>
      <c r="S8" s="34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85" t="s">
        <v>10</v>
      </c>
      <c r="K9" s="35" t="s">
        <v>11</v>
      </c>
      <c r="L9" s="67" t="s">
        <v>12</v>
      </c>
      <c r="M9" s="36" t="s">
        <v>13</v>
      </c>
      <c r="N9" s="37" t="s">
        <v>14</v>
      </c>
      <c r="O9" s="89" t="s">
        <v>15</v>
      </c>
      <c r="P9" s="38" t="s">
        <v>16</v>
      </c>
      <c r="Q9" s="39" t="s">
        <v>17</v>
      </c>
      <c r="R9" s="40" t="s">
        <v>18</v>
      </c>
      <c r="S9" s="71" t="s">
        <v>19</v>
      </c>
      <c r="T9" s="93" t="s">
        <v>20</v>
      </c>
      <c r="U9" s="41" t="s">
        <v>21</v>
      </c>
      <c r="V9" s="41" t="s">
        <v>22</v>
      </c>
      <c r="W9" s="75" t="s">
        <v>23</v>
      </c>
      <c r="X9" s="42" t="s">
        <v>24</v>
      </c>
      <c r="Y9" s="43" t="s">
        <v>25</v>
      </c>
      <c r="Z9" s="43" t="s">
        <v>1820</v>
      </c>
      <c r="AA9" s="44" t="s">
        <v>27</v>
      </c>
      <c r="AB9" s="97" t="s">
        <v>28</v>
      </c>
      <c r="AC9" s="42" t="s">
        <v>29</v>
      </c>
      <c r="AD9" s="43" t="s">
        <v>30</v>
      </c>
      <c r="AE9" s="44" t="s">
        <v>31</v>
      </c>
      <c r="AF9" s="98" t="s">
        <v>32</v>
      </c>
      <c r="AG9" s="42" t="s">
        <v>33</v>
      </c>
      <c r="AH9" s="45" t="s">
        <v>34</v>
      </c>
    </row>
    <row r="10" spans="1:34" s="28" customFormat="1" ht="15.75" thickBot="1">
      <c r="A10" s="79">
        <v>1</v>
      </c>
      <c r="B10" s="79">
        <v>2</v>
      </c>
      <c r="C10" s="16">
        <v>3</v>
      </c>
      <c r="D10" s="17">
        <v>4</v>
      </c>
      <c r="E10" s="17">
        <v>5</v>
      </c>
      <c r="F10" s="84"/>
      <c r="G10" s="18">
        <v>6</v>
      </c>
      <c r="H10" s="19"/>
      <c r="I10" s="20">
        <v>7</v>
      </c>
      <c r="J10" s="86">
        <v>8</v>
      </c>
      <c r="K10" s="17">
        <v>9</v>
      </c>
      <c r="L10" s="68">
        <v>10</v>
      </c>
      <c r="M10" s="21">
        <v>11</v>
      </c>
      <c r="N10" s="22">
        <v>12</v>
      </c>
      <c r="O10" s="90">
        <v>13</v>
      </c>
      <c r="P10" s="23">
        <v>14</v>
      </c>
      <c r="Q10" s="24" t="s">
        <v>35</v>
      </c>
      <c r="R10" s="25" t="s">
        <v>36</v>
      </c>
      <c r="S10" s="72">
        <v>15</v>
      </c>
      <c r="T10" s="94">
        <v>16</v>
      </c>
      <c r="U10" s="26">
        <v>17</v>
      </c>
      <c r="V10" s="26">
        <v>18</v>
      </c>
      <c r="W10" s="76">
        <v>19</v>
      </c>
      <c r="X10" s="27" t="s">
        <v>37</v>
      </c>
      <c r="Y10" s="15" t="s">
        <v>37</v>
      </c>
      <c r="Z10" s="15" t="s">
        <v>37</v>
      </c>
      <c r="AA10" s="15" t="s">
        <v>37</v>
      </c>
      <c r="AB10" s="79">
        <v>20</v>
      </c>
      <c r="AC10" s="27" t="s">
        <v>37</v>
      </c>
      <c r="AD10" s="15" t="s">
        <v>37</v>
      </c>
      <c r="AE10" s="15" t="s">
        <v>37</v>
      </c>
      <c r="AF10" s="79">
        <v>21</v>
      </c>
      <c r="AG10" s="27" t="s">
        <v>37</v>
      </c>
      <c r="AH10" s="15">
        <v>22</v>
      </c>
    </row>
    <row r="11" spans="1:35" s="3" customFormat="1" ht="12.75" customHeight="1">
      <c r="A11" s="99" t="s">
        <v>49</v>
      </c>
      <c r="B11" s="100" t="s">
        <v>50</v>
      </c>
      <c r="C11" s="101" t="s">
        <v>51</v>
      </c>
      <c r="D11" s="102" t="s">
        <v>52</v>
      </c>
      <c r="E11" s="102" t="s">
        <v>53</v>
      </c>
      <c r="F11" s="100" t="s">
        <v>42</v>
      </c>
      <c r="G11" s="103" t="s">
        <v>54</v>
      </c>
      <c r="H11" s="104" t="s">
        <v>55</v>
      </c>
      <c r="I11" s="102">
        <v>6205685725</v>
      </c>
      <c r="J11" s="105" t="s">
        <v>56</v>
      </c>
      <c r="K11" s="106" t="s">
        <v>47</v>
      </c>
      <c r="L11" s="69"/>
      <c r="M11" s="65">
        <v>187.6</v>
      </c>
      <c r="N11" s="52"/>
      <c r="O11" s="107">
        <v>22.957198443579767</v>
      </c>
      <c r="P11" s="106" t="s">
        <v>47</v>
      </c>
      <c r="Q11" s="53"/>
      <c r="R11" s="52"/>
      <c r="S11" s="108" t="s">
        <v>47</v>
      </c>
      <c r="T11" s="95">
        <v>18262</v>
      </c>
      <c r="U11" s="54"/>
      <c r="V11" s="54"/>
      <c r="W11" s="109"/>
      <c r="X11" s="101">
        <f aca="true" t="shared" si="0" ref="X11:X42">IF(OR(K11="YES",TRIM(L11)="YES"),1,0)</f>
        <v>1</v>
      </c>
      <c r="Y11" s="102">
        <f aca="true" t="shared" si="1" ref="Y11:Y42">IF(OR(AND(ISNUMBER(M11),AND(M11&gt;0,M11&lt;600)),AND(ISNUMBER(M11),AND(M11&gt;0,N11="YES"))),1,0)</f>
        <v>1</v>
      </c>
      <c r="Z11" s="102">
        <f aca="true" t="shared" si="2" ref="Z11:Z42">IF(AND(OR(K11="YES",TRIM(L11)="YES"),(X11=0)),"Trouble",0)</f>
        <v>0</v>
      </c>
      <c r="AA11" s="102">
        <f aca="true" t="shared" si="3" ref="AA11:AA42">IF(AND(OR(AND(ISNUMBER(M11),AND(M11&gt;0,M11&lt;600)),AND(ISNUMBER(M11),AND(M11&gt;0,N11="YES"))),(Y11=0)),"Trouble",0)</f>
        <v>0</v>
      </c>
      <c r="AB11" s="110" t="str">
        <f aca="true" t="shared" si="4" ref="AB11:AB42">IF(AND(X11=1,Y11=1),"SRSA","-")</f>
        <v>SRSA</v>
      </c>
      <c r="AC11" s="101">
        <f aca="true" t="shared" si="5" ref="AC11:AC42">IF(S11="YES",1,0)</f>
        <v>1</v>
      </c>
      <c r="AD11" s="102">
        <f aca="true" t="shared" si="6" ref="AD11:AD42">IF(OR(AND(ISNUMBER(Q11),Q11&gt;=20),(AND(ISNUMBER(Q11)=FALSE,AND(ISNUMBER(O11),O11&gt;=20)))),1,0)</f>
        <v>1</v>
      </c>
      <c r="AE11" s="102" t="str">
        <f aca="true" t="shared" si="7" ref="AE11:AE42">IF(AND(AC11=1,AD11=1),"Initial",0)</f>
        <v>Initial</v>
      </c>
      <c r="AF11" s="110" t="str">
        <f aca="true" t="shared" si="8" ref="AF11:AF42">IF(AND(AND(AE11="Initial",AG11=0),AND(ISNUMBER(M11),M11&gt;0)),"RLIS","-")</f>
        <v>-</v>
      </c>
      <c r="AG11" s="101" t="str">
        <f aca="true" t="shared" si="9" ref="AG11:AG42">IF(AND(AB11="SRSA",AE11="Initial"),"SRSA",0)</f>
        <v>SRSA</v>
      </c>
      <c r="AH11" s="111" t="s">
        <v>48</v>
      </c>
      <c r="AI11" s="3" t="s">
        <v>49</v>
      </c>
    </row>
    <row r="12" spans="1:35" s="3" customFormat="1" ht="12.75" customHeight="1">
      <c r="A12" s="112" t="s">
        <v>64</v>
      </c>
      <c r="B12" s="113" t="s">
        <v>65</v>
      </c>
      <c r="C12" s="114" t="s">
        <v>66</v>
      </c>
      <c r="D12" s="115" t="s">
        <v>67</v>
      </c>
      <c r="E12" s="115" t="s">
        <v>68</v>
      </c>
      <c r="F12" s="113" t="s">
        <v>42</v>
      </c>
      <c r="G12" s="116" t="s">
        <v>69</v>
      </c>
      <c r="H12" s="117" t="s">
        <v>70</v>
      </c>
      <c r="I12" s="115">
        <v>6208425183</v>
      </c>
      <c r="J12" s="118" t="s">
        <v>56</v>
      </c>
      <c r="K12" s="119" t="s">
        <v>47</v>
      </c>
      <c r="L12" s="70"/>
      <c r="M12" s="66">
        <v>775</v>
      </c>
      <c r="N12" s="58" t="s">
        <v>47</v>
      </c>
      <c r="O12" s="120">
        <v>20.876585928489042</v>
      </c>
      <c r="P12" s="119" t="s">
        <v>47</v>
      </c>
      <c r="Q12" s="59"/>
      <c r="R12" s="58"/>
      <c r="S12" s="121" t="s">
        <v>47</v>
      </c>
      <c r="T12" s="96">
        <v>38555</v>
      </c>
      <c r="U12" s="60"/>
      <c r="V12" s="60"/>
      <c r="W12" s="122"/>
      <c r="X12" s="114">
        <f t="shared" si="0"/>
        <v>1</v>
      </c>
      <c r="Y12" s="115">
        <f t="shared" si="1"/>
        <v>1</v>
      </c>
      <c r="Z12" s="115">
        <f t="shared" si="2"/>
        <v>0</v>
      </c>
      <c r="AA12" s="115">
        <f t="shared" si="3"/>
        <v>0</v>
      </c>
      <c r="AB12" s="123" t="str">
        <f t="shared" si="4"/>
        <v>SRSA</v>
      </c>
      <c r="AC12" s="114">
        <f t="shared" si="5"/>
        <v>1</v>
      </c>
      <c r="AD12" s="115">
        <f t="shared" si="6"/>
        <v>1</v>
      </c>
      <c r="AE12" s="115" t="str">
        <f t="shared" si="7"/>
        <v>Initial</v>
      </c>
      <c r="AF12" s="123" t="str">
        <f t="shared" si="8"/>
        <v>-</v>
      </c>
      <c r="AG12" s="114" t="str">
        <f t="shared" si="9"/>
        <v>SRSA</v>
      </c>
      <c r="AH12" s="124" t="s">
        <v>48</v>
      </c>
      <c r="AI12" s="3" t="s">
        <v>64</v>
      </c>
    </row>
    <row r="13" spans="1:35" s="3" customFormat="1" ht="12.75" customHeight="1">
      <c r="A13" s="112" t="s">
        <v>74</v>
      </c>
      <c r="B13" s="113" t="s">
        <v>75</v>
      </c>
      <c r="C13" s="114" t="s">
        <v>76</v>
      </c>
      <c r="D13" s="115" t="s">
        <v>77</v>
      </c>
      <c r="E13" s="115" t="s">
        <v>78</v>
      </c>
      <c r="F13" s="113" t="s">
        <v>42</v>
      </c>
      <c r="G13" s="116" t="s">
        <v>79</v>
      </c>
      <c r="H13" s="117" t="s">
        <v>80</v>
      </c>
      <c r="I13" s="115">
        <v>6204356311</v>
      </c>
      <c r="J13" s="118" t="s">
        <v>81</v>
      </c>
      <c r="K13" s="119" t="s">
        <v>47</v>
      </c>
      <c r="L13" s="70"/>
      <c r="M13" s="66">
        <v>150.6</v>
      </c>
      <c r="N13" s="58"/>
      <c r="O13" s="120">
        <v>19.45945945945946</v>
      </c>
      <c r="P13" s="119" t="s">
        <v>46</v>
      </c>
      <c r="Q13" s="59"/>
      <c r="R13" s="58"/>
      <c r="S13" s="121" t="s">
        <v>47</v>
      </c>
      <c r="T13" s="96">
        <v>13844</v>
      </c>
      <c r="U13" s="60"/>
      <c r="V13" s="60"/>
      <c r="W13" s="122"/>
      <c r="X13" s="114">
        <f t="shared" si="0"/>
        <v>1</v>
      </c>
      <c r="Y13" s="115">
        <f t="shared" si="1"/>
        <v>1</v>
      </c>
      <c r="Z13" s="115">
        <f t="shared" si="2"/>
        <v>0</v>
      </c>
      <c r="AA13" s="115">
        <f t="shared" si="3"/>
        <v>0</v>
      </c>
      <c r="AB13" s="123" t="str">
        <f t="shared" si="4"/>
        <v>SRSA</v>
      </c>
      <c r="AC13" s="114">
        <f t="shared" si="5"/>
        <v>1</v>
      </c>
      <c r="AD13" s="115">
        <f t="shared" si="6"/>
        <v>0</v>
      </c>
      <c r="AE13" s="115">
        <f t="shared" si="7"/>
        <v>0</v>
      </c>
      <c r="AF13" s="123" t="str">
        <f t="shared" si="8"/>
        <v>-</v>
      </c>
      <c r="AG13" s="114">
        <f t="shared" si="9"/>
        <v>0</v>
      </c>
      <c r="AH13" s="124" t="s">
        <v>48</v>
      </c>
      <c r="AI13" s="3" t="s">
        <v>74</v>
      </c>
    </row>
    <row r="14" spans="1:35" s="3" customFormat="1" ht="12.75" customHeight="1">
      <c r="A14" s="112" t="s">
        <v>90</v>
      </c>
      <c r="B14" s="113" t="s">
        <v>91</v>
      </c>
      <c r="C14" s="114" t="s">
        <v>92</v>
      </c>
      <c r="D14" s="115" t="s">
        <v>93</v>
      </c>
      <c r="E14" s="115" t="s">
        <v>92</v>
      </c>
      <c r="F14" s="113" t="s">
        <v>42</v>
      </c>
      <c r="G14" s="116" t="s">
        <v>94</v>
      </c>
      <c r="H14" s="117" t="s">
        <v>95</v>
      </c>
      <c r="I14" s="115">
        <v>6206352220</v>
      </c>
      <c r="J14" s="118" t="s">
        <v>56</v>
      </c>
      <c r="K14" s="119" t="s">
        <v>47</v>
      </c>
      <c r="L14" s="70"/>
      <c r="M14" s="66">
        <v>182.9</v>
      </c>
      <c r="N14" s="58"/>
      <c r="O14" s="120">
        <v>17.674418604651162</v>
      </c>
      <c r="P14" s="119" t="s">
        <v>46</v>
      </c>
      <c r="Q14" s="59"/>
      <c r="R14" s="58"/>
      <c r="S14" s="121" t="s">
        <v>47</v>
      </c>
      <c r="T14" s="96">
        <v>8867</v>
      </c>
      <c r="U14" s="60"/>
      <c r="V14" s="60"/>
      <c r="W14" s="122"/>
      <c r="X14" s="114">
        <f t="shared" si="0"/>
        <v>1</v>
      </c>
      <c r="Y14" s="115">
        <f t="shared" si="1"/>
        <v>1</v>
      </c>
      <c r="Z14" s="115">
        <f t="shared" si="2"/>
        <v>0</v>
      </c>
      <c r="AA14" s="115">
        <f t="shared" si="3"/>
        <v>0</v>
      </c>
      <c r="AB14" s="123" t="str">
        <f t="shared" si="4"/>
        <v>SRSA</v>
      </c>
      <c r="AC14" s="114">
        <f t="shared" si="5"/>
        <v>1</v>
      </c>
      <c r="AD14" s="115">
        <f t="shared" si="6"/>
        <v>0</v>
      </c>
      <c r="AE14" s="115">
        <f t="shared" si="7"/>
        <v>0</v>
      </c>
      <c r="AF14" s="123" t="str">
        <f t="shared" si="8"/>
        <v>-</v>
      </c>
      <c r="AG14" s="114">
        <f t="shared" si="9"/>
        <v>0</v>
      </c>
      <c r="AH14" s="124" t="s">
        <v>48</v>
      </c>
      <c r="AI14" s="3" t="s">
        <v>90</v>
      </c>
    </row>
    <row r="15" spans="1:35" s="3" customFormat="1" ht="12.75" customHeight="1">
      <c r="A15" s="112" t="s">
        <v>96</v>
      </c>
      <c r="B15" s="113" t="s">
        <v>97</v>
      </c>
      <c r="C15" s="114" t="s">
        <v>98</v>
      </c>
      <c r="D15" s="115" t="s">
        <v>99</v>
      </c>
      <c r="E15" s="115" t="s">
        <v>100</v>
      </c>
      <c r="F15" s="113" t="s">
        <v>42</v>
      </c>
      <c r="G15" s="116" t="s">
        <v>101</v>
      </c>
      <c r="H15" s="117" t="s">
        <v>102</v>
      </c>
      <c r="I15" s="115">
        <v>9138335050</v>
      </c>
      <c r="J15" s="118" t="s">
        <v>56</v>
      </c>
      <c r="K15" s="119" t="s">
        <v>47</v>
      </c>
      <c r="L15" s="70"/>
      <c r="M15" s="66">
        <v>578.2</v>
      </c>
      <c r="N15" s="58"/>
      <c r="O15" s="120">
        <v>14.285714285714285</v>
      </c>
      <c r="P15" s="119" t="s">
        <v>46</v>
      </c>
      <c r="Q15" s="59"/>
      <c r="R15" s="58"/>
      <c r="S15" s="121" t="s">
        <v>47</v>
      </c>
      <c r="T15" s="96">
        <v>33697</v>
      </c>
      <c r="U15" s="60"/>
      <c r="V15" s="60"/>
      <c r="W15" s="122"/>
      <c r="X15" s="114">
        <f t="shared" si="0"/>
        <v>1</v>
      </c>
      <c r="Y15" s="115">
        <f t="shared" si="1"/>
        <v>1</v>
      </c>
      <c r="Z15" s="115">
        <f t="shared" si="2"/>
        <v>0</v>
      </c>
      <c r="AA15" s="115">
        <f t="shared" si="3"/>
        <v>0</v>
      </c>
      <c r="AB15" s="123" t="str">
        <f t="shared" si="4"/>
        <v>SRSA</v>
      </c>
      <c r="AC15" s="114">
        <f t="shared" si="5"/>
        <v>1</v>
      </c>
      <c r="AD15" s="115">
        <f t="shared" si="6"/>
        <v>0</v>
      </c>
      <c r="AE15" s="115">
        <f t="shared" si="7"/>
        <v>0</v>
      </c>
      <c r="AF15" s="123" t="str">
        <f t="shared" si="8"/>
        <v>-</v>
      </c>
      <c r="AG15" s="114">
        <f t="shared" si="9"/>
        <v>0</v>
      </c>
      <c r="AH15" s="124" t="s">
        <v>48</v>
      </c>
      <c r="AI15" s="3" t="s">
        <v>96</v>
      </c>
    </row>
    <row r="16" spans="1:35" s="3" customFormat="1" ht="12.75" customHeight="1">
      <c r="A16" s="112" t="s">
        <v>109</v>
      </c>
      <c r="B16" s="113" t="s">
        <v>110</v>
      </c>
      <c r="C16" s="114" t="s">
        <v>111</v>
      </c>
      <c r="D16" s="115" t="s">
        <v>112</v>
      </c>
      <c r="E16" s="115" t="s">
        <v>111</v>
      </c>
      <c r="F16" s="113" t="s">
        <v>42</v>
      </c>
      <c r="G16" s="116" t="s">
        <v>113</v>
      </c>
      <c r="H16" s="117" t="s">
        <v>114</v>
      </c>
      <c r="I16" s="115">
        <v>6202547661</v>
      </c>
      <c r="J16" s="118" t="s">
        <v>56</v>
      </c>
      <c r="K16" s="119" t="s">
        <v>47</v>
      </c>
      <c r="L16" s="70"/>
      <c r="M16" s="66">
        <v>146.2</v>
      </c>
      <c r="N16" s="58"/>
      <c r="O16" s="120">
        <v>13.636363636363635</v>
      </c>
      <c r="P16" s="119" t="s">
        <v>46</v>
      </c>
      <c r="Q16" s="59"/>
      <c r="R16" s="58"/>
      <c r="S16" s="121" t="s">
        <v>47</v>
      </c>
      <c r="T16" s="96">
        <v>10518</v>
      </c>
      <c r="U16" s="60"/>
      <c r="V16" s="60"/>
      <c r="W16" s="122"/>
      <c r="X16" s="114">
        <f t="shared" si="0"/>
        <v>1</v>
      </c>
      <c r="Y16" s="115">
        <f t="shared" si="1"/>
        <v>1</v>
      </c>
      <c r="Z16" s="115">
        <f t="shared" si="2"/>
        <v>0</v>
      </c>
      <c r="AA16" s="115">
        <f t="shared" si="3"/>
        <v>0</v>
      </c>
      <c r="AB16" s="123" t="str">
        <f t="shared" si="4"/>
        <v>SRSA</v>
      </c>
      <c r="AC16" s="114">
        <f t="shared" si="5"/>
        <v>1</v>
      </c>
      <c r="AD16" s="115">
        <f t="shared" si="6"/>
        <v>0</v>
      </c>
      <c r="AE16" s="115">
        <f t="shared" si="7"/>
        <v>0</v>
      </c>
      <c r="AF16" s="123" t="str">
        <f t="shared" si="8"/>
        <v>-</v>
      </c>
      <c r="AG16" s="114">
        <f t="shared" si="9"/>
        <v>0</v>
      </c>
      <c r="AH16" s="124" t="s">
        <v>48</v>
      </c>
      <c r="AI16" s="3" t="s">
        <v>109</v>
      </c>
    </row>
    <row r="17" spans="1:35" s="3" customFormat="1" ht="12.75" customHeight="1">
      <c r="A17" s="112" t="s">
        <v>137</v>
      </c>
      <c r="B17" s="113" t="s">
        <v>138</v>
      </c>
      <c r="C17" s="114" t="s">
        <v>139</v>
      </c>
      <c r="D17" s="115" t="s">
        <v>140</v>
      </c>
      <c r="E17" s="115" t="s">
        <v>141</v>
      </c>
      <c r="F17" s="113" t="s">
        <v>42</v>
      </c>
      <c r="G17" s="116" t="s">
        <v>142</v>
      </c>
      <c r="H17" s="117" t="s">
        <v>143</v>
      </c>
      <c r="I17" s="115">
        <v>6208863370</v>
      </c>
      <c r="J17" s="118" t="s">
        <v>56</v>
      </c>
      <c r="K17" s="119" t="s">
        <v>47</v>
      </c>
      <c r="L17" s="70"/>
      <c r="M17" s="66">
        <v>428.2</v>
      </c>
      <c r="N17" s="58"/>
      <c r="O17" s="120">
        <v>16.39344262295082</v>
      </c>
      <c r="P17" s="119" t="s">
        <v>46</v>
      </c>
      <c r="Q17" s="59"/>
      <c r="R17" s="58"/>
      <c r="S17" s="121" t="s">
        <v>47</v>
      </c>
      <c r="T17" s="96">
        <v>29179</v>
      </c>
      <c r="U17" s="60"/>
      <c r="V17" s="60"/>
      <c r="W17" s="122"/>
      <c r="X17" s="114">
        <f t="shared" si="0"/>
        <v>1</v>
      </c>
      <c r="Y17" s="115">
        <f t="shared" si="1"/>
        <v>1</v>
      </c>
      <c r="Z17" s="115">
        <f t="shared" si="2"/>
        <v>0</v>
      </c>
      <c r="AA17" s="115">
        <f t="shared" si="3"/>
        <v>0</v>
      </c>
      <c r="AB17" s="123" t="str">
        <f t="shared" si="4"/>
        <v>SRSA</v>
      </c>
      <c r="AC17" s="114">
        <f t="shared" si="5"/>
        <v>1</v>
      </c>
      <c r="AD17" s="115">
        <f t="shared" si="6"/>
        <v>0</v>
      </c>
      <c r="AE17" s="115">
        <f t="shared" si="7"/>
        <v>0</v>
      </c>
      <c r="AF17" s="123" t="str">
        <f t="shared" si="8"/>
        <v>-</v>
      </c>
      <c r="AG17" s="114">
        <f t="shared" si="9"/>
        <v>0</v>
      </c>
      <c r="AH17" s="124" t="s">
        <v>48</v>
      </c>
      <c r="AI17" s="3" t="s">
        <v>137</v>
      </c>
    </row>
    <row r="18" spans="1:35" s="3" customFormat="1" ht="12.75" customHeight="1">
      <c r="A18" s="112" t="s">
        <v>144</v>
      </c>
      <c r="B18" s="113" t="s">
        <v>145</v>
      </c>
      <c r="C18" s="114" t="s">
        <v>146</v>
      </c>
      <c r="D18" s="115" t="s">
        <v>147</v>
      </c>
      <c r="E18" s="115" t="s">
        <v>146</v>
      </c>
      <c r="F18" s="113" t="s">
        <v>42</v>
      </c>
      <c r="G18" s="116" t="s">
        <v>148</v>
      </c>
      <c r="H18" s="117" t="s">
        <v>149</v>
      </c>
      <c r="I18" s="115">
        <v>7857634231</v>
      </c>
      <c r="J18" s="118" t="s">
        <v>56</v>
      </c>
      <c r="K18" s="119" t="s">
        <v>47</v>
      </c>
      <c r="L18" s="70"/>
      <c r="M18" s="66">
        <v>327.1</v>
      </c>
      <c r="N18" s="58"/>
      <c r="O18" s="120">
        <v>11.479028697571744</v>
      </c>
      <c r="P18" s="119" t="s">
        <v>46</v>
      </c>
      <c r="Q18" s="59"/>
      <c r="R18" s="58"/>
      <c r="S18" s="121" t="s">
        <v>47</v>
      </c>
      <c r="T18" s="96">
        <v>14837</v>
      </c>
      <c r="U18" s="60"/>
      <c r="V18" s="60"/>
      <c r="W18" s="122"/>
      <c r="X18" s="114">
        <f t="shared" si="0"/>
        <v>1</v>
      </c>
      <c r="Y18" s="115">
        <f t="shared" si="1"/>
        <v>1</v>
      </c>
      <c r="Z18" s="115">
        <f t="shared" si="2"/>
        <v>0</v>
      </c>
      <c r="AA18" s="115">
        <f t="shared" si="3"/>
        <v>0</v>
      </c>
      <c r="AB18" s="123" t="str">
        <f t="shared" si="4"/>
        <v>SRSA</v>
      </c>
      <c r="AC18" s="114">
        <f t="shared" si="5"/>
        <v>1</v>
      </c>
      <c r="AD18" s="115">
        <f t="shared" si="6"/>
        <v>0</v>
      </c>
      <c r="AE18" s="115">
        <f t="shared" si="7"/>
        <v>0</v>
      </c>
      <c r="AF18" s="123" t="str">
        <f t="shared" si="8"/>
        <v>-</v>
      </c>
      <c r="AG18" s="114">
        <f t="shared" si="9"/>
        <v>0</v>
      </c>
      <c r="AH18" s="124" t="s">
        <v>48</v>
      </c>
      <c r="AI18" s="3" t="s">
        <v>144</v>
      </c>
    </row>
    <row r="19" spans="1:35" s="3" customFormat="1" ht="12.75" customHeight="1">
      <c r="A19" s="112" t="s">
        <v>163</v>
      </c>
      <c r="B19" s="113" t="s">
        <v>164</v>
      </c>
      <c r="C19" s="114" t="s">
        <v>165</v>
      </c>
      <c r="D19" s="115" t="s">
        <v>166</v>
      </c>
      <c r="E19" s="115" t="s">
        <v>165</v>
      </c>
      <c r="F19" s="113" t="s">
        <v>42</v>
      </c>
      <c r="G19" s="116" t="s">
        <v>167</v>
      </c>
      <c r="H19" s="117" t="s">
        <v>168</v>
      </c>
      <c r="I19" s="115">
        <v>6204882288</v>
      </c>
      <c r="J19" s="118" t="s">
        <v>81</v>
      </c>
      <c r="K19" s="119" t="s">
        <v>47</v>
      </c>
      <c r="L19" s="70"/>
      <c r="M19" s="66">
        <v>584.7</v>
      </c>
      <c r="N19" s="58"/>
      <c r="O19" s="120">
        <v>13.249211356466878</v>
      </c>
      <c r="P19" s="119" t="s">
        <v>46</v>
      </c>
      <c r="Q19" s="59"/>
      <c r="R19" s="58"/>
      <c r="S19" s="121" t="s">
        <v>47</v>
      </c>
      <c r="T19" s="96">
        <v>22519</v>
      </c>
      <c r="U19" s="60"/>
      <c r="V19" s="60"/>
      <c r="W19" s="122"/>
      <c r="X19" s="114">
        <f t="shared" si="0"/>
        <v>1</v>
      </c>
      <c r="Y19" s="115">
        <f t="shared" si="1"/>
        <v>1</v>
      </c>
      <c r="Z19" s="115">
        <f t="shared" si="2"/>
        <v>0</v>
      </c>
      <c r="AA19" s="115">
        <f t="shared" si="3"/>
        <v>0</v>
      </c>
      <c r="AB19" s="123" t="str">
        <f t="shared" si="4"/>
        <v>SRSA</v>
      </c>
      <c r="AC19" s="114">
        <f t="shared" si="5"/>
        <v>1</v>
      </c>
      <c r="AD19" s="115">
        <f t="shared" si="6"/>
        <v>0</v>
      </c>
      <c r="AE19" s="115">
        <f t="shared" si="7"/>
        <v>0</v>
      </c>
      <c r="AF19" s="123" t="str">
        <f t="shared" si="8"/>
        <v>-</v>
      </c>
      <c r="AG19" s="114">
        <f t="shared" si="9"/>
        <v>0</v>
      </c>
      <c r="AH19" s="124" t="s">
        <v>48</v>
      </c>
      <c r="AI19" s="3" t="s">
        <v>163</v>
      </c>
    </row>
    <row r="20" spans="1:35" s="3" customFormat="1" ht="12.75" customHeight="1">
      <c r="A20" s="112" t="s">
        <v>183</v>
      </c>
      <c r="B20" s="113" t="s">
        <v>184</v>
      </c>
      <c r="C20" s="114" t="s">
        <v>177</v>
      </c>
      <c r="D20" s="115" t="s">
        <v>185</v>
      </c>
      <c r="E20" s="115" t="s">
        <v>186</v>
      </c>
      <c r="F20" s="113" t="s">
        <v>42</v>
      </c>
      <c r="G20" s="116" t="s">
        <v>187</v>
      </c>
      <c r="H20" s="117" t="s">
        <v>73</v>
      </c>
      <c r="I20" s="115">
        <v>7852935256</v>
      </c>
      <c r="J20" s="118" t="s">
        <v>81</v>
      </c>
      <c r="K20" s="119" t="s">
        <v>47</v>
      </c>
      <c r="L20" s="70"/>
      <c r="M20" s="66">
        <v>179.8</v>
      </c>
      <c r="N20" s="58"/>
      <c r="O20" s="120">
        <v>11.24031007751938</v>
      </c>
      <c r="P20" s="119" t="s">
        <v>46</v>
      </c>
      <c r="Q20" s="59"/>
      <c r="R20" s="58"/>
      <c r="S20" s="121" t="s">
        <v>47</v>
      </c>
      <c r="T20" s="96">
        <v>13690</v>
      </c>
      <c r="U20" s="60"/>
      <c r="V20" s="60"/>
      <c r="W20" s="122"/>
      <c r="X20" s="114">
        <f t="shared" si="0"/>
        <v>1</v>
      </c>
      <c r="Y20" s="115">
        <f t="shared" si="1"/>
        <v>1</v>
      </c>
      <c r="Z20" s="115">
        <f t="shared" si="2"/>
        <v>0</v>
      </c>
      <c r="AA20" s="115">
        <f t="shared" si="3"/>
        <v>0</v>
      </c>
      <c r="AB20" s="123" t="str">
        <f t="shared" si="4"/>
        <v>SRSA</v>
      </c>
      <c r="AC20" s="114">
        <f t="shared" si="5"/>
        <v>1</v>
      </c>
      <c r="AD20" s="115">
        <f t="shared" si="6"/>
        <v>0</v>
      </c>
      <c r="AE20" s="115">
        <f t="shared" si="7"/>
        <v>0</v>
      </c>
      <c r="AF20" s="123" t="str">
        <f t="shared" si="8"/>
        <v>-</v>
      </c>
      <c r="AG20" s="114">
        <f t="shared" si="9"/>
        <v>0</v>
      </c>
      <c r="AH20" s="124" t="s">
        <v>48</v>
      </c>
      <c r="AI20" s="3" t="s">
        <v>183</v>
      </c>
    </row>
    <row r="21" spans="1:35" s="3" customFormat="1" ht="12.75" customHeight="1">
      <c r="A21" s="112" t="s">
        <v>188</v>
      </c>
      <c r="B21" s="113" t="s">
        <v>189</v>
      </c>
      <c r="C21" s="114" t="s">
        <v>190</v>
      </c>
      <c r="D21" s="115" t="s">
        <v>191</v>
      </c>
      <c r="E21" s="115" t="s">
        <v>192</v>
      </c>
      <c r="F21" s="113" t="s">
        <v>42</v>
      </c>
      <c r="G21" s="116" t="s">
        <v>193</v>
      </c>
      <c r="H21" s="117" t="s">
        <v>194</v>
      </c>
      <c r="I21" s="115">
        <v>3167423261</v>
      </c>
      <c r="J21" s="118" t="s">
        <v>81</v>
      </c>
      <c r="K21" s="119" t="s">
        <v>47</v>
      </c>
      <c r="L21" s="70"/>
      <c r="M21" s="66">
        <v>406.9</v>
      </c>
      <c r="N21" s="58"/>
      <c r="O21" s="120">
        <v>12.40768094534712</v>
      </c>
      <c r="P21" s="119" t="s">
        <v>46</v>
      </c>
      <c r="Q21" s="59"/>
      <c r="R21" s="58"/>
      <c r="S21" s="121" t="s">
        <v>47</v>
      </c>
      <c r="T21" s="96">
        <v>22507</v>
      </c>
      <c r="U21" s="60"/>
      <c r="V21" s="60"/>
      <c r="W21" s="122"/>
      <c r="X21" s="114">
        <f t="shared" si="0"/>
        <v>1</v>
      </c>
      <c r="Y21" s="115">
        <f t="shared" si="1"/>
        <v>1</v>
      </c>
      <c r="Z21" s="115">
        <f t="shared" si="2"/>
        <v>0</v>
      </c>
      <c r="AA21" s="115">
        <f t="shared" si="3"/>
        <v>0</v>
      </c>
      <c r="AB21" s="123" t="str">
        <f t="shared" si="4"/>
        <v>SRSA</v>
      </c>
      <c r="AC21" s="114">
        <f t="shared" si="5"/>
        <v>1</v>
      </c>
      <c r="AD21" s="115">
        <f t="shared" si="6"/>
        <v>0</v>
      </c>
      <c r="AE21" s="115">
        <f t="shared" si="7"/>
        <v>0</v>
      </c>
      <c r="AF21" s="123" t="str">
        <f t="shared" si="8"/>
        <v>-</v>
      </c>
      <c r="AG21" s="114">
        <f t="shared" si="9"/>
        <v>0</v>
      </c>
      <c r="AH21" s="124" t="s">
        <v>48</v>
      </c>
      <c r="AI21" s="3" t="s">
        <v>188</v>
      </c>
    </row>
    <row r="22" spans="1:35" s="3" customFormat="1" ht="12.75" customHeight="1">
      <c r="A22" s="112" t="s">
        <v>202</v>
      </c>
      <c r="B22" s="113" t="s">
        <v>203</v>
      </c>
      <c r="C22" s="114" t="s">
        <v>204</v>
      </c>
      <c r="D22" s="115" t="s">
        <v>205</v>
      </c>
      <c r="E22" s="115" t="s">
        <v>204</v>
      </c>
      <c r="F22" s="113" t="s">
        <v>42</v>
      </c>
      <c r="G22" s="116" t="s">
        <v>206</v>
      </c>
      <c r="H22" s="117" t="s">
        <v>207</v>
      </c>
      <c r="I22" s="115">
        <v>7856942236</v>
      </c>
      <c r="J22" s="118" t="s">
        <v>56</v>
      </c>
      <c r="K22" s="119" t="s">
        <v>47</v>
      </c>
      <c r="L22" s="70"/>
      <c r="M22" s="66">
        <v>77</v>
      </c>
      <c r="N22" s="58"/>
      <c r="O22" s="120">
        <v>17.346938775510203</v>
      </c>
      <c r="P22" s="119" t="s">
        <v>46</v>
      </c>
      <c r="Q22" s="59"/>
      <c r="R22" s="58"/>
      <c r="S22" s="121" t="s">
        <v>47</v>
      </c>
      <c r="T22" s="96">
        <v>4243</v>
      </c>
      <c r="U22" s="60"/>
      <c r="V22" s="60"/>
      <c r="W22" s="122"/>
      <c r="X22" s="114">
        <f t="shared" si="0"/>
        <v>1</v>
      </c>
      <c r="Y22" s="115">
        <f t="shared" si="1"/>
        <v>1</v>
      </c>
      <c r="Z22" s="115">
        <f t="shared" si="2"/>
        <v>0</v>
      </c>
      <c r="AA22" s="115">
        <f t="shared" si="3"/>
        <v>0</v>
      </c>
      <c r="AB22" s="123" t="str">
        <f t="shared" si="4"/>
        <v>SRSA</v>
      </c>
      <c r="AC22" s="114">
        <f t="shared" si="5"/>
        <v>1</v>
      </c>
      <c r="AD22" s="115">
        <f t="shared" si="6"/>
        <v>0</v>
      </c>
      <c r="AE22" s="115">
        <f t="shared" si="7"/>
        <v>0</v>
      </c>
      <c r="AF22" s="123" t="str">
        <f t="shared" si="8"/>
        <v>-</v>
      </c>
      <c r="AG22" s="114">
        <f t="shared" si="9"/>
        <v>0</v>
      </c>
      <c r="AH22" s="124" t="s">
        <v>48</v>
      </c>
      <c r="AI22" s="3" t="s">
        <v>202</v>
      </c>
    </row>
    <row r="23" spans="1:35" s="3" customFormat="1" ht="12.75" customHeight="1">
      <c r="A23" s="112" t="s">
        <v>210</v>
      </c>
      <c r="B23" s="113" t="s">
        <v>211</v>
      </c>
      <c r="C23" s="114" t="s">
        <v>212</v>
      </c>
      <c r="D23" s="115" t="s">
        <v>213</v>
      </c>
      <c r="E23" s="115" t="s">
        <v>212</v>
      </c>
      <c r="F23" s="113" t="s">
        <v>42</v>
      </c>
      <c r="G23" s="116" t="s">
        <v>214</v>
      </c>
      <c r="H23" s="117" t="s">
        <v>194</v>
      </c>
      <c r="I23" s="115">
        <v>6208263828</v>
      </c>
      <c r="J23" s="118" t="s">
        <v>56</v>
      </c>
      <c r="K23" s="119" t="s">
        <v>47</v>
      </c>
      <c r="L23" s="70"/>
      <c r="M23" s="66">
        <v>230.7</v>
      </c>
      <c r="N23" s="58"/>
      <c r="O23" s="120">
        <v>24.087591240875913</v>
      </c>
      <c r="P23" s="119" t="s">
        <v>47</v>
      </c>
      <c r="Q23" s="59"/>
      <c r="R23" s="58"/>
      <c r="S23" s="121" t="s">
        <v>47</v>
      </c>
      <c r="T23" s="96">
        <v>19355</v>
      </c>
      <c r="U23" s="60"/>
      <c r="V23" s="60"/>
      <c r="W23" s="122"/>
      <c r="X23" s="114">
        <f t="shared" si="0"/>
        <v>1</v>
      </c>
      <c r="Y23" s="115">
        <f t="shared" si="1"/>
        <v>1</v>
      </c>
      <c r="Z23" s="115">
        <f t="shared" si="2"/>
        <v>0</v>
      </c>
      <c r="AA23" s="115">
        <f t="shared" si="3"/>
        <v>0</v>
      </c>
      <c r="AB23" s="123" t="str">
        <f t="shared" si="4"/>
        <v>SRSA</v>
      </c>
      <c r="AC23" s="114">
        <f t="shared" si="5"/>
        <v>1</v>
      </c>
      <c r="AD23" s="115">
        <f t="shared" si="6"/>
        <v>1</v>
      </c>
      <c r="AE23" s="115" t="str">
        <f t="shared" si="7"/>
        <v>Initial</v>
      </c>
      <c r="AF23" s="123" t="str">
        <f t="shared" si="8"/>
        <v>-</v>
      </c>
      <c r="AG23" s="114" t="str">
        <f t="shared" si="9"/>
        <v>SRSA</v>
      </c>
      <c r="AH23" s="124" t="s">
        <v>48</v>
      </c>
      <c r="AI23" s="3" t="s">
        <v>210</v>
      </c>
    </row>
    <row r="24" spans="1:35" s="3" customFormat="1" ht="12.75" customHeight="1">
      <c r="A24" s="112" t="s">
        <v>222</v>
      </c>
      <c r="B24" s="113" t="s">
        <v>223</v>
      </c>
      <c r="C24" s="114" t="s">
        <v>224</v>
      </c>
      <c r="D24" s="115" t="s">
        <v>225</v>
      </c>
      <c r="E24" s="115" t="s">
        <v>226</v>
      </c>
      <c r="F24" s="113" t="s">
        <v>42</v>
      </c>
      <c r="G24" s="116" t="s">
        <v>227</v>
      </c>
      <c r="H24" s="117" t="s">
        <v>73</v>
      </c>
      <c r="I24" s="115">
        <v>7856543328</v>
      </c>
      <c r="J24" s="118" t="s">
        <v>81</v>
      </c>
      <c r="K24" s="119" t="s">
        <v>47</v>
      </c>
      <c r="L24" s="70"/>
      <c r="M24" s="66">
        <v>294.5</v>
      </c>
      <c r="N24" s="58"/>
      <c r="O24" s="120">
        <v>15.151515151515152</v>
      </c>
      <c r="P24" s="119" t="s">
        <v>46</v>
      </c>
      <c r="Q24" s="59"/>
      <c r="R24" s="58"/>
      <c r="S24" s="121" t="s">
        <v>47</v>
      </c>
      <c r="T24" s="96">
        <v>13215</v>
      </c>
      <c r="U24" s="60"/>
      <c r="V24" s="60"/>
      <c r="W24" s="122"/>
      <c r="X24" s="114">
        <f t="shared" si="0"/>
        <v>1</v>
      </c>
      <c r="Y24" s="115">
        <f t="shared" si="1"/>
        <v>1</v>
      </c>
      <c r="Z24" s="115">
        <f t="shared" si="2"/>
        <v>0</v>
      </c>
      <c r="AA24" s="115">
        <f t="shared" si="3"/>
        <v>0</v>
      </c>
      <c r="AB24" s="123" t="str">
        <f t="shared" si="4"/>
        <v>SRSA</v>
      </c>
      <c r="AC24" s="114">
        <f t="shared" si="5"/>
        <v>1</v>
      </c>
      <c r="AD24" s="115">
        <f t="shared" si="6"/>
        <v>0</v>
      </c>
      <c r="AE24" s="115">
        <f t="shared" si="7"/>
        <v>0</v>
      </c>
      <c r="AF24" s="123" t="str">
        <f t="shared" si="8"/>
        <v>-</v>
      </c>
      <c r="AG24" s="114">
        <f t="shared" si="9"/>
        <v>0</v>
      </c>
      <c r="AH24" s="124" t="s">
        <v>48</v>
      </c>
      <c r="AI24" s="3" t="s">
        <v>222</v>
      </c>
    </row>
    <row r="25" spans="1:35" s="3" customFormat="1" ht="12.75" customHeight="1">
      <c r="A25" s="112" t="s">
        <v>234</v>
      </c>
      <c r="B25" s="113" t="s">
        <v>235</v>
      </c>
      <c r="C25" s="114" t="s">
        <v>236</v>
      </c>
      <c r="D25" s="115" t="s">
        <v>237</v>
      </c>
      <c r="E25" s="115" t="s">
        <v>236</v>
      </c>
      <c r="F25" s="113" t="s">
        <v>42</v>
      </c>
      <c r="G25" s="116" t="s">
        <v>238</v>
      </c>
      <c r="H25" s="117" t="s">
        <v>239</v>
      </c>
      <c r="I25" s="115">
        <v>6204633840</v>
      </c>
      <c r="J25" s="118" t="s">
        <v>81</v>
      </c>
      <c r="K25" s="119" t="s">
        <v>47</v>
      </c>
      <c r="L25" s="70"/>
      <c r="M25" s="66">
        <v>219</v>
      </c>
      <c r="N25" s="58"/>
      <c r="O25" s="120">
        <v>9.22509225092251</v>
      </c>
      <c r="P25" s="119" t="s">
        <v>46</v>
      </c>
      <c r="Q25" s="59"/>
      <c r="R25" s="58"/>
      <c r="S25" s="121" t="s">
        <v>47</v>
      </c>
      <c r="T25" s="96">
        <v>12899</v>
      </c>
      <c r="U25" s="60"/>
      <c r="V25" s="60"/>
      <c r="W25" s="122"/>
      <c r="X25" s="114">
        <f t="shared" si="0"/>
        <v>1</v>
      </c>
      <c r="Y25" s="115">
        <f t="shared" si="1"/>
        <v>1</v>
      </c>
      <c r="Z25" s="115">
        <f t="shared" si="2"/>
        <v>0</v>
      </c>
      <c r="AA25" s="115">
        <f t="shared" si="3"/>
        <v>0</v>
      </c>
      <c r="AB25" s="123" t="str">
        <f t="shared" si="4"/>
        <v>SRSA</v>
      </c>
      <c r="AC25" s="114">
        <f t="shared" si="5"/>
        <v>1</v>
      </c>
      <c r="AD25" s="115">
        <f t="shared" si="6"/>
        <v>0</v>
      </c>
      <c r="AE25" s="115">
        <f t="shared" si="7"/>
        <v>0</v>
      </c>
      <c r="AF25" s="123" t="str">
        <f t="shared" si="8"/>
        <v>-</v>
      </c>
      <c r="AG25" s="114">
        <f t="shared" si="9"/>
        <v>0</v>
      </c>
      <c r="AH25" s="124" t="s">
        <v>48</v>
      </c>
      <c r="AI25" s="3" t="s">
        <v>234</v>
      </c>
    </row>
    <row r="26" spans="1:35" s="3" customFormat="1" ht="12.75" customHeight="1">
      <c r="A26" s="112" t="s">
        <v>240</v>
      </c>
      <c r="B26" s="113" t="s">
        <v>241</v>
      </c>
      <c r="C26" s="114" t="s">
        <v>242</v>
      </c>
      <c r="D26" s="115" t="s">
        <v>243</v>
      </c>
      <c r="E26" s="115" t="s">
        <v>242</v>
      </c>
      <c r="F26" s="113" t="s">
        <v>42</v>
      </c>
      <c r="G26" s="116" t="s">
        <v>244</v>
      </c>
      <c r="H26" s="117" t="s">
        <v>245</v>
      </c>
      <c r="I26" s="115">
        <v>6208452585</v>
      </c>
      <c r="J26" s="118" t="s">
        <v>81</v>
      </c>
      <c r="K26" s="119" t="s">
        <v>47</v>
      </c>
      <c r="L26" s="70"/>
      <c r="M26" s="66">
        <v>222.7</v>
      </c>
      <c r="N26" s="58"/>
      <c r="O26" s="120">
        <v>19.718309859154928</v>
      </c>
      <c r="P26" s="119" t="s">
        <v>46</v>
      </c>
      <c r="Q26" s="59"/>
      <c r="R26" s="58"/>
      <c r="S26" s="121" t="s">
        <v>47</v>
      </c>
      <c r="T26" s="96">
        <v>23347</v>
      </c>
      <c r="U26" s="60"/>
      <c r="V26" s="60"/>
      <c r="W26" s="122"/>
      <c r="X26" s="114">
        <f t="shared" si="0"/>
        <v>1</v>
      </c>
      <c r="Y26" s="115">
        <f t="shared" si="1"/>
        <v>1</v>
      </c>
      <c r="Z26" s="115">
        <f t="shared" si="2"/>
        <v>0</v>
      </c>
      <c r="AA26" s="115">
        <f t="shared" si="3"/>
        <v>0</v>
      </c>
      <c r="AB26" s="123" t="str">
        <f t="shared" si="4"/>
        <v>SRSA</v>
      </c>
      <c r="AC26" s="114">
        <f t="shared" si="5"/>
        <v>1</v>
      </c>
      <c r="AD26" s="115">
        <f t="shared" si="6"/>
        <v>0</v>
      </c>
      <c r="AE26" s="115">
        <f t="shared" si="7"/>
        <v>0</v>
      </c>
      <c r="AF26" s="123" t="str">
        <f t="shared" si="8"/>
        <v>-</v>
      </c>
      <c r="AG26" s="114">
        <f t="shared" si="9"/>
        <v>0</v>
      </c>
      <c r="AH26" s="124" t="s">
        <v>48</v>
      </c>
      <c r="AI26" s="3" t="s">
        <v>240</v>
      </c>
    </row>
    <row r="27" spans="1:35" s="3" customFormat="1" ht="12.75" customHeight="1">
      <c r="A27" s="112" t="s">
        <v>253</v>
      </c>
      <c r="B27" s="113" t="s">
        <v>254</v>
      </c>
      <c r="C27" s="114" t="s">
        <v>255</v>
      </c>
      <c r="D27" s="115" t="s">
        <v>256</v>
      </c>
      <c r="E27" s="115" t="s">
        <v>257</v>
      </c>
      <c r="F27" s="113" t="s">
        <v>42</v>
      </c>
      <c r="G27" s="116" t="s">
        <v>258</v>
      </c>
      <c r="H27" s="117" t="s">
        <v>259</v>
      </c>
      <c r="I27" s="115">
        <v>6206284901</v>
      </c>
      <c r="J27" s="118" t="s">
        <v>56</v>
      </c>
      <c r="K27" s="119" t="s">
        <v>47</v>
      </c>
      <c r="L27" s="70"/>
      <c r="M27" s="66">
        <v>364.4</v>
      </c>
      <c r="N27" s="58"/>
      <c r="O27" s="120">
        <v>8.921161825726141</v>
      </c>
      <c r="P27" s="119" t="s">
        <v>46</v>
      </c>
      <c r="Q27" s="59"/>
      <c r="R27" s="58"/>
      <c r="S27" s="121" t="s">
        <v>47</v>
      </c>
      <c r="T27" s="96">
        <v>18042</v>
      </c>
      <c r="U27" s="60"/>
      <c r="V27" s="60"/>
      <c r="W27" s="122"/>
      <c r="X27" s="114">
        <f t="shared" si="0"/>
        <v>1</v>
      </c>
      <c r="Y27" s="115">
        <f t="shared" si="1"/>
        <v>1</v>
      </c>
      <c r="Z27" s="115">
        <f t="shared" si="2"/>
        <v>0</v>
      </c>
      <c r="AA27" s="115">
        <f t="shared" si="3"/>
        <v>0</v>
      </c>
      <c r="AB27" s="123" t="str">
        <f t="shared" si="4"/>
        <v>SRSA</v>
      </c>
      <c r="AC27" s="114">
        <f t="shared" si="5"/>
        <v>1</v>
      </c>
      <c r="AD27" s="115">
        <f t="shared" si="6"/>
        <v>0</v>
      </c>
      <c r="AE27" s="115">
        <f t="shared" si="7"/>
        <v>0</v>
      </c>
      <c r="AF27" s="123" t="str">
        <f t="shared" si="8"/>
        <v>-</v>
      </c>
      <c r="AG27" s="114">
        <f t="shared" si="9"/>
        <v>0</v>
      </c>
      <c r="AH27" s="124" t="s">
        <v>48</v>
      </c>
      <c r="AI27" s="3" t="s">
        <v>253</v>
      </c>
    </row>
    <row r="28" spans="1:35" s="3" customFormat="1" ht="12.75" customHeight="1">
      <c r="A28" s="112" t="s">
        <v>260</v>
      </c>
      <c r="B28" s="113" t="s">
        <v>261</v>
      </c>
      <c r="C28" s="114" t="s">
        <v>262</v>
      </c>
      <c r="D28" s="115" t="s">
        <v>263</v>
      </c>
      <c r="E28" s="115" t="s">
        <v>262</v>
      </c>
      <c r="F28" s="113" t="s">
        <v>42</v>
      </c>
      <c r="G28" s="116" t="s">
        <v>264</v>
      </c>
      <c r="H28" s="117" t="s">
        <v>265</v>
      </c>
      <c r="I28" s="115">
        <v>6207582265</v>
      </c>
      <c r="J28" s="118" t="s">
        <v>56</v>
      </c>
      <c r="K28" s="119" t="s">
        <v>47</v>
      </c>
      <c r="L28" s="70"/>
      <c r="M28" s="66">
        <v>146.2</v>
      </c>
      <c r="N28" s="58"/>
      <c r="O28" s="120">
        <v>27.81456953642384</v>
      </c>
      <c r="P28" s="119" t="s">
        <v>47</v>
      </c>
      <c r="Q28" s="59"/>
      <c r="R28" s="58"/>
      <c r="S28" s="121" t="s">
        <v>47</v>
      </c>
      <c r="T28" s="96">
        <v>7542</v>
      </c>
      <c r="U28" s="60"/>
      <c r="V28" s="60"/>
      <c r="W28" s="122"/>
      <c r="X28" s="114">
        <f t="shared" si="0"/>
        <v>1</v>
      </c>
      <c r="Y28" s="115">
        <f t="shared" si="1"/>
        <v>1</v>
      </c>
      <c r="Z28" s="115">
        <f t="shared" si="2"/>
        <v>0</v>
      </c>
      <c r="AA28" s="115">
        <f t="shared" si="3"/>
        <v>0</v>
      </c>
      <c r="AB28" s="123" t="str">
        <f t="shared" si="4"/>
        <v>SRSA</v>
      </c>
      <c r="AC28" s="114">
        <f t="shared" si="5"/>
        <v>1</v>
      </c>
      <c r="AD28" s="115">
        <f t="shared" si="6"/>
        <v>1</v>
      </c>
      <c r="AE28" s="115" t="str">
        <f t="shared" si="7"/>
        <v>Initial</v>
      </c>
      <c r="AF28" s="123" t="str">
        <f t="shared" si="8"/>
        <v>-</v>
      </c>
      <c r="AG28" s="114" t="str">
        <f t="shared" si="9"/>
        <v>SRSA</v>
      </c>
      <c r="AH28" s="124" t="s">
        <v>48</v>
      </c>
      <c r="AI28" s="3" t="s">
        <v>260</v>
      </c>
    </row>
    <row r="29" spans="1:35" s="3" customFormat="1" ht="12.75" customHeight="1">
      <c r="A29" s="112" t="s">
        <v>266</v>
      </c>
      <c r="B29" s="113" t="s">
        <v>267</v>
      </c>
      <c r="C29" s="114" t="s">
        <v>268</v>
      </c>
      <c r="D29" s="115" t="s">
        <v>269</v>
      </c>
      <c r="E29" s="115" t="s">
        <v>270</v>
      </c>
      <c r="F29" s="113" t="s">
        <v>42</v>
      </c>
      <c r="G29" s="116" t="s">
        <v>271</v>
      </c>
      <c r="H29" s="117" t="s">
        <v>73</v>
      </c>
      <c r="I29" s="115">
        <v>6204382218</v>
      </c>
      <c r="J29" s="118" t="s">
        <v>56</v>
      </c>
      <c r="K29" s="119" t="s">
        <v>47</v>
      </c>
      <c r="L29" s="70"/>
      <c r="M29" s="66">
        <v>254.7</v>
      </c>
      <c r="N29" s="58"/>
      <c r="O29" s="120">
        <v>19.65811965811966</v>
      </c>
      <c r="P29" s="119" t="s">
        <v>46</v>
      </c>
      <c r="Q29" s="59"/>
      <c r="R29" s="58"/>
      <c r="S29" s="121" t="s">
        <v>47</v>
      </c>
      <c r="T29" s="96">
        <v>20532</v>
      </c>
      <c r="U29" s="60"/>
      <c r="V29" s="60"/>
      <c r="W29" s="122"/>
      <c r="X29" s="114">
        <f t="shared" si="0"/>
        <v>1</v>
      </c>
      <c r="Y29" s="115">
        <f t="shared" si="1"/>
        <v>1</v>
      </c>
      <c r="Z29" s="115">
        <f t="shared" si="2"/>
        <v>0</v>
      </c>
      <c r="AA29" s="115">
        <f t="shared" si="3"/>
        <v>0</v>
      </c>
      <c r="AB29" s="123" t="str">
        <f t="shared" si="4"/>
        <v>SRSA</v>
      </c>
      <c r="AC29" s="114">
        <f t="shared" si="5"/>
        <v>1</v>
      </c>
      <c r="AD29" s="115">
        <f t="shared" si="6"/>
        <v>0</v>
      </c>
      <c r="AE29" s="115">
        <f t="shared" si="7"/>
        <v>0</v>
      </c>
      <c r="AF29" s="123" t="str">
        <f t="shared" si="8"/>
        <v>-</v>
      </c>
      <c r="AG29" s="114">
        <f t="shared" si="9"/>
        <v>0</v>
      </c>
      <c r="AH29" s="124" t="s">
        <v>48</v>
      </c>
      <c r="AI29" s="3" t="s">
        <v>266</v>
      </c>
    </row>
    <row r="30" spans="1:35" s="3" customFormat="1" ht="12.75" customHeight="1">
      <c r="A30" s="112" t="s">
        <v>272</v>
      </c>
      <c r="B30" s="113" t="s">
        <v>273</v>
      </c>
      <c r="C30" s="114" t="s">
        <v>274</v>
      </c>
      <c r="D30" s="115" t="s">
        <v>275</v>
      </c>
      <c r="E30" s="115" t="s">
        <v>276</v>
      </c>
      <c r="F30" s="113" t="s">
        <v>42</v>
      </c>
      <c r="G30" s="116" t="s">
        <v>277</v>
      </c>
      <c r="H30" s="117" t="s">
        <v>278</v>
      </c>
      <c r="I30" s="115">
        <v>7858693455</v>
      </c>
      <c r="J30" s="118" t="s">
        <v>81</v>
      </c>
      <c r="K30" s="119" t="s">
        <v>47</v>
      </c>
      <c r="L30" s="70"/>
      <c r="M30" s="66">
        <v>509.7</v>
      </c>
      <c r="N30" s="58"/>
      <c r="O30" s="120">
        <v>16.221374045801525</v>
      </c>
      <c r="P30" s="119" t="s">
        <v>46</v>
      </c>
      <c r="Q30" s="59"/>
      <c r="R30" s="58"/>
      <c r="S30" s="121" t="s">
        <v>47</v>
      </c>
      <c r="T30" s="96">
        <v>23819</v>
      </c>
      <c r="U30" s="60"/>
      <c r="V30" s="60"/>
      <c r="W30" s="122"/>
      <c r="X30" s="114">
        <f t="shared" si="0"/>
        <v>1</v>
      </c>
      <c r="Y30" s="115">
        <f t="shared" si="1"/>
        <v>1</v>
      </c>
      <c r="Z30" s="115">
        <f t="shared" si="2"/>
        <v>0</v>
      </c>
      <c r="AA30" s="115">
        <f t="shared" si="3"/>
        <v>0</v>
      </c>
      <c r="AB30" s="123" t="str">
        <f t="shared" si="4"/>
        <v>SRSA</v>
      </c>
      <c r="AC30" s="114">
        <f t="shared" si="5"/>
        <v>1</v>
      </c>
      <c r="AD30" s="115">
        <f t="shared" si="6"/>
        <v>0</v>
      </c>
      <c r="AE30" s="115">
        <f t="shared" si="7"/>
        <v>0</v>
      </c>
      <c r="AF30" s="123" t="str">
        <f t="shared" si="8"/>
        <v>-</v>
      </c>
      <c r="AG30" s="114">
        <f t="shared" si="9"/>
        <v>0</v>
      </c>
      <c r="AH30" s="124" t="s">
        <v>48</v>
      </c>
      <c r="AI30" s="3" t="s">
        <v>272</v>
      </c>
    </row>
    <row r="31" spans="1:35" s="3" customFormat="1" ht="12.75" customHeight="1">
      <c r="A31" s="112" t="s">
        <v>280</v>
      </c>
      <c r="B31" s="113" t="s">
        <v>281</v>
      </c>
      <c r="C31" s="114" t="s">
        <v>282</v>
      </c>
      <c r="D31" s="115" t="s">
        <v>283</v>
      </c>
      <c r="E31" s="115" t="s">
        <v>284</v>
      </c>
      <c r="F31" s="113" t="s">
        <v>42</v>
      </c>
      <c r="G31" s="116" t="s">
        <v>285</v>
      </c>
      <c r="H31" s="117" t="s">
        <v>286</v>
      </c>
      <c r="I31" s="115">
        <v>7852523695</v>
      </c>
      <c r="J31" s="118" t="s">
        <v>56</v>
      </c>
      <c r="K31" s="119" t="s">
        <v>47</v>
      </c>
      <c r="L31" s="70"/>
      <c r="M31" s="66">
        <v>433.1</v>
      </c>
      <c r="N31" s="58"/>
      <c r="O31" s="120">
        <v>11.725293132328309</v>
      </c>
      <c r="P31" s="119" t="s">
        <v>46</v>
      </c>
      <c r="Q31" s="59"/>
      <c r="R31" s="58"/>
      <c r="S31" s="121" t="s">
        <v>47</v>
      </c>
      <c r="T31" s="96">
        <v>31147</v>
      </c>
      <c r="U31" s="60"/>
      <c r="V31" s="60"/>
      <c r="W31" s="122"/>
      <c r="X31" s="114">
        <f t="shared" si="0"/>
        <v>1</v>
      </c>
      <c r="Y31" s="115">
        <f t="shared" si="1"/>
        <v>1</v>
      </c>
      <c r="Z31" s="115">
        <f t="shared" si="2"/>
        <v>0</v>
      </c>
      <c r="AA31" s="115">
        <f t="shared" si="3"/>
        <v>0</v>
      </c>
      <c r="AB31" s="123" t="str">
        <f t="shared" si="4"/>
        <v>SRSA</v>
      </c>
      <c r="AC31" s="114">
        <f t="shared" si="5"/>
        <v>1</v>
      </c>
      <c r="AD31" s="115">
        <f t="shared" si="6"/>
        <v>0</v>
      </c>
      <c r="AE31" s="115">
        <f t="shared" si="7"/>
        <v>0</v>
      </c>
      <c r="AF31" s="123" t="str">
        <f t="shared" si="8"/>
        <v>-</v>
      </c>
      <c r="AG31" s="114">
        <f t="shared" si="9"/>
        <v>0</v>
      </c>
      <c r="AH31" s="124" t="s">
        <v>48</v>
      </c>
      <c r="AI31" s="3" t="e">
        <v>#N/A</v>
      </c>
    </row>
    <row r="32" spans="1:35" s="3" customFormat="1" ht="12.75" customHeight="1">
      <c r="A32" s="112" t="s">
        <v>287</v>
      </c>
      <c r="B32" s="113" t="s">
        <v>288</v>
      </c>
      <c r="C32" s="114" t="s">
        <v>289</v>
      </c>
      <c r="D32" s="115" t="s">
        <v>290</v>
      </c>
      <c r="E32" s="115" t="s">
        <v>291</v>
      </c>
      <c r="F32" s="113" t="s">
        <v>42</v>
      </c>
      <c r="G32" s="116" t="s">
        <v>292</v>
      </c>
      <c r="H32" s="117" t="s">
        <v>293</v>
      </c>
      <c r="I32" s="115">
        <v>7859834304</v>
      </c>
      <c r="J32" s="118" t="s">
        <v>56</v>
      </c>
      <c r="K32" s="119" t="s">
        <v>47</v>
      </c>
      <c r="L32" s="70"/>
      <c r="M32" s="66">
        <v>225</v>
      </c>
      <c r="N32" s="58"/>
      <c r="O32" s="120">
        <v>15.705128205128204</v>
      </c>
      <c r="P32" s="119" t="s">
        <v>46</v>
      </c>
      <c r="Q32" s="59"/>
      <c r="R32" s="58"/>
      <c r="S32" s="121" t="s">
        <v>47</v>
      </c>
      <c r="T32" s="96">
        <v>11066</v>
      </c>
      <c r="U32" s="60"/>
      <c r="V32" s="60"/>
      <c r="W32" s="122"/>
      <c r="X32" s="114">
        <f t="shared" si="0"/>
        <v>1</v>
      </c>
      <c r="Y32" s="115">
        <f t="shared" si="1"/>
        <v>1</v>
      </c>
      <c r="Z32" s="115">
        <f t="shared" si="2"/>
        <v>0</v>
      </c>
      <c r="AA32" s="115">
        <f t="shared" si="3"/>
        <v>0</v>
      </c>
      <c r="AB32" s="123" t="str">
        <f t="shared" si="4"/>
        <v>SRSA</v>
      </c>
      <c r="AC32" s="114">
        <f t="shared" si="5"/>
        <v>1</v>
      </c>
      <c r="AD32" s="115">
        <f t="shared" si="6"/>
        <v>0</v>
      </c>
      <c r="AE32" s="115">
        <f t="shared" si="7"/>
        <v>0</v>
      </c>
      <c r="AF32" s="123" t="str">
        <f t="shared" si="8"/>
        <v>-</v>
      </c>
      <c r="AG32" s="114">
        <f t="shared" si="9"/>
        <v>0</v>
      </c>
      <c r="AH32" s="124" t="s">
        <v>48</v>
      </c>
      <c r="AI32" s="3" t="s">
        <v>287</v>
      </c>
    </row>
    <row r="33" spans="1:35" s="3" customFormat="1" ht="12.75" customHeight="1">
      <c r="A33" s="112" t="s">
        <v>307</v>
      </c>
      <c r="B33" s="113" t="s">
        <v>308</v>
      </c>
      <c r="C33" s="114" t="s">
        <v>309</v>
      </c>
      <c r="D33" s="115" t="s">
        <v>310</v>
      </c>
      <c r="E33" s="115" t="s">
        <v>311</v>
      </c>
      <c r="F33" s="113" t="s">
        <v>42</v>
      </c>
      <c r="G33" s="116" t="s">
        <v>312</v>
      </c>
      <c r="H33" s="117" t="s">
        <v>313</v>
      </c>
      <c r="I33" s="115">
        <v>6202736303</v>
      </c>
      <c r="J33" s="118" t="s">
        <v>56</v>
      </c>
      <c r="K33" s="119" t="s">
        <v>47</v>
      </c>
      <c r="L33" s="70"/>
      <c r="M33" s="66">
        <v>347.8</v>
      </c>
      <c r="N33" s="58"/>
      <c r="O33" s="120">
        <v>14.628820960698691</v>
      </c>
      <c r="P33" s="119" t="s">
        <v>46</v>
      </c>
      <c r="Q33" s="59"/>
      <c r="R33" s="58"/>
      <c r="S33" s="121" t="s">
        <v>47</v>
      </c>
      <c r="T33" s="96">
        <v>26980</v>
      </c>
      <c r="U33" s="60"/>
      <c r="V33" s="60"/>
      <c r="W33" s="122"/>
      <c r="X33" s="114">
        <f t="shared" si="0"/>
        <v>1</v>
      </c>
      <c r="Y33" s="115">
        <f t="shared" si="1"/>
        <v>1</v>
      </c>
      <c r="Z33" s="115">
        <f t="shared" si="2"/>
        <v>0</v>
      </c>
      <c r="AA33" s="115">
        <f t="shared" si="3"/>
        <v>0</v>
      </c>
      <c r="AB33" s="123" t="str">
        <f t="shared" si="4"/>
        <v>SRSA</v>
      </c>
      <c r="AC33" s="114">
        <f t="shared" si="5"/>
        <v>1</v>
      </c>
      <c r="AD33" s="115">
        <f t="shared" si="6"/>
        <v>0</v>
      </c>
      <c r="AE33" s="115">
        <f t="shared" si="7"/>
        <v>0</v>
      </c>
      <c r="AF33" s="123" t="str">
        <f t="shared" si="8"/>
        <v>-</v>
      </c>
      <c r="AG33" s="114">
        <f t="shared" si="9"/>
        <v>0</v>
      </c>
      <c r="AH33" s="124" t="s">
        <v>48</v>
      </c>
      <c r="AI33" s="3" t="s">
        <v>307</v>
      </c>
    </row>
    <row r="34" spans="1:35" s="3" customFormat="1" ht="12.75" customHeight="1">
      <c r="A34" s="112" t="s">
        <v>314</v>
      </c>
      <c r="B34" s="113" t="s">
        <v>315</v>
      </c>
      <c r="C34" s="114" t="s">
        <v>316</v>
      </c>
      <c r="D34" s="115" t="s">
        <v>317</v>
      </c>
      <c r="E34" s="115" t="s">
        <v>318</v>
      </c>
      <c r="F34" s="113" t="s">
        <v>42</v>
      </c>
      <c r="G34" s="116" t="s">
        <v>319</v>
      </c>
      <c r="H34" s="117" t="s">
        <v>320</v>
      </c>
      <c r="I34" s="115">
        <v>6209382913</v>
      </c>
      <c r="J34" s="118" t="s">
        <v>56</v>
      </c>
      <c r="K34" s="119" t="s">
        <v>47</v>
      </c>
      <c r="L34" s="70"/>
      <c r="M34" s="66">
        <v>144.1</v>
      </c>
      <c r="N34" s="58"/>
      <c r="O34" s="120">
        <v>10.843373493975903</v>
      </c>
      <c r="P34" s="119" t="s">
        <v>46</v>
      </c>
      <c r="Q34" s="59"/>
      <c r="R34" s="58"/>
      <c r="S34" s="121" t="s">
        <v>47</v>
      </c>
      <c r="T34" s="96">
        <v>10293</v>
      </c>
      <c r="U34" s="60"/>
      <c r="V34" s="60"/>
      <c r="W34" s="122"/>
      <c r="X34" s="114">
        <f t="shared" si="0"/>
        <v>1</v>
      </c>
      <c r="Y34" s="115">
        <f t="shared" si="1"/>
        <v>1</v>
      </c>
      <c r="Z34" s="115">
        <f t="shared" si="2"/>
        <v>0</v>
      </c>
      <c r="AA34" s="115">
        <f t="shared" si="3"/>
        <v>0</v>
      </c>
      <c r="AB34" s="123" t="str">
        <f t="shared" si="4"/>
        <v>SRSA</v>
      </c>
      <c r="AC34" s="114">
        <f t="shared" si="5"/>
        <v>1</v>
      </c>
      <c r="AD34" s="115">
        <f t="shared" si="6"/>
        <v>0</v>
      </c>
      <c r="AE34" s="115">
        <f t="shared" si="7"/>
        <v>0</v>
      </c>
      <c r="AF34" s="123" t="str">
        <f t="shared" si="8"/>
        <v>-</v>
      </c>
      <c r="AG34" s="114">
        <f t="shared" si="9"/>
        <v>0</v>
      </c>
      <c r="AH34" s="124" t="s">
        <v>48</v>
      </c>
      <c r="AI34" s="3" t="s">
        <v>314</v>
      </c>
    </row>
    <row r="35" spans="1:35" s="3" customFormat="1" ht="12.75" customHeight="1">
      <c r="A35" s="112" t="s">
        <v>321</v>
      </c>
      <c r="B35" s="113" t="s">
        <v>322</v>
      </c>
      <c r="C35" s="114" t="s">
        <v>323</v>
      </c>
      <c r="D35" s="115" t="s">
        <v>324</v>
      </c>
      <c r="E35" s="115" t="s">
        <v>325</v>
      </c>
      <c r="F35" s="113" t="s">
        <v>42</v>
      </c>
      <c r="G35" s="116" t="s">
        <v>326</v>
      </c>
      <c r="H35" s="117" t="s">
        <v>327</v>
      </c>
      <c r="I35" s="115">
        <v>6207253187</v>
      </c>
      <c r="J35" s="118" t="s">
        <v>56</v>
      </c>
      <c r="K35" s="119" t="s">
        <v>47</v>
      </c>
      <c r="L35" s="70"/>
      <c r="M35" s="66">
        <v>309.7</v>
      </c>
      <c r="N35" s="58"/>
      <c r="O35" s="120">
        <v>22.56267409470752</v>
      </c>
      <c r="P35" s="119" t="s">
        <v>47</v>
      </c>
      <c r="Q35" s="59"/>
      <c r="R35" s="58"/>
      <c r="S35" s="121" t="s">
        <v>47</v>
      </c>
      <c r="T35" s="96">
        <v>31940</v>
      </c>
      <c r="U35" s="60"/>
      <c r="V35" s="60"/>
      <c r="W35" s="122"/>
      <c r="X35" s="114">
        <f t="shared" si="0"/>
        <v>1</v>
      </c>
      <c r="Y35" s="115">
        <f t="shared" si="1"/>
        <v>1</v>
      </c>
      <c r="Z35" s="115">
        <f t="shared" si="2"/>
        <v>0</v>
      </c>
      <c r="AA35" s="115">
        <f t="shared" si="3"/>
        <v>0</v>
      </c>
      <c r="AB35" s="123" t="str">
        <f t="shared" si="4"/>
        <v>SRSA</v>
      </c>
      <c r="AC35" s="114">
        <f t="shared" si="5"/>
        <v>1</v>
      </c>
      <c r="AD35" s="115">
        <f t="shared" si="6"/>
        <v>1</v>
      </c>
      <c r="AE35" s="115" t="str">
        <f t="shared" si="7"/>
        <v>Initial</v>
      </c>
      <c r="AF35" s="123" t="str">
        <f t="shared" si="8"/>
        <v>-</v>
      </c>
      <c r="AG35" s="114" t="str">
        <f t="shared" si="9"/>
        <v>SRSA</v>
      </c>
      <c r="AH35" s="124" t="s">
        <v>48</v>
      </c>
      <c r="AI35" s="3" t="s">
        <v>321</v>
      </c>
    </row>
    <row r="36" spans="1:35" s="3" customFormat="1" ht="12.75" customHeight="1">
      <c r="A36" s="112" t="s">
        <v>346</v>
      </c>
      <c r="B36" s="113" t="s">
        <v>347</v>
      </c>
      <c r="C36" s="114" t="s">
        <v>348</v>
      </c>
      <c r="D36" s="115" t="s">
        <v>349</v>
      </c>
      <c r="E36" s="115" t="s">
        <v>350</v>
      </c>
      <c r="F36" s="113" t="s">
        <v>42</v>
      </c>
      <c r="G36" s="116" t="s">
        <v>351</v>
      </c>
      <c r="H36" s="117" t="s">
        <v>352</v>
      </c>
      <c r="I36" s="115">
        <v>6202367244</v>
      </c>
      <c r="J36" s="118" t="s">
        <v>56</v>
      </c>
      <c r="K36" s="119" t="s">
        <v>47</v>
      </c>
      <c r="L36" s="70"/>
      <c r="M36" s="66">
        <v>444.8</v>
      </c>
      <c r="N36" s="58"/>
      <c r="O36" s="120">
        <v>24.312896405919663</v>
      </c>
      <c r="P36" s="119" t="s">
        <v>47</v>
      </c>
      <c r="Q36" s="59"/>
      <c r="R36" s="58"/>
      <c r="S36" s="121" t="s">
        <v>47</v>
      </c>
      <c r="T36" s="96">
        <v>19016</v>
      </c>
      <c r="U36" s="60"/>
      <c r="V36" s="60"/>
      <c r="W36" s="122"/>
      <c r="X36" s="114">
        <f t="shared" si="0"/>
        <v>1</v>
      </c>
      <c r="Y36" s="115">
        <f t="shared" si="1"/>
        <v>1</v>
      </c>
      <c r="Z36" s="115">
        <f t="shared" si="2"/>
        <v>0</v>
      </c>
      <c r="AA36" s="115">
        <f t="shared" si="3"/>
        <v>0</v>
      </c>
      <c r="AB36" s="123" t="str">
        <f t="shared" si="4"/>
        <v>SRSA</v>
      </c>
      <c r="AC36" s="114">
        <f t="shared" si="5"/>
        <v>1</v>
      </c>
      <c r="AD36" s="115">
        <f t="shared" si="6"/>
        <v>1</v>
      </c>
      <c r="AE36" s="115" t="str">
        <f t="shared" si="7"/>
        <v>Initial</v>
      </c>
      <c r="AF36" s="123" t="str">
        <f t="shared" si="8"/>
        <v>-</v>
      </c>
      <c r="AG36" s="114" t="str">
        <f t="shared" si="9"/>
        <v>SRSA</v>
      </c>
      <c r="AH36" s="124" t="s">
        <v>48</v>
      </c>
      <c r="AI36" s="3" t="s">
        <v>346</v>
      </c>
    </row>
    <row r="37" spans="1:35" s="3" customFormat="1" ht="12.75" customHeight="1">
      <c r="A37" s="112" t="s">
        <v>353</v>
      </c>
      <c r="B37" s="113" t="s">
        <v>354</v>
      </c>
      <c r="C37" s="114" t="s">
        <v>355</v>
      </c>
      <c r="D37" s="115" t="s">
        <v>356</v>
      </c>
      <c r="E37" s="115" t="s">
        <v>357</v>
      </c>
      <c r="F37" s="113" t="s">
        <v>42</v>
      </c>
      <c r="G37" s="116" t="s">
        <v>358</v>
      </c>
      <c r="H37" s="117" t="s">
        <v>359</v>
      </c>
      <c r="I37" s="115">
        <v>7857342341</v>
      </c>
      <c r="J37" s="118" t="s">
        <v>56</v>
      </c>
      <c r="K37" s="119" t="s">
        <v>47</v>
      </c>
      <c r="L37" s="70"/>
      <c r="M37" s="66">
        <v>104.4</v>
      </c>
      <c r="N37" s="58"/>
      <c r="O37" s="120">
        <v>12.987012987012985</v>
      </c>
      <c r="P37" s="119" t="s">
        <v>46</v>
      </c>
      <c r="Q37" s="59"/>
      <c r="R37" s="58"/>
      <c r="S37" s="121" t="s">
        <v>47</v>
      </c>
      <c r="T37" s="96">
        <v>6734</v>
      </c>
      <c r="U37" s="60"/>
      <c r="V37" s="60"/>
      <c r="W37" s="122"/>
      <c r="X37" s="114">
        <f t="shared" si="0"/>
        <v>1</v>
      </c>
      <c r="Y37" s="115">
        <f t="shared" si="1"/>
        <v>1</v>
      </c>
      <c r="Z37" s="115">
        <f t="shared" si="2"/>
        <v>0</v>
      </c>
      <c r="AA37" s="115">
        <f t="shared" si="3"/>
        <v>0</v>
      </c>
      <c r="AB37" s="123" t="str">
        <f t="shared" si="4"/>
        <v>SRSA</v>
      </c>
      <c r="AC37" s="114">
        <f t="shared" si="5"/>
        <v>1</v>
      </c>
      <c r="AD37" s="115">
        <f t="shared" si="6"/>
        <v>0</v>
      </c>
      <c r="AE37" s="115">
        <f t="shared" si="7"/>
        <v>0</v>
      </c>
      <c r="AF37" s="123" t="str">
        <f t="shared" si="8"/>
        <v>-</v>
      </c>
      <c r="AG37" s="114">
        <f t="shared" si="9"/>
        <v>0</v>
      </c>
      <c r="AH37" s="124" t="s">
        <v>48</v>
      </c>
      <c r="AI37" s="3" t="s">
        <v>353</v>
      </c>
    </row>
    <row r="38" spans="1:35" s="3" customFormat="1" ht="12.75" customHeight="1">
      <c r="A38" s="112" t="s">
        <v>360</v>
      </c>
      <c r="B38" s="113" t="s">
        <v>361</v>
      </c>
      <c r="C38" s="114" t="s">
        <v>362</v>
      </c>
      <c r="D38" s="115" t="s">
        <v>363</v>
      </c>
      <c r="E38" s="115" t="s">
        <v>364</v>
      </c>
      <c r="F38" s="113" t="s">
        <v>42</v>
      </c>
      <c r="G38" s="116" t="s">
        <v>365</v>
      </c>
      <c r="H38" s="117" t="s">
        <v>366</v>
      </c>
      <c r="I38" s="115">
        <v>6208557743</v>
      </c>
      <c r="J38" s="118" t="s">
        <v>56</v>
      </c>
      <c r="K38" s="119" t="s">
        <v>47</v>
      </c>
      <c r="L38" s="70"/>
      <c r="M38" s="66">
        <v>601.3</v>
      </c>
      <c r="N38" s="58" t="s">
        <v>47</v>
      </c>
      <c r="O38" s="120">
        <v>12.217795484727755</v>
      </c>
      <c r="P38" s="119" t="s">
        <v>46</v>
      </c>
      <c r="Q38" s="59"/>
      <c r="R38" s="58"/>
      <c r="S38" s="121" t="s">
        <v>47</v>
      </c>
      <c r="T38" s="96">
        <v>19799</v>
      </c>
      <c r="U38" s="60"/>
      <c r="V38" s="60"/>
      <c r="W38" s="122"/>
      <c r="X38" s="114">
        <f t="shared" si="0"/>
        <v>1</v>
      </c>
      <c r="Y38" s="115">
        <f t="shared" si="1"/>
        <v>1</v>
      </c>
      <c r="Z38" s="115">
        <f t="shared" si="2"/>
        <v>0</v>
      </c>
      <c r="AA38" s="115">
        <f t="shared" si="3"/>
        <v>0</v>
      </c>
      <c r="AB38" s="123" t="str">
        <f t="shared" si="4"/>
        <v>SRSA</v>
      </c>
      <c r="AC38" s="114">
        <f t="shared" si="5"/>
        <v>1</v>
      </c>
      <c r="AD38" s="115">
        <f t="shared" si="6"/>
        <v>0</v>
      </c>
      <c r="AE38" s="115">
        <f t="shared" si="7"/>
        <v>0</v>
      </c>
      <c r="AF38" s="123" t="str">
        <f t="shared" si="8"/>
        <v>-</v>
      </c>
      <c r="AG38" s="114">
        <f t="shared" si="9"/>
        <v>0</v>
      </c>
      <c r="AH38" s="124" t="s">
        <v>48</v>
      </c>
      <c r="AI38" s="3" t="s">
        <v>360</v>
      </c>
    </row>
    <row r="39" spans="1:35" s="3" customFormat="1" ht="12.75" customHeight="1">
      <c r="A39" s="112" t="s">
        <v>385</v>
      </c>
      <c r="B39" s="113" t="s">
        <v>386</v>
      </c>
      <c r="C39" s="114" t="s">
        <v>387</v>
      </c>
      <c r="D39" s="115" t="s">
        <v>388</v>
      </c>
      <c r="E39" s="115" t="s">
        <v>389</v>
      </c>
      <c r="F39" s="113" t="s">
        <v>42</v>
      </c>
      <c r="G39" s="116" t="s">
        <v>390</v>
      </c>
      <c r="H39" s="117" t="s">
        <v>391</v>
      </c>
      <c r="I39" s="115">
        <v>7854553313</v>
      </c>
      <c r="J39" s="118" t="s">
        <v>56</v>
      </c>
      <c r="K39" s="119" t="s">
        <v>47</v>
      </c>
      <c r="L39" s="70"/>
      <c r="M39" s="66">
        <v>299.3</v>
      </c>
      <c r="N39" s="58"/>
      <c r="O39" s="120">
        <v>12.794612794612794</v>
      </c>
      <c r="P39" s="119" t="s">
        <v>46</v>
      </c>
      <c r="Q39" s="59"/>
      <c r="R39" s="58"/>
      <c r="S39" s="121" t="s">
        <v>47</v>
      </c>
      <c r="T39" s="96">
        <v>11738</v>
      </c>
      <c r="U39" s="60"/>
      <c r="V39" s="60"/>
      <c r="W39" s="122"/>
      <c r="X39" s="114">
        <f t="shared" si="0"/>
        <v>1</v>
      </c>
      <c r="Y39" s="115">
        <f t="shared" si="1"/>
        <v>1</v>
      </c>
      <c r="Z39" s="115">
        <f t="shared" si="2"/>
        <v>0</v>
      </c>
      <c r="AA39" s="115">
        <f t="shared" si="3"/>
        <v>0</v>
      </c>
      <c r="AB39" s="123" t="str">
        <f t="shared" si="4"/>
        <v>SRSA</v>
      </c>
      <c r="AC39" s="114">
        <f t="shared" si="5"/>
        <v>1</v>
      </c>
      <c r="AD39" s="115">
        <f t="shared" si="6"/>
        <v>0</v>
      </c>
      <c r="AE39" s="115">
        <f t="shared" si="7"/>
        <v>0</v>
      </c>
      <c r="AF39" s="123" t="str">
        <f t="shared" si="8"/>
        <v>-</v>
      </c>
      <c r="AG39" s="114">
        <f t="shared" si="9"/>
        <v>0</v>
      </c>
      <c r="AH39" s="124" t="s">
        <v>48</v>
      </c>
      <c r="AI39" s="3" t="s">
        <v>385</v>
      </c>
    </row>
    <row r="40" spans="1:35" s="3" customFormat="1" ht="12.75" customHeight="1">
      <c r="A40" s="112" t="s">
        <v>411</v>
      </c>
      <c r="B40" s="113" t="s">
        <v>412</v>
      </c>
      <c r="C40" s="114" t="s">
        <v>413</v>
      </c>
      <c r="D40" s="115" t="s">
        <v>414</v>
      </c>
      <c r="E40" s="115" t="s">
        <v>415</v>
      </c>
      <c r="F40" s="113" t="s">
        <v>42</v>
      </c>
      <c r="G40" s="116" t="s">
        <v>416</v>
      </c>
      <c r="H40" s="117" t="s">
        <v>417</v>
      </c>
      <c r="I40" s="115">
        <v>6205822181</v>
      </c>
      <c r="J40" s="118" t="s">
        <v>56</v>
      </c>
      <c r="K40" s="119" t="s">
        <v>47</v>
      </c>
      <c r="L40" s="70"/>
      <c r="M40" s="66">
        <v>314.9</v>
      </c>
      <c r="N40" s="58"/>
      <c r="O40" s="120">
        <v>10.619469026548673</v>
      </c>
      <c r="P40" s="119" t="s">
        <v>46</v>
      </c>
      <c r="Q40" s="59"/>
      <c r="R40" s="58"/>
      <c r="S40" s="121" t="s">
        <v>47</v>
      </c>
      <c r="T40" s="96">
        <v>13805</v>
      </c>
      <c r="U40" s="60"/>
      <c r="V40" s="60"/>
      <c r="W40" s="122"/>
      <c r="X40" s="114">
        <f t="shared" si="0"/>
        <v>1</v>
      </c>
      <c r="Y40" s="115">
        <f t="shared" si="1"/>
        <v>1</v>
      </c>
      <c r="Z40" s="115">
        <f t="shared" si="2"/>
        <v>0</v>
      </c>
      <c r="AA40" s="115">
        <f t="shared" si="3"/>
        <v>0</v>
      </c>
      <c r="AB40" s="123" t="str">
        <f t="shared" si="4"/>
        <v>SRSA</v>
      </c>
      <c r="AC40" s="114">
        <f t="shared" si="5"/>
        <v>1</v>
      </c>
      <c r="AD40" s="115">
        <f t="shared" si="6"/>
        <v>0</v>
      </c>
      <c r="AE40" s="115">
        <f t="shared" si="7"/>
        <v>0</v>
      </c>
      <c r="AF40" s="123" t="str">
        <f t="shared" si="8"/>
        <v>-</v>
      </c>
      <c r="AG40" s="114">
        <f t="shared" si="9"/>
        <v>0</v>
      </c>
      <c r="AH40" s="124" t="s">
        <v>48</v>
      </c>
      <c r="AI40" s="3" t="s">
        <v>411</v>
      </c>
    </row>
    <row r="41" spans="1:35" s="3" customFormat="1" ht="12.75" customHeight="1">
      <c r="A41" s="112" t="s">
        <v>424</v>
      </c>
      <c r="B41" s="113" t="s">
        <v>425</v>
      </c>
      <c r="C41" s="114" t="s">
        <v>426</v>
      </c>
      <c r="D41" s="115" t="s">
        <v>427</v>
      </c>
      <c r="E41" s="115" t="s">
        <v>426</v>
      </c>
      <c r="F41" s="113" t="s">
        <v>42</v>
      </c>
      <c r="G41" s="116" t="s">
        <v>428</v>
      </c>
      <c r="H41" s="117" t="s">
        <v>429</v>
      </c>
      <c r="I41" s="115">
        <v>6204562961</v>
      </c>
      <c r="J41" s="118" t="s">
        <v>81</v>
      </c>
      <c r="K41" s="119" t="s">
        <v>47</v>
      </c>
      <c r="L41" s="70"/>
      <c r="M41" s="66">
        <v>433.2</v>
      </c>
      <c r="N41" s="58"/>
      <c r="O41" s="120">
        <v>12.116564417177914</v>
      </c>
      <c r="P41" s="119" t="s">
        <v>46</v>
      </c>
      <c r="Q41" s="59"/>
      <c r="R41" s="58"/>
      <c r="S41" s="121" t="s">
        <v>47</v>
      </c>
      <c r="T41" s="96">
        <v>13903</v>
      </c>
      <c r="U41" s="60"/>
      <c r="V41" s="60"/>
      <c r="W41" s="122"/>
      <c r="X41" s="114">
        <f t="shared" si="0"/>
        <v>1</v>
      </c>
      <c r="Y41" s="115">
        <f t="shared" si="1"/>
        <v>1</v>
      </c>
      <c r="Z41" s="115">
        <f t="shared" si="2"/>
        <v>0</v>
      </c>
      <c r="AA41" s="115">
        <f t="shared" si="3"/>
        <v>0</v>
      </c>
      <c r="AB41" s="123" t="str">
        <f t="shared" si="4"/>
        <v>SRSA</v>
      </c>
      <c r="AC41" s="114">
        <f t="shared" si="5"/>
        <v>1</v>
      </c>
      <c r="AD41" s="115">
        <f t="shared" si="6"/>
        <v>0</v>
      </c>
      <c r="AE41" s="115">
        <f t="shared" si="7"/>
        <v>0</v>
      </c>
      <c r="AF41" s="123" t="str">
        <f t="shared" si="8"/>
        <v>-</v>
      </c>
      <c r="AG41" s="114">
        <f t="shared" si="9"/>
        <v>0</v>
      </c>
      <c r="AH41" s="124" t="s">
        <v>48</v>
      </c>
      <c r="AI41" s="3" t="s">
        <v>424</v>
      </c>
    </row>
    <row r="42" spans="1:35" s="3" customFormat="1" ht="12.75" customHeight="1">
      <c r="A42" s="112" t="s">
        <v>430</v>
      </c>
      <c r="B42" s="113" t="s">
        <v>431</v>
      </c>
      <c r="C42" s="114" t="s">
        <v>432</v>
      </c>
      <c r="D42" s="115" t="s">
        <v>433</v>
      </c>
      <c r="E42" s="115" t="s">
        <v>432</v>
      </c>
      <c r="F42" s="113" t="s">
        <v>42</v>
      </c>
      <c r="G42" s="116" t="s">
        <v>434</v>
      </c>
      <c r="H42" s="117" t="s">
        <v>73</v>
      </c>
      <c r="I42" s="115">
        <v>6206685565</v>
      </c>
      <c r="J42" s="118" t="s">
        <v>56</v>
      </c>
      <c r="K42" s="119" t="s">
        <v>47</v>
      </c>
      <c r="L42" s="70"/>
      <c r="M42" s="66">
        <v>111</v>
      </c>
      <c r="N42" s="58"/>
      <c r="O42" s="120">
        <v>10.396039603960396</v>
      </c>
      <c r="P42" s="119" t="s">
        <v>46</v>
      </c>
      <c r="Q42" s="59"/>
      <c r="R42" s="58"/>
      <c r="S42" s="121" t="s">
        <v>47</v>
      </c>
      <c r="T42" s="96">
        <v>7261</v>
      </c>
      <c r="U42" s="60"/>
      <c r="V42" s="60"/>
      <c r="W42" s="122"/>
      <c r="X42" s="114">
        <f t="shared" si="0"/>
        <v>1</v>
      </c>
      <c r="Y42" s="115">
        <f t="shared" si="1"/>
        <v>1</v>
      </c>
      <c r="Z42" s="115">
        <f t="shared" si="2"/>
        <v>0</v>
      </c>
      <c r="AA42" s="115">
        <f t="shared" si="3"/>
        <v>0</v>
      </c>
      <c r="AB42" s="123" t="str">
        <f t="shared" si="4"/>
        <v>SRSA</v>
      </c>
      <c r="AC42" s="114">
        <f t="shared" si="5"/>
        <v>1</v>
      </c>
      <c r="AD42" s="115">
        <f t="shared" si="6"/>
        <v>0</v>
      </c>
      <c r="AE42" s="115">
        <f t="shared" si="7"/>
        <v>0</v>
      </c>
      <c r="AF42" s="123" t="str">
        <f t="shared" si="8"/>
        <v>-</v>
      </c>
      <c r="AG42" s="114">
        <f t="shared" si="9"/>
        <v>0</v>
      </c>
      <c r="AH42" s="124" t="s">
        <v>48</v>
      </c>
      <c r="AI42" s="3" t="s">
        <v>430</v>
      </c>
    </row>
    <row r="43" spans="1:35" s="3" customFormat="1" ht="12.75" customHeight="1">
      <c r="A43" s="112" t="s">
        <v>437</v>
      </c>
      <c r="B43" s="113" t="s">
        <v>438</v>
      </c>
      <c r="C43" s="114" t="s">
        <v>439</v>
      </c>
      <c r="D43" s="115" t="s">
        <v>440</v>
      </c>
      <c r="E43" s="115" t="s">
        <v>441</v>
      </c>
      <c r="F43" s="113" t="s">
        <v>42</v>
      </c>
      <c r="G43" s="116" t="s">
        <v>442</v>
      </c>
      <c r="H43" s="117" t="s">
        <v>443</v>
      </c>
      <c r="I43" s="115">
        <v>6208523540</v>
      </c>
      <c r="J43" s="118" t="s">
        <v>56</v>
      </c>
      <c r="K43" s="119" t="s">
        <v>47</v>
      </c>
      <c r="L43" s="70"/>
      <c r="M43" s="66">
        <v>198.3</v>
      </c>
      <c r="N43" s="58"/>
      <c r="O43" s="120">
        <v>14.40677966101695</v>
      </c>
      <c r="P43" s="119" t="s">
        <v>46</v>
      </c>
      <c r="Q43" s="59"/>
      <c r="R43" s="58"/>
      <c r="S43" s="121" t="s">
        <v>47</v>
      </c>
      <c r="T43" s="96">
        <v>15219</v>
      </c>
      <c r="U43" s="60"/>
      <c r="V43" s="60"/>
      <c r="W43" s="122"/>
      <c r="X43" s="114">
        <f aca="true" t="shared" si="10" ref="X43:X74">IF(OR(K43="YES",TRIM(L43)="YES"),1,0)</f>
        <v>1</v>
      </c>
      <c r="Y43" s="115">
        <f aca="true" t="shared" si="11" ref="Y43:Y74">IF(OR(AND(ISNUMBER(M43),AND(M43&gt;0,M43&lt;600)),AND(ISNUMBER(M43),AND(M43&gt;0,N43="YES"))),1,0)</f>
        <v>1</v>
      </c>
      <c r="Z43" s="115">
        <f aca="true" t="shared" si="12" ref="Z43:Z74">IF(AND(OR(K43="YES",TRIM(L43)="YES"),(X43=0)),"Trouble",0)</f>
        <v>0</v>
      </c>
      <c r="AA43" s="115">
        <f aca="true" t="shared" si="13" ref="AA43:AA74">IF(AND(OR(AND(ISNUMBER(M43),AND(M43&gt;0,M43&lt;600)),AND(ISNUMBER(M43),AND(M43&gt;0,N43="YES"))),(Y43=0)),"Trouble",0)</f>
        <v>0</v>
      </c>
      <c r="AB43" s="123" t="str">
        <f aca="true" t="shared" si="14" ref="AB43:AB74">IF(AND(X43=1,Y43=1),"SRSA","-")</f>
        <v>SRSA</v>
      </c>
      <c r="AC43" s="114">
        <f aca="true" t="shared" si="15" ref="AC43:AC74">IF(S43="YES",1,0)</f>
        <v>1</v>
      </c>
      <c r="AD43" s="115">
        <f aca="true" t="shared" si="16" ref="AD43:AD74">IF(OR(AND(ISNUMBER(Q43),Q43&gt;=20),(AND(ISNUMBER(Q43)=FALSE,AND(ISNUMBER(O43),O43&gt;=20)))),1,0)</f>
        <v>0</v>
      </c>
      <c r="AE43" s="115">
        <f aca="true" t="shared" si="17" ref="AE43:AE74">IF(AND(AC43=1,AD43=1),"Initial",0)</f>
        <v>0</v>
      </c>
      <c r="AF43" s="123" t="str">
        <f aca="true" t="shared" si="18" ref="AF43:AF74">IF(AND(AND(AE43="Initial",AG43=0),AND(ISNUMBER(M43),M43&gt;0)),"RLIS","-")</f>
        <v>-</v>
      </c>
      <c r="AG43" s="114">
        <f aca="true" t="shared" si="19" ref="AG43:AG74">IF(AND(AB43="SRSA",AE43="Initial"),"SRSA",0)</f>
        <v>0</v>
      </c>
      <c r="AH43" s="124" t="s">
        <v>48</v>
      </c>
      <c r="AI43" s="3" t="s">
        <v>437</v>
      </c>
    </row>
    <row r="44" spans="1:35" s="3" customFormat="1" ht="12.75" customHeight="1">
      <c r="A44" s="112" t="s">
        <v>444</v>
      </c>
      <c r="B44" s="113" t="s">
        <v>445</v>
      </c>
      <c r="C44" s="114" t="s">
        <v>446</v>
      </c>
      <c r="D44" s="115" t="s">
        <v>133</v>
      </c>
      <c r="E44" s="115" t="s">
        <v>446</v>
      </c>
      <c r="F44" s="113" t="s">
        <v>42</v>
      </c>
      <c r="G44" s="116" t="s">
        <v>447</v>
      </c>
      <c r="H44" s="117" t="s">
        <v>135</v>
      </c>
      <c r="I44" s="115">
        <v>6202983271</v>
      </c>
      <c r="J44" s="118" t="s">
        <v>56</v>
      </c>
      <c r="K44" s="119" t="s">
        <v>47</v>
      </c>
      <c r="L44" s="70"/>
      <c r="M44" s="66">
        <v>163.4</v>
      </c>
      <c r="N44" s="58"/>
      <c r="O44" s="120">
        <v>12.865497076023392</v>
      </c>
      <c r="P44" s="119" t="s">
        <v>46</v>
      </c>
      <c r="Q44" s="59"/>
      <c r="R44" s="58"/>
      <c r="S44" s="121" t="s">
        <v>47</v>
      </c>
      <c r="T44" s="96">
        <v>14625</v>
      </c>
      <c r="U44" s="60"/>
      <c r="V44" s="60"/>
      <c r="W44" s="122"/>
      <c r="X44" s="114">
        <f t="shared" si="10"/>
        <v>1</v>
      </c>
      <c r="Y44" s="115">
        <f t="shared" si="11"/>
        <v>1</v>
      </c>
      <c r="Z44" s="115">
        <f t="shared" si="12"/>
        <v>0</v>
      </c>
      <c r="AA44" s="115">
        <f t="shared" si="13"/>
        <v>0</v>
      </c>
      <c r="AB44" s="123" t="str">
        <f t="shared" si="14"/>
        <v>SRSA</v>
      </c>
      <c r="AC44" s="114">
        <f t="shared" si="15"/>
        <v>1</v>
      </c>
      <c r="AD44" s="115">
        <f t="shared" si="16"/>
        <v>0</v>
      </c>
      <c r="AE44" s="115">
        <f t="shared" si="17"/>
        <v>0</v>
      </c>
      <c r="AF44" s="123" t="str">
        <f t="shared" si="18"/>
        <v>-</v>
      </c>
      <c r="AG44" s="114">
        <f t="shared" si="19"/>
        <v>0</v>
      </c>
      <c r="AH44" s="124" t="s">
        <v>48</v>
      </c>
      <c r="AI44" s="3" t="s">
        <v>444</v>
      </c>
    </row>
    <row r="45" spans="1:35" s="3" customFormat="1" ht="12.75" customHeight="1">
      <c r="A45" s="112" t="s">
        <v>455</v>
      </c>
      <c r="B45" s="113" t="s">
        <v>456</v>
      </c>
      <c r="C45" s="114" t="s">
        <v>457</v>
      </c>
      <c r="D45" s="115" t="s">
        <v>458</v>
      </c>
      <c r="E45" s="115" t="s">
        <v>457</v>
      </c>
      <c r="F45" s="113" t="s">
        <v>42</v>
      </c>
      <c r="G45" s="116" t="s">
        <v>459</v>
      </c>
      <c r="H45" s="117" t="s">
        <v>460</v>
      </c>
      <c r="I45" s="115">
        <v>6204268516</v>
      </c>
      <c r="J45" s="118" t="s">
        <v>56</v>
      </c>
      <c r="K45" s="119" t="s">
        <v>47</v>
      </c>
      <c r="L45" s="70"/>
      <c r="M45" s="66">
        <v>212.3</v>
      </c>
      <c r="N45" s="58"/>
      <c r="O45" s="120">
        <v>18.37606837606838</v>
      </c>
      <c r="P45" s="119" t="s">
        <v>46</v>
      </c>
      <c r="Q45" s="59"/>
      <c r="R45" s="58"/>
      <c r="S45" s="121" t="s">
        <v>47</v>
      </c>
      <c r="T45" s="96">
        <v>12482</v>
      </c>
      <c r="U45" s="60"/>
      <c r="V45" s="60"/>
      <c r="W45" s="122"/>
      <c r="X45" s="114">
        <f t="shared" si="10"/>
        <v>1</v>
      </c>
      <c r="Y45" s="115">
        <f t="shared" si="11"/>
        <v>1</v>
      </c>
      <c r="Z45" s="115">
        <f t="shared" si="12"/>
        <v>0</v>
      </c>
      <c r="AA45" s="115">
        <f t="shared" si="13"/>
        <v>0</v>
      </c>
      <c r="AB45" s="123" t="str">
        <f t="shared" si="14"/>
        <v>SRSA</v>
      </c>
      <c r="AC45" s="114">
        <f t="shared" si="15"/>
        <v>1</v>
      </c>
      <c r="AD45" s="115">
        <f t="shared" si="16"/>
        <v>0</v>
      </c>
      <c r="AE45" s="115">
        <f t="shared" si="17"/>
        <v>0</v>
      </c>
      <c r="AF45" s="123" t="str">
        <f t="shared" si="18"/>
        <v>-</v>
      </c>
      <c r="AG45" s="114">
        <f t="shared" si="19"/>
        <v>0</v>
      </c>
      <c r="AH45" s="124" t="s">
        <v>48</v>
      </c>
      <c r="AI45" s="3" t="s">
        <v>455</v>
      </c>
    </row>
    <row r="46" spans="1:35" s="3" customFormat="1" ht="12.75" customHeight="1">
      <c r="A46" s="112" t="s">
        <v>467</v>
      </c>
      <c r="B46" s="113" t="s">
        <v>468</v>
      </c>
      <c r="C46" s="114" t="s">
        <v>469</v>
      </c>
      <c r="D46" s="115" t="s">
        <v>377</v>
      </c>
      <c r="E46" s="115" t="s">
        <v>469</v>
      </c>
      <c r="F46" s="113" t="s">
        <v>42</v>
      </c>
      <c r="G46" s="116" t="s">
        <v>470</v>
      </c>
      <c r="H46" s="117" t="s">
        <v>379</v>
      </c>
      <c r="I46" s="115">
        <v>6208765415</v>
      </c>
      <c r="J46" s="118" t="s">
        <v>56</v>
      </c>
      <c r="K46" s="119" t="s">
        <v>47</v>
      </c>
      <c r="L46" s="70"/>
      <c r="M46" s="66">
        <v>132.5</v>
      </c>
      <c r="N46" s="58"/>
      <c r="O46" s="120">
        <v>17.094017094017094</v>
      </c>
      <c r="P46" s="119" t="s">
        <v>46</v>
      </c>
      <c r="Q46" s="59"/>
      <c r="R46" s="58"/>
      <c r="S46" s="121" t="s">
        <v>47</v>
      </c>
      <c r="T46" s="96">
        <v>3793</v>
      </c>
      <c r="U46" s="60"/>
      <c r="V46" s="60"/>
      <c r="W46" s="122"/>
      <c r="X46" s="114">
        <f t="shared" si="10"/>
        <v>1</v>
      </c>
      <c r="Y46" s="115">
        <f t="shared" si="11"/>
        <v>1</v>
      </c>
      <c r="Z46" s="115">
        <f t="shared" si="12"/>
        <v>0</v>
      </c>
      <c r="AA46" s="115">
        <f t="shared" si="13"/>
        <v>0</v>
      </c>
      <c r="AB46" s="123" t="str">
        <f t="shared" si="14"/>
        <v>SRSA</v>
      </c>
      <c r="AC46" s="114">
        <f t="shared" si="15"/>
        <v>1</v>
      </c>
      <c r="AD46" s="115">
        <f t="shared" si="16"/>
        <v>0</v>
      </c>
      <c r="AE46" s="115">
        <f t="shared" si="17"/>
        <v>0</v>
      </c>
      <c r="AF46" s="123" t="str">
        <f t="shared" si="18"/>
        <v>-</v>
      </c>
      <c r="AG46" s="114">
        <f t="shared" si="19"/>
        <v>0</v>
      </c>
      <c r="AH46" s="124" t="s">
        <v>48</v>
      </c>
      <c r="AI46" s="3" t="s">
        <v>467</v>
      </c>
    </row>
    <row r="47" spans="1:35" s="3" customFormat="1" ht="12.75" customHeight="1">
      <c r="A47" s="112" t="s">
        <v>471</v>
      </c>
      <c r="B47" s="113" t="s">
        <v>472</v>
      </c>
      <c r="C47" s="114" t="s">
        <v>473</v>
      </c>
      <c r="D47" s="115" t="s">
        <v>474</v>
      </c>
      <c r="E47" s="115" t="s">
        <v>473</v>
      </c>
      <c r="F47" s="113" t="s">
        <v>42</v>
      </c>
      <c r="G47" s="116" t="s">
        <v>475</v>
      </c>
      <c r="H47" s="117" t="s">
        <v>476</v>
      </c>
      <c r="I47" s="115">
        <v>6203972835</v>
      </c>
      <c r="J47" s="118" t="s">
        <v>56</v>
      </c>
      <c r="K47" s="119" t="s">
        <v>47</v>
      </c>
      <c r="L47" s="70"/>
      <c r="M47" s="66">
        <v>218.6</v>
      </c>
      <c r="N47" s="58"/>
      <c r="O47" s="120">
        <v>11.428571428571429</v>
      </c>
      <c r="P47" s="119" t="s">
        <v>46</v>
      </c>
      <c r="Q47" s="59"/>
      <c r="R47" s="58"/>
      <c r="S47" s="121" t="s">
        <v>47</v>
      </c>
      <c r="T47" s="96">
        <v>11162</v>
      </c>
      <c r="U47" s="60"/>
      <c r="V47" s="60"/>
      <c r="W47" s="122"/>
      <c r="X47" s="114">
        <f t="shared" si="10"/>
        <v>1</v>
      </c>
      <c r="Y47" s="115">
        <f t="shared" si="11"/>
        <v>1</v>
      </c>
      <c r="Z47" s="115">
        <f t="shared" si="12"/>
        <v>0</v>
      </c>
      <c r="AA47" s="115">
        <f t="shared" si="13"/>
        <v>0</v>
      </c>
      <c r="AB47" s="123" t="str">
        <f t="shared" si="14"/>
        <v>SRSA</v>
      </c>
      <c r="AC47" s="114">
        <f t="shared" si="15"/>
        <v>1</v>
      </c>
      <c r="AD47" s="115">
        <f t="shared" si="16"/>
        <v>0</v>
      </c>
      <c r="AE47" s="115">
        <f t="shared" si="17"/>
        <v>0</v>
      </c>
      <c r="AF47" s="123" t="str">
        <f t="shared" si="18"/>
        <v>-</v>
      </c>
      <c r="AG47" s="114">
        <f t="shared" si="19"/>
        <v>0</v>
      </c>
      <c r="AH47" s="124" t="s">
        <v>48</v>
      </c>
      <c r="AI47" s="3" t="s">
        <v>471</v>
      </c>
    </row>
    <row r="48" spans="1:35" s="3" customFormat="1" ht="12.75" customHeight="1">
      <c r="A48" s="112" t="s">
        <v>485</v>
      </c>
      <c r="B48" s="113" t="s">
        <v>486</v>
      </c>
      <c r="C48" s="114" t="s">
        <v>487</v>
      </c>
      <c r="D48" s="115" t="s">
        <v>488</v>
      </c>
      <c r="E48" s="115" t="s">
        <v>489</v>
      </c>
      <c r="F48" s="113" t="s">
        <v>42</v>
      </c>
      <c r="G48" s="116" t="s">
        <v>490</v>
      </c>
      <c r="H48" s="117" t="s">
        <v>491</v>
      </c>
      <c r="I48" s="115">
        <v>7854423671</v>
      </c>
      <c r="J48" s="118" t="s">
        <v>81</v>
      </c>
      <c r="K48" s="119" t="s">
        <v>47</v>
      </c>
      <c r="L48" s="70"/>
      <c r="M48" s="66">
        <v>303.6</v>
      </c>
      <c r="N48" s="58"/>
      <c r="O48" s="120">
        <v>13.428571428571429</v>
      </c>
      <c r="P48" s="119" t="s">
        <v>46</v>
      </c>
      <c r="Q48" s="59"/>
      <c r="R48" s="58"/>
      <c r="S48" s="121" t="s">
        <v>47</v>
      </c>
      <c r="T48" s="96">
        <v>22095</v>
      </c>
      <c r="U48" s="60"/>
      <c r="V48" s="60"/>
      <c r="W48" s="122"/>
      <c r="X48" s="114">
        <f t="shared" si="10"/>
        <v>1</v>
      </c>
      <c r="Y48" s="115">
        <f t="shared" si="11"/>
        <v>1</v>
      </c>
      <c r="Z48" s="115">
        <f t="shared" si="12"/>
        <v>0</v>
      </c>
      <c r="AA48" s="115">
        <f t="shared" si="13"/>
        <v>0</v>
      </c>
      <c r="AB48" s="123" t="str">
        <f t="shared" si="14"/>
        <v>SRSA</v>
      </c>
      <c r="AC48" s="114">
        <f t="shared" si="15"/>
        <v>1</v>
      </c>
      <c r="AD48" s="115">
        <f t="shared" si="16"/>
        <v>0</v>
      </c>
      <c r="AE48" s="115">
        <f t="shared" si="17"/>
        <v>0</v>
      </c>
      <c r="AF48" s="123" t="str">
        <f t="shared" si="18"/>
        <v>-</v>
      </c>
      <c r="AG48" s="114">
        <f t="shared" si="19"/>
        <v>0</v>
      </c>
      <c r="AH48" s="124" t="s">
        <v>48</v>
      </c>
      <c r="AI48" s="3" t="s">
        <v>485</v>
      </c>
    </row>
    <row r="49" spans="1:35" s="3" customFormat="1" ht="12.75" customHeight="1">
      <c r="A49" s="112" t="s">
        <v>517</v>
      </c>
      <c r="B49" s="113" t="s">
        <v>518</v>
      </c>
      <c r="C49" s="114" t="s">
        <v>519</v>
      </c>
      <c r="D49" s="115" t="s">
        <v>520</v>
      </c>
      <c r="E49" s="115" t="s">
        <v>521</v>
      </c>
      <c r="F49" s="113" t="s">
        <v>42</v>
      </c>
      <c r="G49" s="116" t="s">
        <v>522</v>
      </c>
      <c r="H49" s="117" t="s">
        <v>523</v>
      </c>
      <c r="I49" s="115">
        <v>6206422811</v>
      </c>
      <c r="J49" s="118" t="s">
        <v>56</v>
      </c>
      <c r="K49" s="119" t="s">
        <v>47</v>
      </c>
      <c r="L49" s="70"/>
      <c r="M49" s="66">
        <v>140.7</v>
      </c>
      <c r="N49" s="58"/>
      <c r="O49" s="120">
        <v>26.060606060606062</v>
      </c>
      <c r="P49" s="119" t="s">
        <v>47</v>
      </c>
      <c r="Q49" s="59"/>
      <c r="R49" s="58"/>
      <c r="S49" s="121" t="s">
        <v>47</v>
      </c>
      <c r="T49" s="96">
        <v>12171</v>
      </c>
      <c r="U49" s="60"/>
      <c r="V49" s="60"/>
      <c r="W49" s="122"/>
      <c r="X49" s="114">
        <f t="shared" si="10"/>
        <v>1</v>
      </c>
      <c r="Y49" s="115">
        <f t="shared" si="11"/>
        <v>1</v>
      </c>
      <c r="Z49" s="115">
        <f t="shared" si="12"/>
        <v>0</v>
      </c>
      <c r="AA49" s="115">
        <f t="shared" si="13"/>
        <v>0</v>
      </c>
      <c r="AB49" s="123" t="str">
        <f t="shared" si="14"/>
        <v>SRSA</v>
      </c>
      <c r="AC49" s="114">
        <f t="shared" si="15"/>
        <v>1</v>
      </c>
      <c r="AD49" s="115">
        <f t="shared" si="16"/>
        <v>1</v>
      </c>
      <c r="AE49" s="115" t="str">
        <f t="shared" si="17"/>
        <v>Initial</v>
      </c>
      <c r="AF49" s="123" t="str">
        <f t="shared" si="18"/>
        <v>-</v>
      </c>
      <c r="AG49" s="114" t="str">
        <f t="shared" si="19"/>
        <v>SRSA</v>
      </c>
      <c r="AH49" s="124" t="s">
        <v>48</v>
      </c>
      <c r="AI49" s="3" t="s">
        <v>517</v>
      </c>
    </row>
    <row r="50" spans="1:35" s="3" customFormat="1" ht="12.75" customHeight="1">
      <c r="A50" s="112" t="s">
        <v>524</v>
      </c>
      <c r="B50" s="113" t="s">
        <v>525</v>
      </c>
      <c r="C50" s="114" t="s">
        <v>526</v>
      </c>
      <c r="D50" s="115" t="s">
        <v>527</v>
      </c>
      <c r="E50" s="115" t="s">
        <v>526</v>
      </c>
      <c r="F50" s="113" t="s">
        <v>42</v>
      </c>
      <c r="G50" s="116" t="s">
        <v>528</v>
      </c>
      <c r="H50" s="117" t="s">
        <v>73</v>
      </c>
      <c r="I50" s="115">
        <v>6206972195</v>
      </c>
      <c r="J50" s="118" t="s">
        <v>56</v>
      </c>
      <c r="K50" s="119" t="s">
        <v>47</v>
      </c>
      <c r="L50" s="70"/>
      <c r="M50" s="66">
        <v>448.3</v>
      </c>
      <c r="N50" s="58"/>
      <c r="O50" s="120">
        <v>16.417910447761194</v>
      </c>
      <c r="P50" s="119" t="s">
        <v>46</v>
      </c>
      <c r="Q50" s="59"/>
      <c r="R50" s="58"/>
      <c r="S50" s="121" t="s">
        <v>47</v>
      </c>
      <c r="T50" s="96">
        <v>22381</v>
      </c>
      <c r="U50" s="60"/>
      <c r="V50" s="60"/>
      <c r="W50" s="122"/>
      <c r="X50" s="114">
        <f t="shared" si="10"/>
        <v>1</v>
      </c>
      <c r="Y50" s="115">
        <f t="shared" si="11"/>
        <v>1</v>
      </c>
      <c r="Z50" s="115">
        <f t="shared" si="12"/>
        <v>0</v>
      </c>
      <c r="AA50" s="115">
        <f t="shared" si="13"/>
        <v>0</v>
      </c>
      <c r="AB50" s="123" t="str">
        <f t="shared" si="14"/>
        <v>SRSA</v>
      </c>
      <c r="AC50" s="114">
        <f t="shared" si="15"/>
        <v>1</v>
      </c>
      <c r="AD50" s="115">
        <f t="shared" si="16"/>
        <v>0</v>
      </c>
      <c r="AE50" s="115">
        <f t="shared" si="17"/>
        <v>0</v>
      </c>
      <c r="AF50" s="123" t="str">
        <f t="shared" si="18"/>
        <v>-</v>
      </c>
      <c r="AG50" s="114">
        <f t="shared" si="19"/>
        <v>0</v>
      </c>
      <c r="AH50" s="124" t="s">
        <v>48</v>
      </c>
      <c r="AI50" s="3" t="s">
        <v>524</v>
      </c>
    </row>
    <row r="51" spans="1:35" s="3" customFormat="1" ht="12.75" customHeight="1">
      <c r="A51" s="112" t="s">
        <v>529</v>
      </c>
      <c r="B51" s="113" t="s">
        <v>530</v>
      </c>
      <c r="C51" s="114" t="s">
        <v>531</v>
      </c>
      <c r="D51" s="115" t="s">
        <v>532</v>
      </c>
      <c r="E51" s="115" t="s">
        <v>533</v>
      </c>
      <c r="F51" s="113" t="s">
        <v>42</v>
      </c>
      <c r="G51" s="116" t="s">
        <v>534</v>
      </c>
      <c r="H51" s="117" t="s">
        <v>73</v>
      </c>
      <c r="I51" s="115">
        <v>6205643226</v>
      </c>
      <c r="J51" s="118" t="s">
        <v>56</v>
      </c>
      <c r="K51" s="119" t="s">
        <v>47</v>
      </c>
      <c r="L51" s="70"/>
      <c r="M51" s="66">
        <v>370</v>
      </c>
      <c r="N51" s="58"/>
      <c r="O51" s="120">
        <v>22.64957264957265</v>
      </c>
      <c r="P51" s="119" t="s">
        <v>47</v>
      </c>
      <c r="Q51" s="59"/>
      <c r="R51" s="58"/>
      <c r="S51" s="121" t="s">
        <v>47</v>
      </c>
      <c r="T51" s="96">
        <v>25434</v>
      </c>
      <c r="U51" s="60"/>
      <c r="V51" s="60"/>
      <c r="W51" s="122"/>
      <c r="X51" s="114">
        <f t="shared" si="10"/>
        <v>1</v>
      </c>
      <c r="Y51" s="115">
        <f t="shared" si="11"/>
        <v>1</v>
      </c>
      <c r="Z51" s="115">
        <f t="shared" si="12"/>
        <v>0</v>
      </c>
      <c r="AA51" s="115">
        <f t="shared" si="13"/>
        <v>0</v>
      </c>
      <c r="AB51" s="123" t="str">
        <f t="shared" si="14"/>
        <v>SRSA</v>
      </c>
      <c r="AC51" s="114">
        <f t="shared" si="15"/>
        <v>1</v>
      </c>
      <c r="AD51" s="115">
        <f t="shared" si="16"/>
        <v>1</v>
      </c>
      <c r="AE51" s="115" t="str">
        <f t="shared" si="17"/>
        <v>Initial</v>
      </c>
      <c r="AF51" s="123" t="str">
        <f t="shared" si="18"/>
        <v>-</v>
      </c>
      <c r="AG51" s="114" t="str">
        <f t="shared" si="19"/>
        <v>SRSA</v>
      </c>
      <c r="AH51" s="124" t="s">
        <v>48</v>
      </c>
      <c r="AI51" s="3" t="s">
        <v>529</v>
      </c>
    </row>
    <row r="52" spans="1:35" s="3" customFormat="1" ht="12.75" customHeight="1">
      <c r="A52" s="112" t="s">
        <v>535</v>
      </c>
      <c r="B52" s="113" t="s">
        <v>536</v>
      </c>
      <c r="C52" s="114" t="s">
        <v>537</v>
      </c>
      <c r="D52" s="115" t="s">
        <v>538</v>
      </c>
      <c r="E52" s="115" t="s">
        <v>537</v>
      </c>
      <c r="F52" s="113" t="s">
        <v>42</v>
      </c>
      <c r="G52" s="116" t="s">
        <v>539</v>
      </c>
      <c r="H52" s="117" t="s">
        <v>540</v>
      </c>
      <c r="I52" s="115">
        <v>7857264281</v>
      </c>
      <c r="J52" s="118" t="s">
        <v>56</v>
      </c>
      <c r="K52" s="119" t="s">
        <v>47</v>
      </c>
      <c r="L52" s="70"/>
      <c r="M52" s="66">
        <v>379.8</v>
      </c>
      <c r="N52" s="58"/>
      <c r="O52" s="120">
        <v>9.207708779443255</v>
      </c>
      <c r="P52" s="119" t="s">
        <v>46</v>
      </c>
      <c r="Q52" s="59"/>
      <c r="R52" s="58"/>
      <c r="S52" s="121" t="s">
        <v>47</v>
      </c>
      <c r="T52" s="96">
        <v>12381</v>
      </c>
      <c r="U52" s="60"/>
      <c r="V52" s="60"/>
      <c r="W52" s="122"/>
      <c r="X52" s="114">
        <f t="shared" si="10"/>
        <v>1</v>
      </c>
      <c r="Y52" s="115">
        <f t="shared" si="11"/>
        <v>1</v>
      </c>
      <c r="Z52" s="115">
        <f t="shared" si="12"/>
        <v>0</v>
      </c>
      <c r="AA52" s="115">
        <f t="shared" si="13"/>
        <v>0</v>
      </c>
      <c r="AB52" s="123" t="str">
        <f t="shared" si="14"/>
        <v>SRSA</v>
      </c>
      <c r="AC52" s="114">
        <f t="shared" si="15"/>
        <v>1</v>
      </c>
      <c r="AD52" s="115">
        <f t="shared" si="16"/>
        <v>0</v>
      </c>
      <c r="AE52" s="115">
        <f t="shared" si="17"/>
        <v>0</v>
      </c>
      <c r="AF52" s="123" t="str">
        <f t="shared" si="18"/>
        <v>-</v>
      </c>
      <c r="AG52" s="114">
        <f t="shared" si="19"/>
        <v>0</v>
      </c>
      <c r="AH52" s="124" t="s">
        <v>48</v>
      </c>
      <c r="AI52" s="3" t="s">
        <v>535</v>
      </c>
    </row>
    <row r="53" spans="1:35" s="3" customFormat="1" ht="12.75" customHeight="1">
      <c r="A53" s="112" t="s">
        <v>541</v>
      </c>
      <c r="B53" s="113" t="s">
        <v>542</v>
      </c>
      <c r="C53" s="114" t="s">
        <v>543</v>
      </c>
      <c r="D53" s="115" t="s">
        <v>544</v>
      </c>
      <c r="E53" s="115" t="s">
        <v>545</v>
      </c>
      <c r="F53" s="113" t="s">
        <v>42</v>
      </c>
      <c r="G53" s="116" t="s">
        <v>546</v>
      </c>
      <c r="H53" s="117" t="s">
        <v>547</v>
      </c>
      <c r="I53" s="115">
        <v>7852256813</v>
      </c>
      <c r="J53" s="118" t="s">
        <v>56</v>
      </c>
      <c r="K53" s="119" t="s">
        <v>47</v>
      </c>
      <c r="L53" s="70"/>
      <c r="M53" s="66">
        <v>466.6</v>
      </c>
      <c r="N53" s="58"/>
      <c r="O53" s="120">
        <v>9.467455621301776</v>
      </c>
      <c r="P53" s="119" t="s">
        <v>46</v>
      </c>
      <c r="Q53" s="59"/>
      <c r="R53" s="58"/>
      <c r="S53" s="121" t="s">
        <v>47</v>
      </c>
      <c r="T53" s="96">
        <v>18326</v>
      </c>
      <c r="U53" s="60"/>
      <c r="V53" s="60"/>
      <c r="W53" s="122"/>
      <c r="X53" s="114">
        <f t="shared" si="10"/>
        <v>1</v>
      </c>
      <c r="Y53" s="115">
        <f t="shared" si="11"/>
        <v>1</v>
      </c>
      <c r="Z53" s="115">
        <f t="shared" si="12"/>
        <v>0</v>
      </c>
      <c r="AA53" s="115">
        <f t="shared" si="13"/>
        <v>0</v>
      </c>
      <c r="AB53" s="123" t="str">
        <f t="shared" si="14"/>
        <v>SRSA</v>
      </c>
      <c r="AC53" s="114">
        <f t="shared" si="15"/>
        <v>1</v>
      </c>
      <c r="AD53" s="115">
        <f t="shared" si="16"/>
        <v>0</v>
      </c>
      <c r="AE53" s="115">
        <f t="shared" si="17"/>
        <v>0</v>
      </c>
      <c r="AF53" s="123" t="str">
        <f t="shared" si="18"/>
        <v>-</v>
      </c>
      <c r="AG53" s="114">
        <f t="shared" si="19"/>
        <v>0</v>
      </c>
      <c r="AH53" s="124" t="s">
        <v>48</v>
      </c>
      <c r="AI53" s="3" t="s">
        <v>541</v>
      </c>
    </row>
    <row r="54" spans="1:35" s="3" customFormat="1" ht="12.75" customHeight="1">
      <c r="A54" s="112" t="s">
        <v>560</v>
      </c>
      <c r="B54" s="113" t="s">
        <v>561</v>
      </c>
      <c r="C54" s="114" t="s">
        <v>562</v>
      </c>
      <c r="D54" s="115" t="s">
        <v>563</v>
      </c>
      <c r="E54" s="115" t="s">
        <v>564</v>
      </c>
      <c r="F54" s="113" t="s">
        <v>42</v>
      </c>
      <c r="G54" s="116" t="s">
        <v>565</v>
      </c>
      <c r="H54" s="117" t="s">
        <v>566</v>
      </c>
      <c r="I54" s="115">
        <v>6202443264</v>
      </c>
      <c r="J54" s="118" t="s">
        <v>56</v>
      </c>
      <c r="K54" s="119" t="s">
        <v>47</v>
      </c>
      <c r="L54" s="70"/>
      <c r="M54" s="66">
        <v>488.7</v>
      </c>
      <c r="N54" s="58"/>
      <c r="O54" s="120">
        <v>28.153846153846153</v>
      </c>
      <c r="P54" s="119" t="s">
        <v>47</v>
      </c>
      <c r="Q54" s="59"/>
      <c r="R54" s="58"/>
      <c r="S54" s="121" t="s">
        <v>47</v>
      </c>
      <c r="T54" s="96">
        <v>43563</v>
      </c>
      <c r="U54" s="60"/>
      <c r="V54" s="60"/>
      <c r="W54" s="122"/>
      <c r="X54" s="114">
        <f t="shared" si="10"/>
        <v>1</v>
      </c>
      <c r="Y54" s="115">
        <f t="shared" si="11"/>
        <v>1</v>
      </c>
      <c r="Z54" s="115">
        <f t="shared" si="12"/>
        <v>0</v>
      </c>
      <c r="AA54" s="115">
        <f t="shared" si="13"/>
        <v>0</v>
      </c>
      <c r="AB54" s="123" t="str">
        <f t="shared" si="14"/>
        <v>SRSA</v>
      </c>
      <c r="AC54" s="114">
        <f t="shared" si="15"/>
        <v>1</v>
      </c>
      <c r="AD54" s="115">
        <f t="shared" si="16"/>
        <v>1</v>
      </c>
      <c r="AE54" s="115" t="str">
        <f t="shared" si="17"/>
        <v>Initial</v>
      </c>
      <c r="AF54" s="123" t="str">
        <f t="shared" si="18"/>
        <v>-</v>
      </c>
      <c r="AG54" s="114" t="str">
        <f t="shared" si="19"/>
        <v>SRSA</v>
      </c>
      <c r="AH54" s="124" t="s">
        <v>48</v>
      </c>
      <c r="AI54" s="3" t="s">
        <v>560</v>
      </c>
    </row>
    <row r="55" spans="1:35" s="3" customFormat="1" ht="12.75" customHeight="1">
      <c r="A55" s="112" t="s">
        <v>578</v>
      </c>
      <c r="B55" s="113" t="s">
        <v>579</v>
      </c>
      <c r="C55" s="114" t="s">
        <v>580</v>
      </c>
      <c r="D55" s="115" t="s">
        <v>581</v>
      </c>
      <c r="E55" s="115" t="s">
        <v>582</v>
      </c>
      <c r="F55" s="113" t="s">
        <v>42</v>
      </c>
      <c r="G55" s="116" t="s">
        <v>583</v>
      </c>
      <c r="H55" s="117" t="s">
        <v>584</v>
      </c>
      <c r="I55" s="115">
        <v>6205962152</v>
      </c>
      <c r="J55" s="118" t="s">
        <v>56</v>
      </c>
      <c r="K55" s="119" t="s">
        <v>47</v>
      </c>
      <c r="L55" s="70"/>
      <c r="M55" s="66">
        <v>231.8</v>
      </c>
      <c r="N55" s="58"/>
      <c r="O55" s="120">
        <v>25.74712643678161</v>
      </c>
      <c r="P55" s="119" t="s">
        <v>47</v>
      </c>
      <c r="Q55" s="59"/>
      <c r="R55" s="58"/>
      <c r="S55" s="121" t="s">
        <v>47</v>
      </c>
      <c r="T55" s="96">
        <v>20774</v>
      </c>
      <c r="U55" s="60"/>
      <c r="V55" s="60"/>
      <c r="W55" s="122"/>
      <c r="X55" s="114">
        <f t="shared" si="10"/>
        <v>1</v>
      </c>
      <c r="Y55" s="115">
        <f t="shared" si="11"/>
        <v>1</v>
      </c>
      <c r="Z55" s="115">
        <f t="shared" si="12"/>
        <v>0</v>
      </c>
      <c r="AA55" s="115">
        <f t="shared" si="13"/>
        <v>0</v>
      </c>
      <c r="AB55" s="123" t="str">
        <f t="shared" si="14"/>
        <v>SRSA</v>
      </c>
      <c r="AC55" s="114">
        <f t="shared" si="15"/>
        <v>1</v>
      </c>
      <c r="AD55" s="115">
        <f t="shared" si="16"/>
        <v>1</v>
      </c>
      <c r="AE55" s="115" t="str">
        <f t="shared" si="17"/>
        <v>Initial</v>
      </c>
      <c r="AF55" s="123" t="str">
        <f t="shared" si="18"/>
        <v>-</v>
      </c>
      <c r="AG55" s="114" t="str">
        <f t="shared" si="19"/>
        <v>SRSA</v>
      </c>
      <c r="AH55" s="124" t="s">
        <v>48</v>
      </c>
      <c r="AI55" s="3" t="s">
        <v>578</v>
      </c>
    </row>
    <row r="56" spans="1:35" s="3" customFormat="1" ht="12.75" customHeight="1">
      <c r="A56" s="112" t="s">
        <v>585</v>
      </c>
      <c r="B56" s="113" t="s">
        <v>586</v>
      </c>
      <c r="C56" s="114" t="s">
        <v>587</v>
      </c>
      <c r="D56" s="115" t="s">
        <v>588</v>
      </c>
      <c r="E56" s="115" t="s">
        <v>589</v>
      </c>
      <c r="F56" s="113" t="s">
        <v>42</v>
      </c>
      <c r="G56" s="116" t="s">
        <v>590</v>
      </c>
      <c r="H56" s="117" t="s">
        <v>149</v>
      </c>
      <c r="I56" s="115">
        <v>6204762237</v>
      </c>
      <c r="J56" s="118" t="s">
        <v>81</v>
      </c>
      <c r="K56" s="119" t="s">
        <v>47</v>
      </c>
      <c r="L56" s="70"/>
      <c r="M56" s="66">
        <v>242.9</v>
      </c>
      <c r="N56" s="58"/>
      <c r="O56" s="120">
        <v>10.33210332103321</v>
      </c>
      <c r="P56" s="119" t="s">
        <v>46</v>
      </c>
      <c r="Q56" s="59"/>
      <c r="R56" s="58"/>
      <c r="S56" s="121" t="s">
        <v>47</v>
      </c>
      <c r="T56" s="96">
        <v>8055</v>
      </c>
      <c r="U56" s="60"/>
      <c r="V56" s="60"/>
      <c r="W56" s="122"/>
      <c r="X56" s="114">
        <f t="shared" si="10"/>
        <v>1</v>
      </c>
      <c r="Y56" s="115">
        <f t="shared" si="11"/>
        <v>1</v>
      </c>
      <c r="Z56" s="115">
        <f t="shared" si="12"/>
        <v>0</v>
      </c>
      <c r="AA56" s="115">
        <f t="shared" si="13"/>
        <v>0</v>
      </c>
      <c r="AB56" s="123" t="str">
        <f t="shared" si="14"/>
        <v>SRSA</v>
      </c>
      <c r="AC56" s="114">
        <f t="shared" si="15"/>
        <v>1</v>
      </c>
      <c r="AD56" s="115">
        <f t="shared" si="16"/>
        <v>0</v>
      </c>
      <c r="AE56" s="115">
        <f t="shared" si="17"/>
        <v>0</v>
      </c>
      <c r="AF56" s="123" t="str">
        <f t="shared" si="18"/>
        <v>-</v>
      </c>
      <c r="AG56" s="114">
        <f t="shared" si="19"/>
        <v>0</v>
      </c>
      <c r="AH56" s="124" t="s">
        <v>48</v>
      </c>
      <c r="AI56" s="3" t="s">
        <v>585</v>
      </c>
    </row>
    <row r="57" spans="1:35" s="3" customFormat="1" ht="12.75" customHeight="1">
      <c r="A57" s="112" t="s">
        <v>597</v>
      </c>
      <c r="B57" s="113" t="s">
        <v>598</v>
      </c>
      <c r="C57" s="114" t="s">
        <v>599</v>
      </c>
      <c r="D57" s="115" t="s">
        <v>600</v>
      </c>
      <c r="E57" s="115" t="s">
        <v>599</v>
      </c>
      <c r="F57" s="113" t="s">
        <v>42</v>
      </c>
      <c r="G57" s="116" t="s">
        <v>601</v>
      </c>
      <c r="H57" s="117" t="s">
        <v>602</v>
      </c>
      <c r="I57" s="115">
        <v>6206465661</v>
      </c>
      <c r="J57" s="118" t="s">
        <v>56</v>
      </c>
      <c r="K57" s="119" t="s">
        <v>47</v>
      </c>
      <c r="L57" s="70"/>
      <c r="M57" s="66">
        <v>164.5</v>
      </c>
      <c r="N57" s="58"/>
      <c r="O57" s="120">
        <v>14.772727272727273</v>
      </c>
      <c r="P57" s="119" t="s">
        <v>46</v>
      </c>
      <c r="Q57" s="59"/>
      <c r="R57" s="58"/>
      <c r="S57" s="121" t="s">
        <v>47</v>
      </c>
      <c r="T57" s="96">
        <v>5816</v>
      </c>
      <c r="U57" s="60"/>
      <c r="V57" s="60"/>
      <c r="W57" s="122"/>
      <c r="X57" s="114">
        <f t="shared" si="10"/>
        <v>1</v>
      </c>
      <c r="Y57" s="115">
        <f t="shared" si="11"/>
        <v>1</v>
      </c>
      <c r="Z57" s="115">
        <f t="shared" si="12"/>
        <v>0</v>
      </c>
      <c r="AA57" s="115">
        <f t="shared" si="13"/>
        <v>0</v>
      </c>
      <c r="AB57" s="123" t="str">
        <f t="shared" si="14"/>
        <v>SRSA</v>
      </c>
      <c r="AC57" s="114">
        <f t="shared" si="15"/>
        <v>1</v>
      </c>
      <c r="AD57" s="115">
        <f t="shared" si="16"/>
        <v>0</v>
      </c>
      <c r="AE57" s="115">
        <f t="shared" si="17"/>
        <v>0</v>
      </c>
      <c r="AF57" s="123" t="str">
        <f t="shared" si="18"/>
        <v>-</v>
      </c>
      <c r="AG57" s="114">
        <f t="shared" si="19"/>
        <v>0</v>
      </c>
      <c r="AH57" s="124" t="s">
        <v>48</v>
      </c>
      <c r="AI57" s="3" t="s">
        <v>597</v>
      </c>
    </row>
    <row r="58" spans="1:35" s="3" customFormat="1" ht="12.75" customHeight="1">
      <c r="A58" s="112" t="s">
        <v>669</v>
      </c>
      <c r="B58" s="113" t="s">
        <v>670</v>
      </c>
      <c r="C58" s="114" t="s">
        <v>671</v>
      </c>
      <c r="D58" s="115" t="s">
        <v>672</v>
      </c>
      <c r="E58" s="115" t="s">
        <v>671</v>
      </c>
      <c r="F58" s="113" t="s">
        <v>42</v>
      </c>
      <c r="G58" s="116" t="s">
        <v>673</v>
      </c>
      <c r="H58" s="117" t="s">
        <v>674</v>
      </c>
      <c r="I58" s="115">
        <v>6203674601</v>
      </c>
      <c r="J58" s="118" t="s">
        <v>56</v>
      </c>
      <c r="K58" s="119" t="s">
        <v>47</v>
      </c>
      <c r="L58" s="70"/>
      <c r="M58" s="66">
        <v>255.6</v>
      </c>
      <c r="N58" s="58"/>
      <c r="O58" s="120">
        <v>4.744525547445255</v>
      </c>
      <c r="P58" s="119" t="s">
        <v>46</v>
      </c>
      <c r="Q58" s="59"/>
      <c r="R58" s="58"/>
      <c r="S58" s="121" t="s">
        <v>47</v>
      </c>
      <c r="T58" s="96">
        <v>13328</v>
      </c>
      <c r="U58" s="60"/>
      <c r="V58" s="60"/>
      <c r="W58" s="122"/>
      <c r="X58" s="114">
        <f t="shared" si="10"/>
        <v>1</v>
      </c>
      <c r="Y58" s="115">
        <f t="shared" si="11"/>
        <v>1</v>
      </c>
      <c r="Z58" s="115">
        <f t="shared" si="12"/>
        <v>0</v>
      </c>
      <c r="AA58" s="115">
        <f t="shared" si="13"/>
        <v>0</v>
      </c>
      <c r="AB58" s="123" t="str">
        <f t="shared" si="14"/>
        <v>SRSA</v>
      </c>
      <c r="AC58" s="114">
        <f t="shared" si="15"/>
        <v>1</v>
      </c>
      <c r="AD58" s="115">
        <f t="shared" si="16"/>
        <v>0</v>
      </c>
      <c r="AE58" s="115">
        <f t="shared" si="17"/>
        <v>0</v>
      </c>
      <c r="AF58" s="123" t="str">
        <f t="shared" si="18"/>
        <v>-</v>
      </c>
      <c r="AG58" s="114">
        <f t="shared" si="19"/>
        <v>0</v>
      </c>
      <c r="AH58" s="124" t="s">
        <v>48</v>
      </c>
      <c r="AI58" s="3" t="s">
        <v>669</v>
      </c>
    </row>
    <row r="59" spans="1:35" s="3" customFormat="1" ht="12.75" customHeight="1">
      <c r="A59" s="112" t="s">
        <v>675</v>
      </c>
      <c r="B59" s="113" t="s">
        <v>676</v>
      </c>
      <c r="C59" s="114" t="s">
        <v>677</v>
      </c>
      <c r="D59" s="115" t="s">
        <v>678</v>
      </c>
      <c r="E59" s="115" t="s">
        <v>679</v>
      </c>
      <c r="F59" s="113" t="s">
        <v>42</v>
      </c>
      <c r="G59" s="116" t="s">
        <v>680</v>
      </c>
      <c r="H59" s="117" t="s">
        <v>681</v>
      </c>
      <c r="I59" s="115">
        <v>7853864559</v>
      </c>
      <c r="J59" s="118" t="s">
        <v>56</v>
      </c>
      <c r="K59" s="119" t="s">
        <v>47</v>
      </c>
      <c r="L59" s="70"/>
      <c r="M59" s="66">
        <v>182.1</v>
      </c>
      <c r="N59" s="58"/>
      <c r="O59" s="120">
        <v>17.5</v>
      </c>
      <c r="P59" s="119" t="s">
        <v>46</v>
      </c>
      <c r="Q59" s="59"/>
      <c r="R59" s="58"/>
      <c r="S59" s="121" t="s">
        <v>47</v>
      </c>
      <c r="T59" s="96">
        <v>5034</v>
      </c>
      <c r="U59" s="60"/>
      <c r="V59" s="60"/>
      <c r="W59" s="122"/>
      <c r="X59" s="114">
        <f t="shared" si="10"/>
        <v>1</v>
      </c>
      <c r="Y59" s="115">
        <f t="shared" si="11"/>
        <v>1</v>
      </c>
      <c r="Z59" s="115">
        <f t="shared" si="12"/>
        <v>0</v>
      </c>
      <c r="AA59" s="115">
        <f t="shared" si="13"/>
        <v>0</v>
      </c>
      <c r="AB59" s="123" t="str">
        <f t="shared" si="14"/>
        <v>SRSA</v>
      </c>
      <c r="AC59" s="114">
        <f t="shared" si="15"/>
        <v>1</v>
      </c>
      <c r="AD59" s="115">
        <f t="shared" si="16"/>
        <v>0</v>
      </c>
      <c r="AE59" s="115">
        <f t="shared" si="17"/>
        <v>0</v>
      </c>
      <c r="AF59" s="123" t="str">
        <f t="shared" si="18"/>
        <v>-</v>
      </c>
      <c r="AG59" s="114">
        <f t="shared" si="19"/>
        <v>0</v>
      </c>
      <c r="AH59" s="124" t="s">
        <v>48</v>
      </c>
      <c r="AI59" s="3" t="s">
        <v>675</v>
      </c>
    </row>
    <row r="60" spans="1:35" s="3" customFormat="1" ht="12.75" customHeight="1">
      <c r="A60" s="112" t="s">
        <v>688</v>
      </c>
      <c r="B60" s="113" t="s">
        <v>689</v>
      </c>
      <c r="C60" s="114" t="s">
        <v>690</v>
      </c>
      <c r="D60" s="115" t="s">
        <v>691</v>
      </c>
      <c r="E60" s="115" t="s">
        <v>692</v>
      </c>
      <c r="F60" s="113" t="s">
        <v>42</v>
      </c>
      <c r="G60" s="116" t="s">
        <v>693</v>
      </c>
      <c r="H60" s="117" t="s">
        <v>694</v>
      </c>
      <c r="I60" s="115">
        <v>7854212135</v>
      </c>
      <c r="J60" s="118" t="s">
        <v>56</v>
      </c>
      <c r="K60" s="119" t="s">
        <v>47</v>
      </c>
      <c r="L60" s="70"/>
      <c r="M60" s="66">
        <v>329.3</v>
      </c>
      <c r="N60" s="58"/>
      <c r="O60" s="120">
        <v>14.15929203539823</v>
      </c>
      <c r="P60" s="119" t="s">
        <v>46</v>
      </c>
      <c r="Q60" s="59"/>
      <c r="R60" s="58"/>
      <c r="S60" s="121" t="s">
        <v>47</v>
      </c>
      <c r="T60" s="96">
        <v>17076</v>
      </c>
      <c r="U60" s="60"/>
      <c r="V60" s="60"/>
      <c r="W60" s="122"/>
      <c r="X60" s="114">
        <f t="shared" si="10"/>
        <v>1</v>
      </c>
      <c r="Y60" s="115">
        <f t="shared" si="11"/>
        <v>1</v>
      </c>
      <c r="Z60" s="115">
        <f t="shared" si="12"/>
        <v>0</v>
      </c>
      <c r="AA60" s="115">
        <f t="shared" si="13"/>
        <v>0</v>
      </c>
      <c r="AB60" s="123" t="str">
        <f t="shared" si="14"/>
        <v>SRSA</v>
      </c>
      <c r="AC60" s="114">
        <f t="shared" si="15"/>
        <v>1</v>
      </c>
      <c r="AD60" s="115">
        <f t="shared" si="16"/>
        <v>0</v>
      </c>
      <c r="AE60" s="115">
        <f t="shared" si="17"/>
        <v>0</v>
      </c>
      <c r="AF60" s="123" t="str">
        <f t="shared" si="18"/>
        <v>-</v>
      </c>
      <c r="AG60" s="114">
        <f t="shared" si="19"/>
        <v>0</v>
      </c>
      <c r="AH60" s="124" t="s">
        <v>48</v>
      </c>
      <c r="AI60" s="3" t="s">
        <v>688</v>
      </c>
    </row>
    <row r="61" spans="1:35" s="3" customFormat="1" ht="12.75" customHeight="1">
      <c r="A61" s="112" t="s">
        <v>701</v>
      </c>
      <c r="B61" s="113" t="s">
        <v>702</v>
      </c>
      <c r="C61" s="114" t="s">
        <v>703</v>
      </c>
      <c r="D61" s="115" t="s">
        <v>704</v>
      </c>
      <c r="E61" s="115" t="s">
        <v>705</v>
      </c>
      <c r="F61" s="113" t="s">
        <v>42</v>
      </c>
      <c r="G61" s="116" t="s">
        <v>706</v>
      </c>
      <c r="H61" s="117" t="s">
        <v>707</v>
      </c>
      <c r="I61" s="115">
        <v>6203764211</v>
      </c>
      <c r="J61" s="118" t="s">
        <v>56</v>
      </c>
      <c r="K61" s="119" t="s">
        <v>47</v>
      </c>
      <c r="L61" s="70"/>
      <c r="M61" s="66">
        <v>189.7</v>
      </c>
      <c r="N61" s="58"/>
      <c r="O61" s="120">
        <v>13.48314606741573</v>
      </c>
      <c r="P61" s="119" t="s">
        <v>46</v>
      </c>
      <c r="Q61" s="59"/>
      <c r="R61" s="58"/>
      <c r="S61" s="121" t="s">
        <v>47</v>
      </c>
      <c r="T61" s="96">
        <v>10021</v>
      </c>
      <c r="U61" s="60"/>
      <c r="V61" s="60"/>
      <c r="W61" s="122"/>
      <c r="X61" s="114">
        <f t="shared" si="10"/>
        <v>1</v>
      </c>
      <c r="Y61" s="115">
        <f t="shared" si="11"/>
        <v>1</v>
      </c>
      <c r="Z61" s="115">
        <f t="shared" si="12"/>
        <v>0</v>
      </c>
      <c r="AA61" s="115">
        <f t="shared" si="13"/>
        <v>0</v>
      </c>
      <c r="AB61" s="123" t="str">
        <f t="shared" si="14"/>
        <v>SRSA</v>
      </c>
      <c r="AC61" s="114">
        <f t="shared" si="15"/>
        <v>1</v>
      </c>
      <c r="AD61" s="115">
        <f t="shared" si="16"/>
        <v>0</v>
      </c>
      <c r="AE61" s="115">
        <f t="shared" si="17"/>
        <v>0</v>
      </c>
      <c r="AF61" s="123" t="str">
        <f t="shared" si="18"/>
        <v>-</v>
      </c>
      <c r="AG61" s="114">
        <f t="shared" si="19"/>
        <v>0</v>
      </c>
      <c r="AH61" s="124" t="s">
        <v>48</v>
      </c>
      <c r="AI61" s="3" t="s">
        <v>701</v>
      </c>
    </row>
    <row r="62" spans="1:35" s="3" customFormat="1" ht="12.75" customHeight="1">
      <c r="A62" s="112" t="s">
        <v>708</v>
      </c>
      <c r="B62" s="113" t="s">
        <v>709</v>
      </c>
      <c r="C62" s="114" t="s">
        <v>710</v>
      </c>
      <c r="D62" s="115" t="s">
        <v>711</v>
      </c>
      <c r="E62" s="115" t="s">
        <v>712</v>
      </c>
      <c r="F62" s="113" t="s">
        <v>42</v>
      </c>
      <c r="G62" s="116" t="s">
        <v>713</v>
      </c>
      <c r="H62" s="117" t="s">
        <v>674</v>
      </c>
      <c r="I62" s="115">
        <v>7858243277</v>
      </c>
      <c r="J62" s="118" t="s">
        <v>56</v>
      </c>
      <c r="K62" s="119" t="s">
        <v>47</v>
      </c>
      <c r="L62" s="70"/>
      <c r="M62" s="66">
        <v>77.2</v>
      </c>
      <c r="N62" s="58"/>
      <c r="O62" s="120">
        <v>14.285714285714285</v>
      </c>
      <c r="P62" s="119" t="s">
        <v>46</v>
      </c>
      <c r="Q62" s="59"/>
      <c r="R62" s="58"/>
      <c r="S62" s="121" t="s">
        <v>47</v>
      </c>
      <c r="T62" s="96">
        <v>3849</v>
      </c>
      <c r="U62" s="60"/>
      <c r="V62" s="60"/>
      <c r="W62" s="122"/>
      <c r="X62" s="114">
        <f t="shared" si="10"/>
        <v>1</v>
      </c>
      <c r="Y62" s="115">
        <f t="shared" si="11"/>
        <v>1</v>
      </c>
      <c r="Z62" s="115">
        <f t="shared" si="12"/>
        <v>0</v>
      </c>
      <c r="AA62" s="115">
        <f t="shared" si="13"/>
        <v>0</v>
      </c>
      <c r="AB62" s="123" t="str">
        <f t="shared" si="14"/>
        <v>SRSA</v>
      </c>
      <c r="AC62" s="114">
        <f t="shared" si="15"/>
        <v>1</v>
      </c>
      <c r="AD62" s="115">
        <f t="shared" si="16"/>
        <v>0</v>
      </c>
      <c r="AE62" s="115">
        <f t="shared" si="17"/>
        <v>0</v>
      </c>
      <c r="AF62" s="123" t="str">
        <f t="shared" si="18"/>
        <v>-</v>
      </c>
      <c r="AG62" s="114">
        <f t="shared" si="19"/>
        <v>0</v>
      </c>
      <c r="AH62" s="124" t="s">
        <v>48</v>
      </c>
      <c r="AI62" s="3" t="s">
        <v>708</v>
      </c>
    </row>
    <row r="63" spans="1:35" s="3" customFormat="1" ht="12.75" customHeight="1">
      <c r="A63" s="112" t="s">
        <v>720</v>
      </c>
      <c r="B63" s="113" t="s">
        <v>721</v>
      </c>
      <c r="C63" s="114" t="s">
        <v>722</v>
      </c>
      <c r="D63" s="115" t="s">
        <v>723</v>
      </c>
      <c r="E63" s="115" t="s">
        <v>722</v>
      </c>
      <c r="F63" s="113" t="s">
        <v>42</v>
      </c>
      <c r="G63" s="116" t="s">
        <v>724</v>
      </c>
      <c r="H63" s="117" t="s">
        <v>725</v>
      </c>
      <c r="I63" s="115">
        <v>6206783244</v>
      </c>
      <c r="J63" s="118" t="s">
        <v>56</v>
      </c>
      <c r="K63" s="119" t="s">
        <v>47</v>
      </c>
      <c r="L63" s="70"/>
      <c r="M63" s="66">
        <v>82.5</v>
      </c>
      <c r="N63" s="58"/>
      <c r="O63" s="120">
        <v>20.652173913043477</v>
      </c>
      <c r="P63" s="119" t="s">
        <v>47</v>
      </c>
      <c r="Q63" s="59"/>
      <c r="R63" s="58"/>
      <c r="S63" s="121" t="s">
        <v>47</v>
      </c>
      <c r="T63" s="96">
        <v>3163</v>
      </c>
      <c r="U63" s="60"/>
      <c r="V63" s="60"/>
      <c r="W63" s="122"/>
      <c r="X63" s="114">
        <f t="shared" si="10"/>
        <v>1</v>
      </c>
      <c r="Y63" s="115">
        <f t="shared" si="11"/>
        <v>1</v>
      </c>
      <c r="Z63" s="115">
        <f t="shared" si="12"/>
        <v>0</v>
      </c>
      <c r="AA63" s="115">
        <f t="shared" si="13"/>
        <v>0</v>
      </c>
      <c r="AB63" s="123" t="str">
        <f t="shared" si="14"/>
        <v>SRSA</v>
      </c>
      <c r="AC63" s="114">
        <f t="shared" si="15"/>
        <v>1</v>
      </c>
      <c r="AD63" s="115">
        <f t="shared" si="16"/>
        <v>1</v>
      </c>
      <c r="AE63" s="115" t="str">
        <f t="shared" si="17"/>
        <v>Initial</v>
      </c>
      <c r="AF63" s="123" t="str">
        <f t="shared" si="18"/>
        <v>-</v>
      </c>
      <c r="AG63" s="114" t="str">
        <f t="shared" si="19"/>
        <v>SRSA</v>
      </c>
      <c r="AH63" s="124" t="s">
        <v>48</v>
      </c>
      <c r="AI63" s="3" t="s">
        <v>720</v>
      </c>
    </row>
    <row r="64" spans="1:35" s="3" customFormat="1" ht="12.75" customHeight="1">
      <c r="A64" s="112" t="s">
        <v>734</v>
      </c>
      <c r="B64" s="113" t="s">
        <v>735</v>
      </c>
      <c r="C64" s="114" t="s">
        <v>736</v>
      </c>
      <c r="D64" s="115" t="s">
        <v>737</v>
      </c>
      <c r="E64" s="115" t="s">
        <v>736</v>
      </c>
      <c r="F64" s="113" t="s">
        <v>42</v>
      </c>
      <c r="G64" s="116" t="s">
        <v>738</v>
      </c>
      <c r="H64" s="117" t="s">
        <v>739</v>
      </c>
      <c r="I64" s="115">
        <v>6208625256</v>
      </c>
      <c r="J64" s="118" t="s">
        <v>56</v>
      </c>
      <c r="K64" s="119" t="s">
        <v>47</v>
      </c>
      <c r="L64" s="70"/>
      <c r="M64" s="66">
        <v>111.3</v>
      </c>
      <c r="N64" s="58"/>
      <c r="O64" s="120">
        <v>20.8</v>
      </c>
      <c r="P64" s="119" t="s">
        <v>47</v>
      </c>
      <c r="Q64" s="59"/>
      <c r="R64" s="58"/>
      <c r="S64" s="121" t="s">
        <v>47</v>
      </c>
      <c r="T64" s="96">
        <v>5915</v>
      </c>
      <c r="U64" s="60"/>
      <c r="V64" s="60"/>
      <c r="W64" s="122"/>
      <c r="X64" s="114">
        <f t="shared" si="10"/>
        <v>1</v>
      </c>
      <c r="Y64" s="115">
        <f t="shared" si="11"/>
        <v>1</v>
      </c>
      <c r="Z64" s="115">
        <f t="shared" si="12"/>
        <v>0</v>
      </c>
      <c r="AA64" s="115">
        <f t="shared" si="13"/>
        <v>0</v>
      </c>
      <c r="AB64" s="123" t="str">
        <f t="shared" si="14"/>
        <v>SRSA</v>
      </c>
      <c r="AC64" s="114">
        <f t="shared" si="15"/>
        <v>1</v>
      </c>
      <c r="AD64" s="115">
        <f t="shared" si="16"/>
        <v>1</v>
      </c>
      <c r="AE64" s="115" t="str">
        <f t="shared" si="17"/>
        <v>Initial</v>
      </c>
      <c r="AF64" s="123" t="str">
        <f t="shared" si="18"/>
        <v>-</v>
      </c>
      <c r="AG64" s="114" t="str">
        <f t="shared" si="19"/>
        <v>SRSA</v>
      </c>
      <c r="AH64" s="124" t="s">
        <v>48</v>
      </c>
      <c r="AI64" s="3" t="s">
        <v>734</v>
      </c>
    </row>
    <row r="65" spans="1:35" s="3" customFormat="1" ht="12.75" customHeight="1">
      <c r="A65" s="112" t="s">
        <v>752</v>
      </c>
      <c r="B65" s="113" t="s">
        <v>753</v>
      </c>
      <c r="C65" s="114" t="s">
        <v>754</v>
      </c>
      <c r="D65" s="115" t="s">
        <v>755</v>
      </c>
      <c r="E65" s="115" t="s">
        <v>756</v>
      </c>
      <c r="F65" s="113" t="s">
        <v>42</v>
      </c>
      <c r="G65" s="116" t="s">
        <v>757</v>
      </c>
      <c r="H65" s="117" t="s">
        <v>758</v>
      </c>
      <c r="I65" s="115">
        <v>6203982248</v>
      </c>
      <c r="J65" s="118" t="s">
        <v>56</v>
      </c>
      <c r="K65" s="119" t="s">
        <v>47</v>
      </c>
      <c r="L65" s="70"/>
      <c r="M65" s="66">
        <v>72.6</v>
      </c>
      <c r="N65" s="58"/>
      <c r="O65" s="120">
        <v>10.95890410958904</v>
      </c>
      <c r="P65" s="119" t="s">
        <v>46</v>
      </c>
      <c r="Q65" s="59"/>
      <c r="R65" s="58"/>
      <c r="S65" s="121" t="s">
        <v>47</v>
      </c>
      <c r="T65" s="96">
        <v>3981</v>
      </c>
      <c r="U65" s="60"/>
      <c r="V65" s="60"/>
      <c r="W65" s="122"/>
      <c r="X65" s="114">
        <f t="shared" si="10"/>
        <v>1</v>
      </c>
      <c r="Y65" s="115">
        <f t="shared" si="11"/>
        <v>1</v>
      </c>
      <c r="Z65" s="115">
        <f t="shared" si="12"/>
        <v>0</v>
      </c>
      <c r="AA65" s="115">
        <f t="shared" si="13"/>
        <v>0</v>
      </c>
      <c r="AB65" s="123" t="str">
        <f t="shared" si="14"/>
        <v>SRSA</v>
      </c>
      <c r="AC65" s="114">
        <f t="shared" si="15"/>
        <v>1</v>
      </c>
      <c r="AD65" s="115">
        <f t="shared" si="16"/>
        <v>0</v>
      </c>
      <c r="AE65" s="115">
        <f t="shared" si="17"/>
        <v>0</v>
      </c>
      <c r="AF65" s="123" t="str">
        <f t="shared" si="18"/>
        <v>-</v>
      </c>
      <c r="AG65" s="114">
        <f t="shared" si="19"/>
        <v>0</v>
      </c>
      <c r="AH65" s="124" t="s">
        <v>48</v>
      </c>
      <c r="AI65" s="3" t="s">
        <v>752</v>
      </c>
    </row>
    <row r="66" spans="1:35" s="3" customFormat="1" ht="12.75" customHeight="1">
      <c r="A66" s="112" t="s">
        <v>776</v>
      </c>
      <c r="B66" s="113" t="s">
        <v>777</v>
      </c>
      <c r="C66" s="114" t="s">
        <v>778</v>
      </c>
      <c r="D66" s="115" t="s">
        <v>779</v>
      </c>
      <c r="E66" s="115" t="s">
        <v>780</v>
      </c>
      <c r="F66" s="113" t="s">
        <v>42</v>
      </c>
      <c r="G66" s="116" t="s">
        <v>781</v>
      </c>
      <c r="H66" s="117" t="s">
        <v>773</v>
      </c>
      <c r="I66" s="115">
        <v>6203578301</v>
      </c>
      <c r="J66" s="118" t="s">
        <v>56</v>
      </c>
      <c r="K66" s="119" t="s">
        <v>47</v>
      </c>
      <c r="L66" s="70"/>
      <c r="M66" s="66">
        <v>295.4</v>
      </c>
      <c r="N66" s="58"/>
      <c r="O66" s="120">
        <v>12.269938650306749</v>
      </c>
      <c r="P66" s="119" t="s">
        <v>46</v>
      </c>
      <c r="Q66" s="59"/>
      <c r="R66" s="58"/>
      <c r="S66" s="121" t="s">
        <v>47</v>
      </c>
      <c r="T66" s="96">
        <v>14147</v>
      </c>
      <c r="U66" s="60"/>
      <c r="V66" s="60"/>
      <c r="W66" s="122"/>
      <c r="X66" s="114">
        <f t="shared" si="10"/>
        <v>1</v>
      </c>
      <c r="Y66" s="115">
        <f t="shared" si="11"/>
        <v>1</v>
      </c>
      <c r="Z66" s="115">
        <f t="shared" si="12"/>
        <v>0</v>
      </c>
      <c r="AA66" s="115">
        <f t="shared" si="13"/>
        <v>0</v>
      </c>
      <c r="AB66" s="123" t="str">
        <f t="shared" si="14"/>
        <v>SRSA</v>
      </c>
      <c r="AC66" s="114">
        <f t="shared" si="15"/>
        <v>1</v>
      </c>
      <c r="AD66" s="115">
        <f t="shared" si="16"/>
        <v>0</v>
      </c>
      <c r="AE66" s="115">
        <f t="shared" si="17"/>
        <v>0</v>
      </c>
      <c r="AF66" s="123" t="str">
        <f t="shared" si="18"/>
        <v>-</v>
      </c>
      <c r="AG66" s="114">
        <f t="shared" si="19"/>
        <v>0</v>
      </c>
      <c r="AH66" s="124" t="s">
        <v>48</v>
      </c>
      <c r="AI66" s="3" t="s">
        <v>776</v>
      </c>
    </row>
    <row r="67" spans="1:35" s="3" customFormat="1" ht="12.75" customHeight="1">
      <c r="A67" s="112" t="s">
        <v>798</v>
      </c>
      <c r="B67" s="113" t="s">
        <v>799</v>
      </c>
      <c r="C67" s="114" t="s">
        <v>800</v>
      </c>
      <c r="D67" s="115" t="s">
        <v>801</v>
      </c>
      <c r="E67" s="115" t="s">
        <v>802</v>
      </c>
      <c r="F67" s="113" t="s">
        <v>42</v>
      </c>
      <c r="G67" s="116" t="s">
        <v>803</v>
      </c>
      <c r="H67" s="117" t="s">
        <v>804</v>
      </c>
      <c r="I67" s="115">
        <v>7856753258</v>
      </c>
      <c r="J67" s="118" t="s">
        <v>56</v>
      </c>
      <c r="K67" s="119" t="s">
        <v>47</v>
      </c>
      <c r="L67" s="70"/>
      <c r="M67" s="66">
        <v>307.2</v>
      </c>
      <c r="N67" s="58"/>
      <c r="O67" s="120">
        <v>17.220543806646525</v>
      </c>
      <c r="P67" s="119" t="s">
        <v>46</v>
      </c>
      <c r="Q67" s="59"/>
      <c r="R67" s="58"/>
      <c r="S67" s="121" t="s">
        <v>47</v>
      </c>
      <c r="T67" s="96">
        <v>17625</v>
      </c>
      <c r="U67" s="60"/>
      <c r="V67" s="60"/>
      <c r="W67" s="122"/>
      <c r="X67" s="114">
        <f t="shared" si="10"/>
        <v>1</v>
      </c>
      <c r="Y67" s="115">
        <f t="shared" si="11"/>
        <v>1</v>
      </c>
      <c r="Z67" s="115">
        <f t="shared" si="12"/>
        <v>0</v>
      </c>
      <c r="AA67" s="115">
        <f t="shared" si="13"/>
        <v>0</v>
      </c>
      <c r="AB67" s="123" t="str">
        <f t="shared" si="14"/>
        <v>SRSA</v>
      </c>
      <c r="AC67" s="114">
        <f t="shared" si="15"/>
        <v>1</v>
      </c>
      <c r="AD67" s="115">
        <f t="shared" si="16"/>
        <v>0</v>
      </c>
      <c r="AE67" s="115">
        <f t="shared" si="17"/>
        <v>0</v>
      </c>
      <c r="AF67" s="123" t="str">
        <f t="shared" si="18"/>
        <v>-</v>
      </c>
      <c r="AG67" s="114">
        <f t="shared" si="19"/>
        <v>0</v>
      </c>
      <c r="AH67" s="124" t="s">
        <v>48</v>
      </c>
      <c r="AI67" s="3" t="s">
        <v>798</v>
      </c>
    </row>
    <row r="68" spans="1:35" s="3" customFormat="1" ht="12.75" customHeight="1">
      <c r="A68" s="112" t="s">
        <v>812</v>
      </c>
      <c r="B68" s="113" t="s">
        <v>813</v>
      </c>
      <c r="C68" s="114" t="s">
        <v>71</v>
      </c>
      <c r="D68" s="115" t="s">
        <v>814</v>
      </c>
      <c r="E68" s="115" t="s">
        <v>71</v>
      </c>
      <c r="F68" s="113" t="s">
        <v>42</v>
      </c>
      <c r="G68" s="116" t="s">
        <v>72</v>
      </c>
      <c r="H68" s="117" t="s">
        <v>815</v>
      </c>
      <c r="I68" s="115">
        <v>6204733121</v>
      </c>
      <c r="J68" s="118" t="s">
        <v>56</v>
      </c>
      <c r="K68" s="119" t="s">
        <v>47</v>
      </c>
      <c r="L68" s="70"/>
      <c r="M68" s="66">
        <v>537</v>
      </c>
      <c r="N68" s="58"/>
      <c r="O68" s="120">
        <v>16.795366795366796</v>
      </c>
      <c r="P68" s="119" t="s">
        <v>46</v>
      </c>
      <c r="Q68" s="59"/>
      <c r="R68" s="58"/>
      <c r="S68" s="121" t="s">
        <v>47</v>
      </c>
      <c r="T68" s="96">
        <v>25939</v>
      </c>
      <c r="U68" s="60"/>
      <c r="V68" s="60"/>
      <c r="W68" s="122"/>
      <c r="X68" s="114">
        <f t="shared" si="10"/>
        <v>1</v>
      </c>
      <c r="Y68" s="115">
        <f t="shared" si="11"/>
        <v>1</v>
      </c>
      <c r="Z68" s="115">
        <f t="shared" si="12"/>
        <v>0</v>
      </c>
      <c r="AA68" s="115">
        <f t="shared" si="13"/>
        <v>0</v>
      </c>
      <c r="AB68" s="123" t="str">
        <f t="shared" si="14"/>
        <v>SRSA</v>
      </c>
      <c r="AC68" s="114">
        <f t="shared" si="15"/>
        <v>1</v>
      </c>
      <c r="AD68" s="115">
        <f t="shared" si="16"/>
        <v>0</v>
      </c>
      <c r="AE68" s="115">
        <f t="shared" si="17"/>
        <v>0</v>
      </c>
      <c r="AF68" s="123" t="str">
        <f t="shared" si="18"/>
        <v>-</v>
      </c>
      <c r="AG68" s="114">
        <f t="shared" si="19"/>
        <v>0</v>
      </c>
      <c r="AH68" s="124" t="s">
        <v>48</v>
      </c>
      <c r="AI68" s="3" t="s">
        <v>812</v>
      </c>
    </row>
    <row r="69" spans="1:35" s="3" customFormat="1" ht="12.75" customHeight="1">
      <c r="A69" s="112" t="s">
        <v>830</v>
      </c>
      <c r="B69" s="113" t="s">
        <v>831</v>
      </c>
      <c r="C69" s="114" t="s">
        <v>832</v>
      </c>
      <c r="D69" s="115" t="s">
        <v>833</v>
      </c>
      <c r="E69" s="115" t="s">
        <v>832</v>
      </c>
      <c r="F69" s="113" t="s">
        <v>42</v>
      </c>
      <c r="G69" s="116" t="s">
        <v>834</v>
      </c>
      <c r="H69" s="117" t="s">
        <v>835</v>
      </c>
      <c r="I69" s="115">
        <v>6203355136</v>
      </c>
      <c r="J69" s="118" t="s">
        <v>56</v>
      </c>
      <c r="K69" s="119" t="s">
        <v>47</v>
      </c>
      <c r="L69" s="70"/>
      <c r="M69" s="66">
        <v>227.9</v>
      </c>
      <c r="N69" s="58"/>
      <c r="O69" s="120">
        <v>10.303030303030303</v>
      </c>
      <c r="P69" s="119" t="s">
        <v>46</v>
      </c>
      <c r="Q69" s="59"/>
      <c r="R69" s="58"/>
      <c r="S69" s="121" t="s">
        <v>47</v>
      </c>
      <c r="T69" s="96">
        <v>8196</v>
      </c>
      <c r="U69" s="60"/>
      <c r="V69" s="60"/>
      <c r="W69" s="122"/>
      <c r="X69" s="114">
        <f t="shared" si="10"/>
        <v>1</v>
      </c>
      <c r="Y69" s="115">
        <f t="shared" si="11"/>
        <v>1</v>
      </c>
      <c r="Z69" s="115">
        <f t="shared" si="12"/>
        <v>0</v>
      </c>
      <c r="AA69" s="115">
        <f t="shared" si="13"/>
        <v>0</v>
      </c>
      <c r="AB69" s="123" t="str">
        <f t="shared" si="14"/>
        <v>SRSA</v>
      </c>
      <c r="AC69" s="114">
        <f t="shared" si="15"/>
        <v>1</v>
      </c>
      <c r="AD69" s="115">
        <f t="shared" si="16"/>
        <v>0</v>
      </c>
      <c r="AE69" s="115">
        <f t="shared" si="17"/>
        <v>0</v>
      </c>
      <c r="AF69" s="123" t="str">
        <f t="shared" si="18"/>
        <v>-</v>
      </c>
      <c r="AG69" s="114">
        <f t="shared" si="19"/>
        <v>0</v>
      </c>
      <c r="AH69" s="124" t="s">
        <v>48</v>
      </c>
      <c r="AI69" s="3" t="s">
        <v>830</v>
      </c>
    </row>
    <row r="70" spans="1:35" s="3" customFormat="1" ht="12.75" customHeight="1">
      <c r="A70" s="112" t="s">
        <v>836</v>
      </c>
      <c r="B70" s="113" t="s">
        <v>837</v>
      </c>
      <c r="C70" s="114" t="s">
        <v>838</v>
      </c>
      <c r="D70" s="115" t="s">
        <v>839</v>
      </c>
      <c r="E70" s="115" t="s">
        <v>838</v>
      </c>
      <c r="F70" s="113" t="s">
        <v>42</v>
      </c>
      <c r="G70" s="116" t="s">
        <v>840</v>
      </c>
      <c r="H70" s="117" t="s">
        <v>73</v>
      </c>
      <c r="I70" s="115">
        <v>6205856424</v>
      </c>
      <c r="J70" s="118" t="s">
        <v>56</v>
      </c>
      <c r="K70" s="119" t="s">
        <v>47</v>
      </c>
      <c r="L70" s="70"/>
      <c r="M70" s="66">
        <v>395.4</v>
      </c>
      <c r="N70" s="58"/>
      <c r="O70" s="120">
        <v>5.284552845528456</v>
      </c>
      <c r="P70" s="119" t="s">
        <v>46</v>
      </c>
      <c r="Q70" s="59"/>
      <c r="R70" s="58"/>
      <c r="S70" s="121" t="s">
        <v>47</v>
      </c>
      <c r="T70" s="96">
        <v>9260</v>
      </c>
      <c r="U70" s="60"/>
      <c r="V70" s="60"/>
      <c r="W70" s="122"/>
      <c r="X70" s="114">
        <f t="shared" si="10"/>
        <v>1</v>
      </c>
      <c r="Y70" s="115">
        <f t="shared" si="11"/>
        <v>1</v>
      </c>
      <c r="Z70" s="115">
        <f t="shared" si="12"/>
        <v>0</v>
      </c>
      <c r="AA70" s="115">
        <f t="shared" si="13"/>
        <v>0</v>
      </c>
      <c r="AB70" s="123" t="str">
        <f t="shared" si="14"/>
        <v>SRSA</v>
      </c>
      <c r="AC70" s="114">
        <f t="shared" si="15"/>
        <v>1</v>
      </c>
      <c r="AD70" s="115">
        <f t="shared" si="16"/>
        <v>0</v>
      </c>
      <c r="AE70" s="115">
        <f t="shared" si="17"/>
        <v>0</v>
      </c>
      <c r="AF70" s="123" t="str">
        <f t="shared" si="18"/>
        <v>-</v>
      </c>
      <c r="AG70" s="114">
        <f t="shared" si="19"/>
        <v>0</v>
      </c>
      <c r="AH70" s="124" t="s">
        <v>48</v>
      </c>
      <c r="AI70" s="3" t="s">
        <v>836</v>
      </c>
    </row>
    <row r="71" spans="1:35" s="3" customFormat="1" ht="12.75" customHeight="1">
      <c r="A71" s="112" t="s">
        <v>847</v>
      </c>
      <c r="B71" s="113" t="s">
        <v>848</v>
      </c>
      <c r="C71" s="114" t="s">
        <v>849</v>
      </c>
      <c r="D71" s="115" t="s">
        <v>850</v>
      </c>
      <c r="E71" s="115" t="s">
        <v>851</v>
      </c>
      <c r="F71" s="113" t="s">
        <v>42</v>
      </c>
      <c r="G71" s="116" t="s">
        <v>852</v>
      </c>
      <c r="H71" s="117" t="s">
        <v>853</v>
      </c>
      <c r="I71" s="115">
        <v>9137952247</v>
      </c>
      <c r="J71" s="118" t="s">
        <v>81</v>
      </c>
      <c r="K71" s="119" t="s">
        <v>47</v>
      </c>
      <c r="L71" s="70"/>
      <c r="M71" s="66">
        <v>501.3</v>
      </c>
      <c r="N71" s="58"/>
      <c r="O71" s="120">
        <v>22.117202268431</v>
      </c>
      <c r="P71" s="119" t="s">
        <v>47</v>
      </c>
      <c r="Q71" s="59"/>
      <c r="R71" s="58"/>
      <c r="S71" s="121" t="s">
        <v>47</v>
      </c>
      <c r="T71" s="96">
        <v>29072</v>
      </c>
      <c r="U71" s="60"/>
      <c r="V71" s="60"/>
      <c r="W71" s="122"/>
      <c r="X71" s="114">
        <f t="shared" si="10"/>
        <v>1</v>
      </c>
      <c r="Y71" s="115">
        <f t="shared" si="11"/>
        <v>1</v>
      </c>
      <c r="Z71" s="115">
        <f t="shared" si="12"/>
        <v>0</v>
      </c>
      <c r="AA71" s="115">
        <f t="shared" si="13"/>
        <v>0</v>
      </c>
      <c r="AB71" s="123" t="str">
        <f t="shared" si="14"/>
        <v>SRSA</v>
      </c>
      <c r="AC71" s="114">
        <f t="shared" si="15"/>
        <v>1</v>
      </c>
      <c r="AD71" s="115">
        <f t="shared" si="16"/>
        <v>1</v>
      </c>
      <c r="AE71" s="115" t="str">
        <f t="shared" si="17"/>
        <v>Initial</v>
      </c>
      <c r="AF71" s="123" t="str">
        <f t="shared" si="18"/>
        <v>-</v>
      </c>
      <c r="AG71" s="114" t="str">
        <f t="shared" si="19"/>
        <v>SRSA</v>
      </c>
      <c r="AH71" s="124" t="s">
        <v>48</v>
      </c>
      <c r="AI71" s="3" t="s">
        <v>847</v>
      </c>
    </row>
    <row r="72" spans="1:35" s="3" customFormat="1" ht="12.75" customHeight="1">
      <c r="A72" s="112" t="s">
        <v>854</v>
      </c>
      <c r="B72" s="113" t="s">
        <v>855</v>
      </c>
      <c r="C72" s="114" t="s">
        <v>856</v>
      </c>
      <c r="D72" s="115" t="s">
        <v>857</v>
      </c>
      <c r="E72" s="115" t="s">
        <v>858</v>
      </c>
      <c r="F72" s="113" t="s">
        <v>42</v>
      </c>
      <c r="G72" s="116" t="s">
        <v>859</v>
      </c>
      <c r="H72" s="117" t="s">
        <v>860</v>
      </c>
      <c r="I72" s="115">
        <v>9137742000</v>
      </c>
      <c r="J72" s="118" t="s">
        <v>81</v>
      </c>
      <c r="K72" s="119" t="s">
        <v>47</v>
      </c>
      <c r="L72" s="70"/>
      <c r="M72" s="66">
        <v>423.4</v>
      </c>
      <c r="N72" s="58"/>
      <c r="O72" s="120">
        <v>14.009661835748794</v>
      </c>
      <c r="P72" s="119" t="s">
        <v>46</v>
      </c>
      <c r="Q72" s="59"/>
      <c r="R72" s="58"/>
      <c r="S72" s="121" t="s">
        <v>47</v>
      </c>
      <c r="T72" s="96">
        <v>17930</v>
      </c>
      <c r="U72" s="60"/>
      <c r="V72" s="60"/>
      <c r="W72" s="122"/>
      <c r="X72" s="114">
        <f t="shared" si="10"/>
        <v>1</v>
      </c>
      <c r="Y72" s="115">
        <f t="shared" si="11"/>
        <v>1</v>
      </c>
      <c r="Z72" s="115">
        <f t="shared" si="12"/>
        <v>0</v>
      </c>
      <c r="AA72" s="115">
        <f t="shared" si="13"/>
        <v>0</v>
      </c>
      <c r="AB72" s="123" t="str">
        <f t="shared" si="14"/>
        <v>SRSA</v>
      </c>
      <c r="AC72" s="114">
        <f t="shared" si="15"/>
        <v>1</v>
      </c>
      <c r="AD72" s="115">
        <f t="shared" si="16"/>
        <v>0</v>
      </c>
      <c r="AE72" s="115">
        <f t="shared" si="17"/>
        <v>0</v>
      </c>
      <c r="AF72" s="123" t="str">
        <f t="shared" si="18"/>
        <v>-</v>
      </c>
      <c r="AG72" s="114">
        <f t="shared" si="19"/>
        <v>0</v>
      </c>
      <c r="AH72" s="124" t="s">
        <v>48</v>
      </c>
      <c r="AI72" s="3" t="s">
        <v>854</v>
      </c>
    </row>
    <row r="73" spans="1:35" s="3" customFormat="1" ht="12.75" customHeight="1">
      <c r="A73" s="112" t="s">
        <v>889</v>
      </c>
      <c r="B73" s="113" t="s">
        <v>890</v>
      </c>
      <c r="C73" s="114" t="s">
        <v>891</v>
      </c>
      <c r="D73" s="115" t="s">
        <v>892</v>
      </c>
      <c r="E73" s="115" t="s">
        <v>893</v>
      </c>
      <c r="F73" s="113" t="s">
        <v>42</v>
      </c>
      <c r="G73" s="116" t="s">
        <v>894</v>
      </c>
      <c r="H73" s="117" t="s">
        <v>895</v>
      </c>
      <c r="I73" s="115">
        <v>6206593646</v>
      </c>
      <c r="J73" s="118" t="s">
        <v>56</v>
      </c>
      <c r="K73" s="119" t="s">
        <v>47</v>
      </c>
      <c r="L73" s="70"/>
      <c r="M73" s="66">
        <v>343.2</v>
      </c>
      <c r="N73" s="58"/>
      <c r="O73" s="120">
        <v>14.619883040935672</v>
      </c>
      <c r="P73" s="119" t="s">
        <v>46</v>
      </c>
      <c r="Q73" s="59"/>
      <c r="R73" s="58"/>
      <c r="S73" s="121" t="s">
        <v>47</v>
      </c>
      <c r="T73" s="96">
        <v>16629</v>
      </c>
      <c r="U73" s="60"/>
      <c r="V73" s="60"/>
      <c r="W73" s="122"/>
      <c r="X73" s="114">
        <f t="shared" si="10"/>
        <v>1</v>
      </c>
      <c r="Y73" s="115">
        <f t="shared" si="11"/>
        <v>1</v>
      </c>
      <c r="Z73" s="115">
        <f t="shared" si="12"/>
        <v>0</v>
      </c>
      <c r="AA73" s="115">
        <f t="shared" si="13"/>
        <v>0</v>
      </c>
      <c r="AB73" s="123" t="str">
        <f t="shared" si="14"/>
        <v>SRSA</v>
      </c>
      <c r="AC73" s="114">
        <f t="shared" si="15"/>
        <v>1</v>
      </c>
      <c r="AD73" s="115">
        <f t="shared" si="16"/>
        <v>0</v>
      </c>
      <c r="AE73" s="115">
        <f t="shared" si="17"/>
        <v>0</v>
      </c>
      <c r="AF73" s="123" t="str">
        <f t="shared" si="18"/>
        <v>-</v>
      </c>
      <c r="AG73" s="114">
        <f t="shared" si="19"/>
        <v>0</v>
      </c>
      <c r="AH73" s="124" t="s">
        <v>48</v>
      </c>
      <c r="AI73" s="3" t="s">
        <v>889</v>
      </c>
    </row>
    <row r="74" spans="1:35" s="3" customFormat="1" ht="12.75" customHeight="1">
      <c r="A74" s="112" t="s">
        <v>896</v>
      </c>
      <c r="B74" s="113" t="s">
        <v>897</v>
      </c>
      <c r="C74" s="114" t="s">
        <v>898</v>
      </c>
      <c r="D74" s="115" t="s">
        <v>899</v>
      </c>
      <c r="E74" s="115" t="s">
        <v>900</v>
      </c>
      <c r="F74" s="113" t="s">
        <v>42</v>
      </c>
      <c r="G74" s="116" t="s">
        <v>901</v>
      </c>
      <c r="H74" s="117" t="s">
        <v>902</v>
      </c>
      <c r="I74" s="115">
        <v>6207232145</v>
      </c>
      <c r="J74" s="118" t="s">
        <v>56</v>
      </c>
      <c r="K74" s="119" t="s">
        <v>47</v>
      </c>
      <c r="L74" s="70"/>
      <c r="M74" s="66">
        <v>414.4</v>
      </c>
      <c r="N74" s="58"/>
      <c r="O74" s="120">
        <v>14.17910447761194</v>
      </c>
      <c r="P74" s="119" t="s">
        <v>46</v>
      </c>
      <c r="Q74" s="59"/>
      <c r="R74" s="58"/>
      <c r="S74" s="121" t="s">
        <v>47</v>
      </c>
      <c r="T74" s="96">
        <v>15456</v>
      </c>
      <c r="U74" s="60"/>
      <c r="V74" s="60"/>
      <c r="W74" s="122"/>
      <c r="X74" s="114">
        <f t="shared" si="10"/>
        <v>1</v>
      </c>
      <c r="Y74" s="115">
        <f t="shared" si="11"/>
        <v>1</v>
      </c>
      <c r="Z74" s="115">
        <f t="shared" si="12"/>
        <v>0</v>
      </c>
      <c r="AA74" s="115">
        <f t="shared" si="13"/>
        <v>0</v>
      </c>
      <c r="AB74" s="123" t="str">
        <f t="shared" si="14"/>
        <v>SRSA</v>
      </c>
      <c r="AC74" s="114">
        <f t="shared" si="15"/>
        <v>1</v>
      </c>
      <c r="AD74" s="115">
        <f t="shared" si="16"/>
        <v>0</v>
      </c>
      <c r="AE74" s="115">
        <f t="shared" si="17"/>
        <v>0</v>
      </c>
      <c r="AF74" s="123" t="str">
        <f t="shared" si="18"/>
        <v>-</v>
      </c>
      <c r="AG74" s="114">
        <f t="shared" si="19"/>
        <v>0</v>
      </c>
      <c r="AH74" s="124" t="s">
        <v>48</v>
      </c>
      <c r="AI74" s="3" t="s">
        <v>896</v>
      </c>
    </row>
    <row r="75" spans="1:35" s="3" customFormat="1" ht="12.75" customHeight="1">
      <c r="A75" s="112" t="s">
        <v>918</v>
      </c>
      <c r="B75" s="113" t="s">
        <v>919</v>
      </c>
      <c r="C75" s="114" t="s">
        <v>920</v>
      </c>
      <c r="D75" s="115" t="s">
        <v>921</v>
      </c>
      <c r="E75" s="115" t="s">
        <v>922</v>
      </c>
      <c r="F75" s="113" t="s">
        <v>42</v>
      </c>
      <c r="G75" s="116" t="s">
        <v>923</v>
      </c>
      <c r="H75" s="117" t="s">
        <v>924</v>
      </c>
      <c r="I75" s="115">
        <v>7852222505</v>
      </c>
      <c r="J75" s="118" t="s">
        <v>56</v>
      </c>
      <c r="K75" s="119" t="s">
        <v>47</v>
      </c>
      <c r="L75" s="70"/>
      <c r="M75" s="66">
        <v>265.2</v>
      </c>
      <c r="N75" s="58"/>
      <c r="O75" s="120">
        <v>14.826498422712934</v>
      </c>
      <c r="P75" s="119" t="s">
        <v>46</v>
      </c>
      <c r="Q75" s="59"/>
      <c r="R75" s="58"/>
      <c r="S75" s="121" t="s">
        <v>47</v>
      </c>
      <c r="T75" s="96">
        <v>17246</v>
      </c>
      <c r="U75" s="60"/>
      <c r="V75" s="60"/>
      <c r="W75" s="122"/>
      <c r="X75" s="114">
        <f aca="true" t="shared" si="20" ref="X75:X106">IF(OR(K75="YES",TRIM(L75)="YES"),1,0)</f>
        <v>1</v>
      </c>
      <c r="Y75" s="115">
        <f aca="true" t="shared" si="21" ref="Y75:Y106">IF(OR(AND(ISNUMBER(M75),AND(M75&gt;0,M75&lt;600)),AND(ISNUMBER(M75),AND(M75&gt;0,N75="YES"))),1,0)</f>
        <v>1</v>
      </c>
      <c r="Z75" s="115">
        <f aca="true" t="shared" si="22" ref="Z75:Z106">IF(AND(OR(K75="YES",TRIM(L75)="YES"),(X75=0)),"Trouble",0)</f>
        <v>0</v>
      </c>
      <c r="AA75" s="115">
        <f aca="true" t="shared" si="23" ref="AA75:AA106">IF(AND(OR(AND(ISNUMBER(M75),AND(M75&gt;0,M75&lt;600)),AND(ISNUMBER(M75),AND(M75&gt;0,N75="YES"))),(Y75=0)),"Trouble",0)</f>
        <v>0</v>
      </c>
      <c r="AB75" s="123" t="str">
        <f aca="true" t="shared" si="24" ref="AB75:AB106">IF(AND(X75=1,Y75=1),"SRSA","-")</f>
        <v>SRSA</v>
      </c>
      <c r="AC75" s="114">
        <f aca="true" t="shared" si="25" ref="AC75:AC106">IF(S75="YES",1,0)</f>
        <v>1</v>
      </c>
      <c r="AD75" s="115">
        <f aca="true" t="shared" si="26" ref="AD75:AD106">IF(OR(AND(ISNUMBER(Q75),Q75&gt;=20),(AND(ISNUMBER(Q75)=FALSE,AND(ISNUMBER(O75),O75&gt;=20)))),1,0)</f>
        <v>0</v>
      </c>
      <c r="AE75" s="115">
        <f aca="true" t="shared" si="27" ref="AE75:AE106">IF(AND(AC75=1,AD75=1),"Initial",0)</f>
        <v>0</v>
      </c>
      <c r="AF75" s="123" t="str">
        <f aca="true" t="shared" si="28" ref="AF75:AF106">IF(AND(AND(AE75="Initial",AG75=0),AND(ISNUMBER(M75),M75&gt;0)),"RLIS","-")</f>
        <v>-</v>
      </c>
      <c r="AG75" s="114">
        <f aca="true" t="shared" si="29" ref="AG75:AG106">IF(AND(AB75="SRSA",AE75="Initial"),"SRSA",0)</f>
        <v>0</v>
      </c>
      <c r="AH75" s="124" t="s">
        <v>48</v>
      </c>
      <c r="AI75" s="3" t="s">
        <v>918</v>
      </c>
    </row>
    <row r="76" spans="1:35" s="3" customFormat="1" ht="12.75" customHeight="1">
      <c r="A76" s="112" t="s">
        <v>925</v>
      </c>
      <c r="B76" s="113" t="s">
        <v>926</v>
      </c>
      <c r="C76" s="114" t="s">
        <v>927</v>
      </c>
      <c r="D76" s="115" t="s">
        <v>928</v>
      </c>
      <c r="E76" s="115" t="s">
        <v>927</v>
      </c>
      <c r="F76" s="113" t="s">
        <v>42</v>
      </c>
      <c r="G76" s="116" t="s">
        <v>929</v>
      </c>
      <c r="H76" s="117" t="s">
        <v>73</v>
      </c>
      <c r="I76" s="115">
        <v>6203556761</v>
      </c>
      <c r="J76" s="118" t="s">
        <v>56</v>
      </c>
      <c r="K76" s="119" t="s">
        <v>47</v>
      </c>
      <c r="L76" s="70"/>
      <c r="M76" s="66">
        <v>556.8</v>
      </c>
      <c r="N76" s="58"/>
      <c r="O76" s="120">
        <v>16.927899686520377</v>
      </c>
      <c r="P76" s="119" t="s">
        <v>46</v>
      </c>
      <c r="Q76" s="59"/>
      <c r="R76" s="58"/>
      <c r="S76" s="121" t="s">
        <v>47</v>
      </c>
      <c r="T76" s="96">
        <v>27845</v>
      </c>
      <c r="U76" s="60"/>
      <c r="V76" s="60"/>
      <c r="W76" s="122"/>
      <c r="X76" s="114">
        <f t="shared" si="20"/>
        <v>1</v>
      </c>
      <c r="Y76" s="115">
        <f t="shared" si="21"/>
        <v>1</v>
      </c>
      <c r="Z76" s="115">
        <f t="shared" si="22"/>
        <v>0</v>
      </c>
      <c r="AA76" s="115">
        <f t="shared" si="23"/>
        <v>0</v>
      </c>
      <c r="AB76" s="123" t="str">
        <f t="shared" si="24"/>
        <v>SRSA</v>
      </c>
      <c r="AC76" s="114">
        <f t="shared" si="25"/>
        <v>1</v>
      </c>
      <c r="AD76" s="115">
        <f t="shared" si="26"/>
        <v>0</v>
      </c>
      <c r="AE76" s="115">
        <f t="shared" si="27"/>
        <v>0</v>
      </c>
      <c r="AF76" s="123" t="str">
        <f t="shared" si="28"/>
        <v>-</v>
      </c>
      <c r="AG76" s="114">
        <f t="shared" si="29"/>
        <v>0</v>
      </c>
      <c r="AH76" s="124" t="s">
        <v>48</v>
      </c>
      <c r="AI76" s="3" t="s">
        <v>925</v>
      </c>
    </row>
    <row r="77" spans="1:35" s="3" customFormat="1" ht="12.75" customHeight="1">
      <c r="A77" s="112" t="s">
        <v>946</v>
      </c>
      <c r="B77" s="113" t="s">
        <v>947</v>
      </c>
      <c r="C77" s="114" t="s">
        <v>948</v>
      </c>
      <c r="D77" s="115" t="s">
        <v>949</v>
      </c>
      <c r="E77" s="115" t="s">
        <v>950</v>
      </c>
      <c r="F77" s="113" t="s">
        <v>42</v>
      </c>
      <c r="G77" s="116" t="s">
        <v>951</v>
      </c>
      <c r="H77" s="117" t="s">
        <v>952</v>
      </c>
      <c r="I77" s="115">
        <v>7857332651</v>
      </c>
      <c r="J77" s="118" t="s">
        <v>56</v>
      </c>
      <c r="K77" s="119" t="s">
        <v>47</v>
      </c>
      <c r="L77" s="70"/>
      <c r="M77" s="66">
        <v>426.8</v>
      </c>
      <c r="N77" s="58"/>
      <c r="O77" s="120">
        <v>8.620689655172415</v>
      </c>
      <c r="P77" s="119" t="s">
        <v>46</v>
      </c>
      <c r="Q77" s="59"/>
      <c r="R77" s="58"/>
      <c r="S77" s="121" t="s">
        <v>47</v>
      </c>
      <c r="T77" s="96">
        <v>16963</v>
      </c>
      <c r="U77" s="60"/>
      <c r="V77" s="60"/>
      <c r="W77" s="122"/>
      <c r="X77" s="114">
        <f t="shared" si="20"/>
        <v>1</v>
      </c>
      <c r="Y77" s="115">
        <f t="shared" si="21"/>
        <v>1</v>
      </c>
      <c r="Z77" s="115">
        <f t="shared" si="22"/>
        <v>0</v>
      </c>
      <c r="AA77" s="115">
        <f t="shared" si="23"/>
        <v>0</v>
      </c>
      <c r="AB77" s="123" t="str">
        <f t="shared" si="24"/>
        <v>SRSA</v>
      </c>
      <c r="AC77" s="114">
        <f t="shared" si="25"/>
        <v>1</v>
      </c>
      <c r="AD77" s="115">
        <f t="shared" si="26"/>
        <v>0</v>
      </c>
      <c r="AE77" s="115">
        <f t="shared" si="27"/>
        <v>0</v>
      </c>
      <c r="AF77" s="123" t="str">
        <f t="shared" si="28"/>
        <v>-</v>
      </c>
      <c r="AG77" s="114">
        <f t="shared" si="29"/>
        <v>0</v>
      </c>
      <c r="AH77" s="124" t="s">
        <v>48</v>
      </c>
      <c r="AI77" s="3" t="s">
        <v>946</v>
      </c>
    </row>
    <row r="78" spans="1:35" s="3" customFormat="1" ht="12.75" customHeight="1">
      <c r="A78" s="112" t="s">
        <v>953</v>
      </c>
      <c r="B78" s="113" t="s">
        <v>954</v>
      </c>
      <c r="C78" s="114" t="s">
        <v>955</v>
      </c>
      <c r="D78" s="115" t="s">
        <v>956</v>
      </c>
      <c r="E78" s="115" t="s">
        <v>955</v>
      </c>
      <c r="F78" s="113" t="s">
        <v>42</v>
      </c>
      <c r="G78" s="116" t="s">
        <v>957</v>
      </c>
      <c r="H78" s="117" t="s">
        <v>958</v>
      </c>
      <c r="I78" s="115">
        <v>6203754677</v>
      </c>
      <c r="J78" s="118" t="s">
        <v>56</v>
      </c>
      <c r="K78" s="119" t="s">
        <v>47</v>
      </c>
      <c r="L78" s="70"/>
      <c r="M78" s="66">
        <v>372.7</v>
      </c>
      <c r="N78" s="58"/>
      <c r="O78" s="120">
        <v>17.449664429530202</v>
      </c>
      <c r="P78" s="119" t="s">
        <v>46</v>
      </c>
      <c r="Q78" s="59"/>
      <c r="R78" s="58"/>
      <c r="S78" s="121" t="s">
        <v>47</v>
      </c>
      <c r="T78" s="96">
        <v>22716</v>
      </c>
      <c r="U78" s="60"/>
      <c r="V78" s="60"/>
      <c r="W78" s="122"/>
      <c r="X78" s="114">
        <f t="shared" si="20"/>
        <v>1</v>
      </c>
      <c r="Y78" s="115">
        <f t="shared" si="21"/>
        <v>1</v>
      </c>
      <c r="Z78" s="115">
        <f t="shared" si="22"/>
        <v>0</v>
      </c>
      <c r="AA78" s="115">
        <f t="shared" si="23"/>
        <v>0</v>
      </c>
      <c r="AB78" s="123" t="str">
        <f t="shared" si="24"/>
        <v>SRSA</v>
      </c>
      <c r="AC78" s="114">
        <f t="shared" si="25"/>
        <v>1</v>
      </c>
      <c r="AD78" s="115">
        <f t="shared" si="26"/>
        <v>0</v>
      </c>
      <c r="AE78" s="115">
        <f t="shared" si="27"/>
        <v>0</v>
      </c>
      <c r="AF78" s="123" t="str">
        <f t="shared" si="28"/>
        <v>-</v>
      </c>
      <c r="AG78" s="114">
        <f t="shared" si="29"/>
        <v>0</v>
      </c>
      <c r="AH78" s="124" t="s">
        <v>48</v>
      </c>
      <c r="AI78" s="3" t="s">
        <v>953</v>
      </c>
    </row>
    <row r="79" spans="1:35" s="3" customFormat="1" ht="12.75" customHeight="1">
      <c r="A79" s="112" t="s">
        <v>959</v>
      </c>
      <c r="B79" s="113" t="s">
        <v>960</v>
      </c>
      <c r="C79" s="114" t="s">
        <v>961</v>
      </c>
      <c r="D79" s="115" t="s">
        <v>962</v>
      </c>
      <c r="E79" s="115" t="s">
        <v>963</v>
      </c>
      <c r="F79" s="113" t="s">
        <v>42</v>
      </c>
      <c r="G79" s="116" t="s">
        <v>964</v>
      </c>
      <c r="H79" s="117" t="s">
        <v>73</v>
      </c>
      <c r="I79" s="115">
        <v>6209642212</v>
      </c>
      <c r="J79" s="118" t="s">
        <v>56</v>
      </c>
      <c r="K79" s="119" t="s">
        <v>47</v>
      </c>
      <c r="L79" s="70"/>
      <c r="M79" s="66">
        <v>195.8</v>
      </c>
      <c r="N79" s="58"/>
      <c r="O79" s="120">
        <v>11.846689895470384</v>
      </c>
      <c r="P79" s="119" t="s">
        <v>46</v>
      </c>
      <c r="Q79" s="59"/>
      <c r="R79" s="58"/>
      <c r="S79" s="121" t="s">
        <v>47</v>
      </c>
      <c r="T79" s="96">
        <v>11141</v>
      </c>
      <c r="U79" s="60"/>
      <c r="V79" s="60"/>
      <c r="W79" s="122"/>
      <c r="X79" s="114">
        <f t="shared" si="20"/>
        <v>1</v>
      </c>
      <c r="Y79" s="115">
        <f t="shared" si="21"/>
        <v>1</v>
      </c>
      <c r="Z79" s="115">
        <f t="shared" si="22"/>
        <v>0</v>
      </c>
      <c r="AA79" s="115">
        <f t="shared" si="23"/>
        <v>0</v>
      </c>
      <c r="AB79" s="123" t="str">
        <f t="shared" si="24"/>
        <v>SRSA</v>
      </c>
      <c r="AC79" s="114">
        <f t="shared" si="25"/>
        <v>1</v>
      </c>
      <c r="AD79" s="115">
        <f t="shared" si="26"/>
        <v>0</v>
      </c>
      <c r="AE79" s="115">
        <f t="shared" si="27"/>
        <v>0</v>
      </c>
      <c r="AF79" s="123" t="str">
        <f t="shared" si="28"/>
        <v>-</v>
      </c>
      <c r="AG79" s="114">
        <f t="shared" si="29"/>
        <v>0</v>
      </c>
      <c r="AH79" s="124" t="s">
        <v>48</v>
      </c>
      <c r="AI79" s="3" t="s">
        <v>959</v>
      </c>
    </row>
    <row r="80" spans="1:35" s="3" customFormat="1" ht="12.75" customHeight="1">
      <c r="A80" s="112" t="s">
        <v>965</v>
      </c>
      <c r="B80" s="113" t="s">
        <v>966</v>
      </c>
      <c r="C80" s="114" t="s">
        <v>967</v>
      </c>
      <c r="D80" s="115" t="s">
        <v>968</v>
      </c>
      <c r="E80" s="115" t="s">
        <v>967</v>
      </c>
      <c r="F80" s="113" t="s">
        <v>42</v>
      </c>
      <c r="G80" s="116" t="s">
        <v>969</v>
      </c>
      <c r="H80" s="117" t="s">
        <v>379</v>
      </c>
      <c r="I80" s="115">
        <v>6203245547</v>
      </c>
      <c r="J80" s="118" t="s">
        <v>56</v>
      </c>
      <c r="K80" s="119" t="s">
        <v>47</v>
      </c>
      <c r="L80" s="70"/>
      <c r="M80" s="66">
        <v>101.2</v>
      </c>
      <c r="N80" s="58"/>
      <c r="O80" s="120">
        <v>17.73049645390071</v>
      </c>
      <c r="P80" s="119" t="s">
        <v>46</v>
      </c>
      <c r="Q80" s="59"/>
      <c r="R80" s="58"/>
      <c r="S80" s="121" t="s">
        <v>47</v>
      </c>
      <c r="T80" s="96">
        <v>6884</v>
      </c>
      <c r="U80" s="60"/>
      <c r="V80" s="60"/>
      <c r="W80" s="122"/>
      <c r="X80" s="114">
        <f t="shared" si="20"/>
        <v>1</v>
      </c>
      <c r="Y80" s="115">
        <f t="shared" si="21"/>
        <v>1</v>
      </c>
      <c r="Z80" s="115">
        <f t="shared" si="22"/>
        <v>0</v>
      </c>
      <c r="AA80" s="115">
        <f t="shared" si="23"/>
        <v>0</v>
      </c>
      <c r="AB80" s="123" t="str">
        <f t="shared" si="24"/>
        <v>SRSA</v>
      </c>
      <c r="AC80" s="114">
        <f t="shared" si="25"/>
        <v>1</v>
      </c>
      <c r="AD80" s="115">
        <f t="shared" si="26"/>
        <v>0</v>
      </c>
      <c r="AE80" s="115">
        <f t="shared" si="27"/>
        <v>0</v>
      </c>
      <c r="AF80" s="123" t="str">
        <f t="shared" si="28"/>
        <v>-</v>
      </c>
      <c r="AG80" s="114">
        <f t="shared" si="29"/>
        <v>0</v>
      </c>
      <c r="AH80" s="124" t="s">
        <v>48</v>
      </c>
      <c r="AI80" s="3" t="s">
        <v>965</v>
      </c>
    </row>
    <row r="81" spans="1:35" s="3" customFormat="1" ht="12.75" customHeight="1">
      <c r="A81" s="112" t="s">
        <v>976</v>
      </c>
      <c r="B81" s="113" t="s">
        <v>977</v>
      </c>
      <c r="C81" s="114" t="s">
        <v>978</v>
      </c>
      <c r="D81" s="115" t="s">
        <v>979</v>
      </c>
      <c r="E81" s="115" t="s">
        <v>978</v>
      </c>
      <c r="F81" s="113" t="s">
        <v>42</v>
      </c>
      <c r="G81" s="116" t="s">
        <v>980</v>
      </c>
      <c r="H81" s="117" t="s">
        <v>102</v>
      </c>
      <c r="I81" s="115">
        <v>7855244436</v>
      </c>
      <c r="J81" s="118" t="s">
        <v>56</v>
      </c>
      <c r="K81" s="119" t="s">
        <v>47</v>
      </c>
      <c r="L81" s="70"/>
      <c r="M81" s="66">
        <v>327.4</v>
      </c>
      <c r="N81" s="58"/>
      <c r="O81" s="120">
        <v>17.70114942528736</v>
      </c>
      <c r="P81" s="119" t="s">
        <v>46</v>
      </c>
      <c r="Q81" s="59"/>
      <c r="R81" s="58"/>
      <c r="S81" s="121" t="s">
        <v>47</v>
      </c>
      <c r="T81" s="96">
        <v>14659</v>
      </c>
      <c r="U81" s="60"/>
      <c r="V81" s="60"/>
      <c r="W81" s="122"/>
      <c r="X81" s="114">
        <f t="shared" si="20"/>
        <v>1</v>
      </c>
      <c r="Y81" s="115">
        <f t="shared" si="21"/>
        <v>1</v>
      </c>
      <c r="Z81" s="115">
        <f t="shared" si="22"/>
        <v>0</v>
      </c>
      <c r="AA81" s="115">
        <f t="shared" si="23"/>
        <v>0</v>
      </c>
      <c r="AB81" s="123" t="str">
        <f t="shared" si="24"/>
        <v>SRSA</v>
      </c>
      <c r="AC81" s="114">
        <f t="shared" si="25"/>
        <v>1</v>
      </c>
      <c r="AD81" s="115">
        <f t="shared" si="26"/>
        <v>0</v>
      </c>
      <c r="AE81" s="115">
        <f t="shared" si="27"/>
        <v>0</v>
      </c>
      <c r="AF81" s="123" t="str">
        <f t="shared" si="28"/>
        <v>-</v>
      </c>
      <c r="AG81" s="114">
        <f t="shared" si="29"/>
        <v>0</v>
      </c>
      <c r="AH81" s="124" t="s">
        <v>48</v>
      </c>
      <c r="AI81" s="3" t="s">
        <v>976</v>
      </c>
    </row>
    <row r="82" spans="1:35" s="3" customFormat="1" ht="12.75" customHeight="1">
      <c r="A82" s="112" t="s">
        <v>981</v>
      </c>
      <c r="B82" s="113" t="s">
        <v>982</v>
      </c>
      <c r="C82" s="114" t="s">
        <v>983</v>
      </c>
      <c r="D82" s="115" t="s">
        <v>984</v>
      </c>
      <c r="E82" s="115" t="s">
        <v>983</v>
      </c>
      <c r="F82" s="113" t="s">
        <v>42</v>
      </c>
      <c r="G82" s="116" t="s">
        <v>985</v>
      </c>
      <c r="H82" s="117" t="s">
        <v>429</v>
      </c>
      <c r="I82" s="115">
        <v>6208976325</v>
      </c>
      <c r="J82" s="118" t="s">
        <v>56</v>
      </c>
      <c r="K82" s="119" t="s">
        <v>47</v>
      </c>
      <c r="L82" s="70"/>
      <c r="M82" s="66">
        <v>339.1</v>
      </c>
      <c r="N82" s="58"/>
      <c r="O82" s="120">
        <v>18.29268292682927</v>
      </c>
      <c r="P82" s="119" t="s">
        <v>46</v>
      </c>
      <c r="Q82" s="59"/>
      <c r="R82" s="58"/>
      <c r="S82" s="121" t="s">
        <v>47</v>
      </c>
      <c r="T82" s="96">
        <v>12907</v>
      </c>
      <c r="U82" s="60"/>
      <c r="V82" s="60"/>
      <c r="W82" s="122"/>
      <c r="X82" s="114">
        <f t="shared" si="20"/>
        <v>1</v>
      </c>
      <c r="Y82" s="115">
        <f t="shared" si="21"/>
        <v>1</v>
      </c>
      <c r="Z82" s="115">
        <f t="shared" si="22"/>
        <v>0</v>
      </c>
      <c r="AA82" s="115">
        <f t="shared" si="23"/>
        <v>0</v>
      </c>
      <c r="AB82" s="123" t="str">
        <f t="shared" si="24"/>
        <v>SRSA</v>
      </c>
      <c r="AC82" s="114">
        <f t="shared" si="25"/>
        <v>1</v>
      </c>
      <c r="AD82" s="115">
        <f t="shared" si="26"/>
        <v>0</v>
      </c>
      <c r="AE82" s="115">
        <f t="shared" si="27"/>
        <v>0</v>
      </c>
      <c r="AF82" s="123" t="str">
        <f t="shared" si="28"/>
        <v>-</v>
      </c>
      <c r="AG82" s="114">
        <f t="shared" si="29"/>
        <v>0</v>
      </c>
      <c r="AH82" s="124" t="s">
        <v>48</v>
      </c>
      <c r="AI82" s="3" t="s">
        <v>981</v>
      </c>
    </row>
    <row r="83" spans="1:35" s="3" customFormat="1" ht="12.75" customHeight="1">
      <c r="A83" s="112" t="s">
        <v>986</v>
      </c>
      <c r="B83" s="113" t="s">
        <v>987</v>
      </c>
      <c r="C83" s="114" t="s">
        <v>988</v>
      </c>
      <c r="D83" s="115" t="s">
        <v>185</v>
      </c>
      <c r="E83" s="115" t="s">
        <v>988</v>
      </c>
      <c r="F83" s="113" t="s">
        <v>42</v>
      </c>
      <c r="G83" s="116" t="s">
        <v>989</v>
      </c>
      <c r="H83" s="117" t="s">
        <v>990</v>
      </c>
      <c r="I83" s="115">
        <v>7856897595</v>
      </c>
      <c r="J83" s="118" t="s">
        <v>56</v>
      </c>
      <c r="K83" s="119" t="s">
        <v>47</v>
      </c>
      <c r="L83" s="70"/>
      <c r="M83" s="66">
        <v>173.4</v>
      </c>
      <c r="N83" s="58"/>
      <c r="O83" s="120">
        <v>11.737089201877934</v>
      </c>
      <c r="P83" s="119" t="s">
        <v>46</v>
      </c>
      <c r="Q83" s="59"/>
      <c r="R83" s="58"/>
      <c r="S83" s="121" t="s">
        <v>47</v>
      </c>
      <c r="T83" s="96">
        <v>10188</v>
      </c>
      <c r="U83" s="60"/>
      <c r="V83" s="60"/>
      <c r="W83" s="122"/>
      <c r="X83" s="114">
        <f t="shared" si="20"/>
        <v>1</v>
      </c>
      <c r="Y83" s="115">
        <f t="shared" si="21"/>
        <v>1</v>
      </c>
      <c r="Z83" s="115">
        <f t="shared" si="22"/>
        <v>0</v>
      </c>
      <c r="AA83" s="115">
        <f t="shared" si="23"/>
        <v>0</v>
      </c>
      <c r="AB83" s="123" t="str">
        <f t="shared" si="24"/>
        <v>SRSA</v>
      </c>
      <c r="AC83" s="114">
        <f t="shared" si="25"/>
        <v>1</v>
      </c>
      <c r="AD83" s="115">
        <f t="shared" si="26"/>
        <v>0</v>
      </c>
      <c r="AE83" s="115">
        <f t="shared" si="27"/>
        <v>0</v>
      </c>
      <c r="AF83" s="123" t="str">
        <f t="shared" si="28"/>
        <v>-</v>
      </c>
      <c r="AG83" s="114">
        <f t="shared" si="29"/>
        <v>0</v>
      </c>
      <c r="AH83" s="124" t="s">
        <v>48</v>
      </c>
      <c r="AI83" s="3" t="s">
        <v>986</v>
      </c>
    </row>
    <row r="84" spans="1:35" s="3" customFormat="1" ht="12.75" customHeight="1">
      <c r="A84" s="112" t="s">
        <v>997</v>
      </c>
      <c r="B84" s="113" t="s">
        <v>998</v>
      </c>
      <c r="C84" s="114" t="s">
        <v>999</v>
      </c>
      <c r="D84" s="115" t="s">
        <v>1000</v>
      </c>
      <c r="E84" s="115" t="s">
        <v>999</v>
      </c>
      <c r="F84" s="113" t="s">
        <v>42</v>
      </c>
      <c r="G84" s="116" t="s">
        <v>1001</v>
      </c>
      <c r="H84" s="117" t="s">
        <v>1002</v>
      </c>
      <c r="I84" s="115">
        <v>7858284413</v>
      </c>
      <c r="J84" s="118" t="s">
        <v>81</v>
      </c>
      <c r="K84" s="119" t="s">
        <v>47</v>
      </c>
      <c r="L84" s="70"/>
      <c r="M84" s="66">
        <v>398.8</v>
      </c>
      <c r="N84" s="58"/>
      <c r="O84" s="120">
        <v>7.5098814229249005</v>
      </c>
      <c r="P84" s="119" t="s">
        <v>46</v>
      </c>
      <c r="Q84" s="59"/>
      <c r="R84" s="58"/>
      <c r="S84" s="121" t="s">
        <v>47</v>
      </c>
      <c r="T84" s="96">
        <v>12396</v>
      </c>
      <c r="U84" s="60"/>
      <c r="V84" s="60"/>
      <c r="W84" s="122"/>
      <c r="X84" s="114">
        <f t="shared" si="20"/>
        <v>1</v>
      </c>
      <c r="Y84" s="115">
        <f t="shared" si="21"/>
        <v>1</v>
      </c>
      <c r="Z84" s="115">
        <f t="shared" si="22"/>
        <v>0</v>
      </c>
      <c r="AA84" s="115">
        <f t="shared" si="23"/>
        <v>0</v>
      </c>
      <c r="AB84" s="123" t="str">
        <f t="shared" si="24"/>
        <v>SRSA</v>
      </c>
      <c r="AC84" s="114">
        <f t="shared" si="25"/>
        <v>1</v>
      </c>
      <c r="AD84" s="115">
        <f t="shared" si="26"/>
        <v>0</v>
      </c>
      <c r="AE84" s="115">
        <f t="shared" si="27"/>
        <v>0</v>
      </c>
      <c r="AF84" s="123" t="str">
        <f t="shared" si="28"/>
        <v>-</v>
      </c>
      <c r="AG84" s="114">
        <f t="shared" si="29"/>
        <v>0</v>
      </c>
      <c r="AH84" s="124" t="s">
        <v>48</v>
      </c>
      <c r="AI84" s="3" t="s">
        <v>997</v>
      </c>
    </row>
    <row r="85" spans="1:35" s="3" customFormat="1" ht="12.75" customHeight="1">
      <c r="A85" s="112" t="s">
        <v>1009</v>
      </c>
      <c r="B85" s="113" t="s">
        <v>1010</v>
      </c>
      <c r="C85" s="114" t="s">
        <v>1011</v>
      </c>
      <c r="D85" s="115" t="s">
        <v>1012</v>
      </c>
      <c r="E85" s="115" t="s">
        <v>1011</v>
      </c>
      <c r="F85" s="113" t="s">
        <v>42</v>
      </c>
      <c r="G85" s="116" t="s">
        <v>1013</v>
      </c>
      <c r="H85" s="117" t="s">
        <v>829</v>
      </c>
      <c r="I85" s="115">
        <v>6203483415</v>
      </c>
      <c r="J85" s="118" t="s">
        <v>56</v>
      </c>
      <c r="K85" s="119" t="s">
        <v>47</v>
      </c>
      <c r="L85" s="70"/>
      <c r="M85" s="66">
        <v>234.8</v>
      </c>
      <c r="N85" s="58"/>
      <c r="O85" s="120">
        <v>17.08185053380783</v>
      </c>
      <c r="P85" s="119" t="s">
        <v>46</v>
      </c>
      <c r="Q85" s="59"/>
      <c r="R85" s="58"/>
      <c r="S85" s="121" t="s">
        <v>47</v>
      </c>
      <c r="T85" s="96">
        <v>13469</v>
      </c>
      <c r="U85" s="60"/>
      <c r="V85" s="60"/>
      <c r="W85" s="122"/>
      <c r="X85" s="114">
        <f t="shared" si="20"/>
        <v>1</v>
      </c>
      <c r="Y85" s="115">
        <f t="shared" si="21"/>
        <v>1</v>
      </c>
      <c r="Z85" s="115">
        <f t="shared" si="22"/>
        <v>0</v>
      </c>
      <c r="AA85" s="115">
        <f t="shared" si="23"/>
        <v>0</v>
      </c>
      <c r="AB85" s="123" t="str">
        <f t="shared" si="24"/>
        <v>SRSA</v>
      </c>
      <c r="AC85" s="114">
        <f t="shared" si="25"/>
        <v>1</v>
      </c>
      <c r="AD85" s="115">
        <f t="shared" si="26"/>
        <v>0</v>
      </c>
      <c r="AE85" s="115">
        <f t="shared" si="27"/>
        <v>0</v>
      </c>
      <c r="AF85" s="123" t="str">
        <f t="shared" si="28"/>
        <v>-</v>
      </c>
      <c r="AG85" s="114">
        <f t="shared" si="29"/>
        <v>0</v>
      </c>
      <c r="AH85" s="124" t="s">
        <v>48</v>
      </c>
      <c r="AI85" s="3" t="s">
        <v>1009</v>
      </c>
    </row>
    <row r="86" spans="1:35" s="3" customFormat="1" ht="12.75" customHeight="1">
      <c r="A86" s="112" t="s">
        <v>1014</v>
      </c>
      <c r="B86" s="113" t="s">
        <v>1015</v>
      </c>
      <c r="C86" s="114" t="s">
        <v>1016</v>
      </c>
      <c r="D86" s="115" t="s">
        <v>772</v>
      </c>
      <c r="E86" s="115" t="s">
        <v>1017</v>
      </c>
      <c r="F86" s="113" t="s">
        <v>42</v>
      </c>
      <c r="G86" s="116" t="s">
        <v>1018</v>
      </c>
      <c r="H86" s="117" t="s">
        <v>773</v>
      </c>
      <c r="I86" s="115">
        <v>6204372910</v>
      </c>
      <c r="J86" s="118" t="s">
        <v>56</v>
      </c>
      <c r="K86" s="119" t="s">
        <v>47</v>
      </c>
      <c r="L86" s="70"/>
      <c r="M86" s="66">
        <v>219.4</v>
      </c>
      <c r="N86" s="58"/>
      <c r="O86" s="120">
        <v>21.810699588477366</v>
      </c>
      <c r="P86" s="119" t="s">
        <v>47</v>
      </c>
      <c r="Q86" s="59"/>
      <c r="R86" s="58"/>
      <c r="S86" s="121" t="s">
        <v>47</v>
      </c>
      <c r="T86" s="96">
        <v>18480</v>
      </c>
      <c r="U86" s="60"/>
      <c r="V86" s="60"/>
      <c r="W86" s="122"/>
      <c r="X86" s="114">
        <f t="shared" si="20"/>
        <v>1</v>
      </c>
      <c r="Y86" s="115">
        <f t="shared" si="21"/>
        <v>1</v>
      </c>
      <c r="Z86" s="115">
        <f t="shared" si="22"/>
        <v>0</v>
      </c>
      <c r="AA86" s="115">
        <f t="shared" si="23"/>
        <v>0</v>
      </c>
      <c r="AB86" s="123" t="str">
        <f t="shared" si="24"/>
        <v>SRSA</v>
      </c>
      <c r="AC86" s="114">
        <f t="shared" si="25"/>
        <v>1</v>
      </c>
      <c r="AD86" s="115">
        <f t="shared" si="26"/>
        <v>1</v>
      </c>
      <c r="AE86" s="115" t="str">
        <f t="shared" si="27"/>
        <v>Initial</v>
      </c>
      <c r="AF86" s="123" t="str">
        <f t="shared" si="28"/>
        <v>-</v>
      </c>
      <c r="AG86" s="114" t="str">
        <f t="shared" si="29"/>
        <v>SRSA</v>
      </c>
      <c r="AH86" s="124" t="s">
        <v>48</v>
      </c>
      <c r="AI86" s="3" t="s">
        <v>1014</v>
      </c>
    </row>
    <row r="87" spans="1:35" s="3" customFormat="1" ht="12.75" customHeight="1">
      <c r="A87" s="112" t="s">
        <v>1031</v>
      </c>
      <c r="B87" s="113" t="s">
        <v>1032</v>
      </c>
      <c r="C87" s="114" t="s">
        <v>1033</v>
      </c>
      <c r="D87" s="115" t="s">
        <v>1034</v>
      </c>
      <c r="E87" s="115" t="s">
        <v>1035</v>
      </c>
      <c r="F87" s="113" t="s">
        <v>42</v>
      </c>
      <c r="G87" s="116" t="s">
        <v>1036</v>
      </c>
      <c r="H87" s="117" t="s">
        <v>73</v>
      </c>
      <c r="I87" s="115">
        <v>7855493521</v>
      </c>
      <c r="J87" s="118" t="s">
        <v>81</v>
      </c>
      <c r="K87" s="119" t="s">
        <v>47</v>
      </c>
      <c r="L87" s="70"/>
      <c r="M87" s="66">
        <v>265.3</v>
      </c>
      <c r="N87" s="58"/>
      <c r="O87" s="120">
        <v>24.7557003257329</v>
      </c>
      <c r="P87" s="119" t="s">
        <v>47</v>
      </c>
      <c r="Q87" s="59"/>
      <c r="R87" s="58"/>
      <c r="S87" s="121" t="s">
        <v>47</v>
      </c>
      <c r="T87" s="96">
        <v>12637</v>
      </c>
      <c r="U87" s="60"/>
      <c r="V87" s="60"/>
      <c r="W87" s="122"/>
      <c r="X87" s="114">
        <f t="shared" si="20"/>
        <v>1</v>
      </c>
      <c r="Y87" s="115">
        <f t="shared" si="21"/>
        <v>1</v>
      </c>
      <c r="Z87" s="115">
        <f t="shared" si="22"/>
        <v>0</v>
      </c>
      <c r="AA87" s="115">
        <f t="shared" si="23"/>
        <v>0</v>
      </c>
      <c r="AB87" s="123" t="str">
        <f t="shared" si="24"/>
        <v>SRSA</v>
      </c>
      <c r="AC87" s="114">
        <f t="shared" si="25"/>
        <v>1</v>
      </c>
      <c r="AD87" s="115">
        <f t="shared" si="26"/>
        <v>1</v>
      </c>
      <c r="AE87" s="115" t="str">
        <f t="shared" si="27"/>
        <v>Initial</v>
      </c>
      <c r="AF87" s="123" t="str">
        <f t="shared" si="28"/>
        <v>-</v>
      </c>
      <c r="AG87" s="114" t="str">
        <f t="shared" si="29"/>
        <v>SRSA</v>
      </c>
      <c r="AH87" s="124" t="s">
        <v>48</v>
      </c>
      <c r="AI87" s="3" t="s">
        <v>1031</v>
      </c>
    </row>
    <row r="88" spans="1:35" s="3" customFormat="1" ht="12.75" customHeight="1">
      <c r="A88" s="112" t="s">
        <v>1039</v>
      </c>
      <c r="B88" s="113" t="s">
        <v>1040</v>
      </c>
      <c r="C88" s="114" t="s">
        <v>1041</v>
      </c>
      <c r="D88" s="115" t="s">
        <v>1042</v>
      </c>
      <c r="E88" s="115" t="s">
        <v>1037</v>
      </c>
      <c r="F88" s="113" t="s">
        <v>42</v>
      </c>
      <c r="G88" s="116" t="s">
        <v>1038</v>
      </c>
      <c r="H88" s="117" t="s">
        <v>1043</v>
      </c>
      <c r="I88" s="115">
        <v>6203822117</v>
      </c>
      <c r="J88" s="118" t="s">
        <v>56</v>
      </c>
      <c r="K88" s="119" t="s">
        <v>47</v>
      </c>
      <c r="L88" s="70"/>
      <c r="M88" s="66">
        <v>496.8</v>
      </c>
      <c r="N88" s="58"/>
      <c r="O88" s="120">
        <v>14.833333333333334</v>
      </c>
      <c r="P88" s="119" t="s">
        <v>46</v>
      </c>
      <c r="Q88" s="59"/>
      <c r="R88" s="58"/>
      <c r="S88" s="121" t="s">
        <v>47</v>
      </c>
      <c r="T88" s="96">
        <v>22449</v>
      </c>
      <c r="U88" s="60"/>
      <c r="V88" s="60"/>
      <c r="W88" s="122"/>
      <c r="X88" s="114">
        <f t="shared" si="20"/>
        <v>1</v>
      </c>
      <c r="Y88" s="115">
        <f t="shared" si="21"/>
        <v>1</v>
      </c>
      <c r="Z88" s="115">
        <f t="shared" si="22"/>
        <v>0</v>
      </c>
      <c r="AA88" s="115">
        <f t="shared" si="23"/>
        <v>0</v>
      </c>
      <c r="AB88" s="123" t="str">
        <f t="shared" si="24"/>
        <v>SRSA</v>
      </c>
      <c r="AC88" s="114">
        <f t="shared" si="25"/>
        <v>1</v>
      </c>
      <c r="AD88" s="115">
        <f t="shared" si="26"/>
        <v>0</v>
      </c>
      <c r="AE88" s="115">
        <f t="shared" si="27"/>
        <v>0</v>
      </c>
      <c r="AF88" s="123" t="str">
        <f t="shared" si="28"/>
        <v>-</v>
      </c>
      <c r="AG88" s="114">
        <f t="shared" si="29"/>
        <v>0</v>
      </c>
      <c r="AH88" s="124" t="s">
        <v>48</v>
      </c>
      <c r="AI88" s="3" t="s">
        <v>1039</v>
      </c>
    </row>
    <row r="89" spans="1:35" s="3" customFormat="1" ht="12.75" customHeight="1">
      <c r="A89" s="112" t="s">
        <v>1044</v>
      </c>
      <c r="B89" s="113" t="s">
        <v>1045</v>
      </c>
      <c r="C89" s="114" t="s">
        <v>1046</v>
      </c>
      <c r="D89" s="115" t="s">
        <v>1047</v>
      </c>
      <c r="E89" s="115" t="s">
        <v>1048</v>
      </c>
      <c r="F89" s="113" t="s">
        <v>42</v>
      </c>
      <c r="G89" s="116" t="s">
        <v>1049</v>
      </c>
      <c r="H89" s="117" t="s">
        <v>1050</v>
      </c>
      <c r="I89" s="115">
        <v>6202374250</v>
      </c>
      <c r="J89" s="118" t="s">
        <v>56</v>
      </c>
      <c r="K89" s="119" t="s">
        <v>47</v>
      </c>
      <c r="L89" s="70"/>
      <c r="M89" s="66">
        <v>280.8</v>
      </c>
      <c r="N89" s="58"/>
      <c r="O89" s="120">
        <v>29.503105590062113</v>
      </c>
      <c r="P89" s="119" t="s">
        <v>47</v>
      </c>
      <c r="Q89" s="59"/>
      <c r="R89" s="58"/>
      <c r="S89" s="121" t="s">
        <v>47</v>
      </c>
      <c r="T89" s="96">
        <v>21780</v>
      </c>
      <c r="U89" s="60"/>
      <c r="V89" s="60"/>
      <c r="W89" s="122"/>
      <c r="X89" s="114">
        <f t="shared" si="20"/>
        <v>1</v>
      </c>
      <c r="Y89" s="115">
        <f t="shared" si="21"/>
        <v>1</v>
      </c>
      <c r="Z89" s="115">
        <f t="shared" si="22"/>
        <v>0</v>
      </c>
      <c r="AA89" s="115">
        <f t="shared" si="23"/>
        <v>0</v>
      </c>
      <c r="AB89" s="123" t="str">
        <f t="shared" si="24"/>
        <v>SRSA</v>
      </c>
      <c r="AC89" s="114">
        <f t="shared" si="25"/>
        <v>1</v>
      </c>
      <c r="AD89" s="115">
        <f t="shared" si="26"/>
        <v>1</v>
      </c>
      <c r="AE89" s="115" t="str">
        <f t="shared" si="27"/>
        <v>Initial</v>
      </c>
      <c r="AF89" s="123" t="str">
        <f t="shared" si="28"/>
        <v>-</v>
      </c>
      <c r="AG89" s="114" t="str">
        <f t="shared" si="29"/>
        <v>SRSA</v>
      </c>
      <c r="AH89" s="124" t="s">
        <v>48</v>
      </c>
      <c r="AI89" s="3" t="s">
        <v>1044</v>
      </c>
    </row>
    <row r="90" spans="1:35" s="3" customFormat="1" ht="12.75" customHeight="1">
      <c r="A90" s="112" t="s">
        <v>1057</v>
      </c>
      <c r="B90" s="113" t="s">
        <v>1058</v>
      </c>
      <c r="C90" s="114" t="s">
        <v>1059</v>
      </c>
      <c r="D90" s="115" t="s">
        <v>1060</v>
      </c>
      <c r="E90" s="115" t="s">
        <v>1059</v>
      </c>
      <c r="F90" s="113" t="s">
        <v>42</v>
      </c>
      <c r="G90" s="116" t="s">
        <v>1061</v>
      </c>
      <c r="H90" s="117" t="s">
        <v>1062</v>
      </c>
      <c r="I90" s="115">
        <v>9137962201</v>
      </c>
      <c r="J90" s="118" t="s">
        <v>81</v>
      </c>
      <c r="K90" s="119" t="s">
        <v>47</v>
      </c>
      <c r="L90" s="70"/>
      <c r="M90" s="66">
        <v>469.8</v>
      </c>
      <c r="N90" s="58"/>
      <c r="O90" s="120">
        <v>9.06148867313916</v>
      </c>
      <c r="P90" s="119" t="s">
        <v>46</v>
      </c>
      <c r="Q90" s="59"/>
      <c r="R90" s="58"/>
      <c r="S90" s="121" t="s">
        <v>47</v>
      </c>
      <c r="T90" s="96">
        <v>19193</v>
      </c>
      <c r="U90" s="60"/>
      <c r="V90" s="60"/>
      <c r="W90" s="122"/>
      <c r="X90" s="114">
        <f t="shared" si="20"/>
        <v>1</v>
      </c>
      <c r="Y90" s="115">
        <f t="shared" si="21"/>
        <v>1</v>
      </c>
      <c r="Z90" s="115">
        <f t="shared" si="22"/>
        <v>0</v>
      </c>
      <c r="AA90" s="115">
        <f t="shared" si="23"/>
        <v>0</v>
      </c>
      <c r="AB90" s="123" t="str">
        <f t="shared" si="24"/>
        <v>SRSA</v>
      </c>
      <c r="AC90" s="114">
        <f t="shared" si="25"/>
        <v>1</v>
      </c>
      <c r="AD90" s="115">
        <f t="shared" si="26"/>
        <v>0</v>
      </c>
      <c r="AE90" s="115">
        <f t="shared" si="27"/>
        <v>0</v>
      </c>
      <c r="AF90" s="123" t="str">
        <f t="shared" si="28"/>
        <v>-</v>
      </c>
      <c r="AG90" s="114">
        <f t="shared" si="29"/>
        <v>0</v>
      </c>
      <c r="AH90" s="124" t="s">
        <v>48</v>
      </c>
      <c r="AI90" s="3" t="s">
        <v>1057</v>
      </c>
    </row>
    <row r="91" spans="1:35" s="3" customFormat="1" ht="12.75" customHeight="1">
      <c r="A91" s="112" t="s">
        <v>1069</v>
      </c>
      <c r="B91" s="113" t="s">
        <v>1070</v>
      </c>
      <c r="C91" s="114" t="s">
        <v>1071</v>
      </c>
      <c r="D91" s="115" t="s">
        <v>1072</v>
      </c>
      <c r="E91" s="115" t="s">
        <v>1071</v>
      </c>
      <c r="F91" s="113" t="s">
        <v>42</v>
      </c>
      <c r="G91" s="116" t="s">
        <v>1073</v>
      </c>
      <c r="H91" s="117" t="s">
        <v>1074</v>
      </c>
      <c r="I91" s="115">
        <v>6208732081</v>
      </c>
      <c r="J91" s="118" t="s">
        <v>56</v>
      </c>
      <c r="K91" s="119" t="s">
        <v>47</v>
      </c>
      <c r="L91" s="70"/>
      <c r="M91" s="66">
        <v>386.9</v>
      </c>
      <c r="N91" s="58"/>
      <c r="O91" s="120">
        <v>10.180995475113122</v>
      </c>
      <c r="P91" s="119" t="s">
        <v>46</v>
      </c>
      <c r="Q91" s="59"/>
      <c r="R91" s="58"/>
      <c r="S91" s="121" t="s">
        <v>47</v>
      </c>
      <c r="T91" s="96">
        <v>12816</v>
      </c>
      <c r="U91" s="60"/>
      <c r="V91" s="60"/>
      <c r="W91" s="122"/>
      <c r="X91" s="114">
        <f t="shared" si="20"/>
        <v>1</v>
      </c>
      <c r="Y91" s="115">
        <f t="shared" si="21"/>
        <v>1</v>
      </c>
      <c r="Z91" s="115">
        <f t="shared" si="22"/>
        <v>0</v>
      </c>
      <c r="AA91" s="115">
        <f t="shared" si="23"/>
        <v>0</v>
      </c>
      <c r="AB91" s="123" t="str">
        <f t="shared" si="24"/>
        <v>SRSA</v>
      </c>
      <c r="AC91" s="114">
        <f t="shared" si="25"/>
        <v>1</v>
      </c>
      <c r="AD91" s="115">
        <f t="shared" si="26"/>
        <v>0</v>
      </c>
      <c r="AE91" s="115">
        <f t="shared" si="27"/>
        <v>0</v>
      </c>
      <c r="AF91" s="123" t="str">
        <f t="shared" si="28"/>
        <v>-</v>
      </c>
      <c r="AG91" s="114">
        <f t="shared" si="29"/>
        <v>0</v>
      </c>
      <c r="AH91" s="124" t="s">
        <v>48</v>
      </c>
      <c r="AI91" s="3" t="s">
        <v>1069</v>
      </c>
    </row>
    <row r="92" spans="1:35" s="3" customFormat="1" ht="12.75" customHeight="1">
      <c r="A92" s="112" t="s">
        <v>1075</v>
      </c>
      <c r="B92" s="113" t="s">
        <v>1076</v>
      </c>
      <c r="C92" s="114" t="s">
        <v>1077</v>
      </c>
      <c r="D92" s="115" t="s">
        <v>1078</v>
      </c>
      <c r="E92" s="115" t="s">
        <v>1079</v>
      </c>
      <c r="F92" s="113" t="s">
        <v>42</v>
      </c>
      <c r="G92" s="116" t="s">
        <v>1080</v>
      </c>
      <c r="H92" s="117" t="s">
        <v>547</v>
      </c>
      <c r="I92" s="115">
        <v>7857653394</v>
      </c>
      <c r="J92" s="118" t="s">
        <v>81</v>
      </c>
      <c r="K92" s="119" t="s">
        <v>47</v>
      </c>
      <c r="L92" s="70"/>
      <c r="M92" s="66">
        <v>428.3</v>
      </c>
      <c r="N92" s="58"/>
      <c r="O92" s="120">
        <v>8.58806404657933</v>
      </c>
      <c r="P92" s="119" t="s">
        <v>46</v>
      </c>
      <c r="Q92" s="59"/>
      <c r="R92" s="58"/>
      <c r="S92" s="121" t="s">
        <v>47</v>
      </c>
      <c r="T92" s="96">
        <v>19094</v>
      </c>
      <c r="U92" s="60"/>
      <c r="V92" s="60"/>
      <c r="W92" s="122"/>
      <c r="X92" s="114">
        <f t="shared" si="20"/>
        <v>1</v>
      </c>
      <c r="Y92" s="115">
        <f t="shared" si="21"/>
        <v>1</v>
      </c>
      <c r="Z92" s="115">
        <f t="shared" si="22"/>
        <v>0</v>
      </c>
      <c r="AA92" s="115">
        <f t="shared" si="23"/>
        <v>0</v>
      </c>
      <c r="AB92" s="123" t="str">
        <f t="shared" si="24"/>
        <v>SRSA</v>
      </c>
      <c r="AC92" s="114">
        <f t="shared" si="25"/>
        <v>1</v>
      </c>
      <c r="AD92" s="115">
        <f t="shared" si="26"/>
        <v>0</v>
      </c>
      <c r="AE92" s="115">
        <f t="shared" si="27"/>
        <v>0</v>
      </c>
      <c r="AF92" s="123" t="str">
        <f t="shared" si="28"/>
        <v>-</v>
      </c>
      <c r="AG92" s="114">
        <f t="shared" si="29"/>
        <v>0</v>
      </c>
      <c r="AH92" s="124" t="s">
        <v>48</v>
      </c>
      <c r="AI92" s="3" t="s">
        <v>1075</v>
      </c>
    </row>
    <row r="93" spans="1:35" s="3" customFormat="1" ht="12.75" customHeight="1">
      <c r="A93" s="112" t="s">
        <v>1081</v>
      </c>
      <c r="B93" s="113" t="s">
        <v>1082</v>
      </c>
      <c r="C93" s="114" t="s">
        <v>1083</v>
      </c>
      <c r="D93" s="115" t="s">
        <v>1084</v>
      </c>
      <c r="E93" s="115" t="s">
        <v>1083</v>
      </c>
      <c r="F93" s="113" t="s">
        <v>42</v>
      </c>
      <c r="G93" s="116" t="s">
        <v>1085</v>
      </c>
      <c r="H93" s="117" t="s">
        <v>547</v>
      </c>
      <c r="I93" s="115">
        <v>6208854372</v>
      </c>
      <c r="J93" s="118" t="s">
        <v>56</v>
      </c>
      <c r="K93" s="119" t="s">
        <v>47</v>
      </c>
      <c r="L93" s="70"/>
      <c r="M93" s="66">
        <v>256.7</v>
      </c>
      <c r="N93" s="58"/>
      <c r="O93" s="120">
        <v>10.526315789473683</v>
      </c>
      <c r="P93" s="119" t="s">
        <v>46</v>
      </c>
      <c r="Q93" s="59"/>
      <c r="R93" s="58"/>
      <c r="S93" s="121" t="s">
        <v>47</v>
      </c>
      <c r="T93" s="96">
        <v>7250</v>
      </c>
      <c r="U93" s="60"/>
      <c r="V93" s="60"/>
      <c r="W93" s="122"/>
      <c r="X93" s="114">
        <f t="shared" si="20"/>
        <v>1</v>
      </c>
      <c r="Y93" s="115">
        <f t="shared" si="21"/>
        <v>1</v>
      </c>
      <c r="Z93" s="115">
        <f t="shared" si="22"/>
        <v>0</v>
      </c>
      <c r="AA93" s="115">
        <f t="shared" si="23"/>
        <v>0</v>
      </c>
      <c r="AB93" s="123" t="str">
        <f t="shared" si="24"/>
        <v>SRSA</v>
      </c>
      <c r="AC93" s="114">
        <f t="shared" si="25"/>
        <v>1</v>
      </c>
      <c r="AD93" s="115">
        <f t="shared" si="26"/>
        <v>0</v>
      </c>
      <c r="AE93" s="115">
        <f t="shared" si="27"/>
        <v>0</v>
      </c>
      <c r="AF93" s="123" t="str">
        <f t="shared" si="28"/>
        <v>-</v>
      </c>
      <c r="AG93" s="114">
        <f t="shared" si="29"/>
        <v>0</v>
      </c>
      <c r="AH93" s="124" t="s">
        <v>48</v>
      </c>
      <c r="AI93" s="3" t="s">
        <v>1081</v>
      </c>
    </row>
    <row r="94" spans="1:35" s="3" customFormat="1" ht="12.75" customHeight="1">
      <c r="A94" s="112" t="s">
        <v>1086</v>
      </c>
      <c r="B94" s="113" t="s">
        <v>1087</v>
      </c>
      <c r="C94" s="114" t="s">
        <v>1088</v>
      </c>
      <c r="D94" s="115" t="s">
        <v>1089</v>
      </c>
      <c r="E94" s="115" t="s">
        <v>1090</v>
      </c>
      <c r="F94" s="113" t="s">
        <v>42</v>
      </c>
      <c r="G94" s="116" t="s">
        <v>1091</v>
      </c>
      <c r="H94" s="117" t="s">
        <v>498</v>
      </c>
      <c r="I94" s="115">
        <v>7854492282</v>
      </c>
      <c r="J94" s="118" t="s">
        <v>81</v>
      </c>
      <c r="K94" s="119" t="s">
        <v>47</v>
      </c>
      <c r="L94" s="70"/>
      <c r="M94" s="66">
        <v>458.9</v>
      </c>
      <c r="N94" s="58"/>
      <c r="O94" s="120">
        <v>11.827956989247312</v>
      </c>
      <c r="P94" s="119" t="s">
        <v>46</v>
      </c>
      <c r="Q94" s="59"/>
      <c r="R94" s="58"/>
      <c r="S94" s="121" t="s">
        <v>47</v>
      </c>
      <c r="T94" s="96">
        <v>14216</v>
      </c>
      <c r="U94" s="60"/>
      <c r="V94" s="60"/>
      <c r="W94" s="122"/>
      <c r="X94" s="114">
        <f t="shared" si="20"/>
        <v>1</v>
      </c>
      <c r="Y94" s="115">
        <f t="shared" si="21"/>
        <v>1</v>
      </c>
      <c r="Z94" s="115">
        <f t="shared" si="22"/>
        <v>0</v>
      </c>
      <c r="AA94" s="115">
        <f t="shared" si="23"/>
        <v>0</v>
      </c>
      <c r="AB94" s="123" t="str">
        <f t="shared" si="24"/>
        <v>SRSA</v>
      </c>
      <c r="AC94" s="114">
        <f t="shared" si="25"/>
        <v>1</v>
      </c>
      <c r="AD94" s="115">
        <f t="shared" si="26"/>
        <v>0</v>
      </c>
      <c r="AE94" s="115">
        <f t="shared" si="27"/>
        <v>0</v>
      </c>
      <c r="AF94" s="123" t="str">
        <f t="shared" si="28"/>
        <v>-</v>
      </c>
      <c r="AG94" s="114">
        <f t="shared" si="29"/>
        <v>0</v>
      </c>
      <c r="AH94" s="124" t="s">
        <v>48</v>
      </c>
      <c r="AI94" s="3" t="s">
        <v>1086</v>
      </c>
    </row>
    <row r="95" spans="1:35" s="3" customFormat="1" ht="12.75" customHeight="1">
      <c r="A95" s="112" t="s">
        <v>1092</v>
      </c>
      <c r="B95" s="113" t="s">
        <v>1093</v>
      </c>
      <c r="C95" s="114" t="s">
        <v>1094</v>
      </c>
      <c r="D95" s="115" t="s">
        <v>1095</v>
      </c>
      <c r="E95" s="115" t="s">
        <v>1094</v>
      </c>
      <c r="F95" s="113" t="s">
        <v>42</v>
      </c>
      <c r="G95" s="116" t="s">
        <v>1096</v>
      </c>
      <c r="H95" s="117" t="s">
        <v>1097</v>
      </c>
      <c r="I95" s="115">
        <v>6208462293</v>
      </c>
      <c r="J95" s="118" t="s">
        <v>56</v>
      </c>
      <c r="K95" s="119" t="s">
        <v>47</v>
      </c>
      <c r="L95" s="70"/>
      <c r="M95" s="66">
        <v>207.4</v>
      </c>
      <c r="N95" s="58"/>
      <c r="O95" s="120">
        <v>9.597523219814242</v>
      </c>
      <c r="P95" s="119" t="s">
        <v>46</v>
      </c>
      <c r="Q95" s="59"/>
      <c r="R95" s="58"/>
      <c r="S95" s="121" t="s">
        <v>47</v>
      </c>
      <c r="T95" s="96">
        <v>10120</v>
      </c>
      <c r="U95" s="60"/>
      <c r="V95" s="60"/>
      <c r="W95" s="122"/>
      <c r="X95" s="114">
        <f t="shared" si="20"/>
        <v>1</v>
      </c>
      <c r="Y95" s="115">
        <f t="shared" si="21"/>
        <v>1</v>
      </c>
      <c r="Z95" s="115">
        <f t="shared" si="22"/>
        <v>0</v>
      </c>
      <c r="AA95" s="115">
        <f t="shared" si="23"/>
        <v>0</v>
      </c>
      <c r="AB95" s="123" t="str">
        <f t="shared" si="24"/>
        <v>SRSA</v>
      </c>
      <c r="AC95" s="114">
        <f t="shared" si="25"/>
        <v>1</v>
      </c>
      <c r="AD95" s="115">
        <f t="shared" si="26"/>
        <v>0</v>
      </c>
      <c r="AE95" s="115">
        <f t="shared" si="27"/>
        <v>0</v>
      </c>
      <c r="AF95" s="123" t="str">
        <f t="shared" si="28"/>
        <v>-</v>
      </c>
      <c r="AG95" s="114">
        <f t="shared" si="29"/>
        <v>0</v>
      </c>
      <c r="AH95" s="124" t="s">
        <v>48</v>
      </c>
      <c r="AI95" s="3" t="s">
        <v>1092</v>
      </c>
    </row>
    <row r="96" spans="1:35" s="3" customFormat="1" ht="12.75" customHeight="1">
      <c r="A96" s="112" t="s">
        <v>1098</v>
      </c>
      <c r="B96" s="113" t="s">
        <v>1099</v>
      </c>
      <c r="C96" s="114" t="s">
        <v>1100</v>
      </c>
      <c r="D96" s="115" t="s">
        <v>1101</v>
      </c>
      <c r="E96" s="115" t="s">
        <v>1102</v>
      </c>
      <c r="F96" s="113" t="s">
        <v>42</v>
      </c>
      <c r="G96" s="116" t="s">
        <v>1103</v>
      </c>
      <c r="H96" s="117" t="s">
        <v>73</v>
      </c>
      <c r="I96" s="115">
        <v>6207675192</v>
      </c>
      <c r="J96" s="118" t="s">
        <v>733</v>
      </c>
      <c r="K96" s="119" t="s">
        <v>47</v>
      </c>
      <c r="L96" s="70"/>
      <c r="M96" s="66">
        <v>703.8</v>
      </c>
      <c r="N96" s="58" t="s">
        <v>47</v>
      </c>
      <c r="O96" s="120">
        <v>14.556962025316455</v>
      </c>
      <c r="P96" s="119" t="s">
        <v>46</v>
      </c>
      <c r="Q96" s="59"/>
      <c r="R96" s="58"/>
      <c r="S96" s="121" t="s">
        <v>47</v>
      </c>
      <c r="T96" s="96">
        <v>37356</v>
      </c>
      <c r="U96" s="60"/>
      <c r="V96" s="60"/>
      <c r="W96" s="122"/>
      <c r="X96" s="114">
        <f t="shared" si="20"/>
        <v>1</v>
      </c>
      <c r="Y96" s="115">
        <f t="shared" si="21"/>
        <v>1</v>
      </c>
      <c r="Z96" s="115">
        <f t="shared" si="22"/>
        <v>0</v>
      </c>
      <c r="AA96" s="115">
        <f t="shared" si="23"/>
        <v>0</v>
      </c>
      <c r="AB96" s="123" t="str">
        <f t="shared" si="24"/>
        <v>SRSA</v>
      </c>
      <c r="AC96" s="114">
        <f t="shared" si="25"/>
        <v>1</v>
      </c>
      <c r="AD96" s="115">
        <f t="shared" si="26"/>
        <v>0</v>
      </c>
      <c r="AE96" s="115">
        <f t="shared" si="27"/>
        <v>0</v>
      </c>
      <c r="AF96" s="123" t="str">
        <f t="shared" si="28"/>
        <v>-</v>
      </c>
      <c r="AG96" s="114">
        <f t="shared" si="29"/>
        <v>0</v>
      </c>
      <c r="AH96" s="124" t="s">
        <v>48</v>
      </c>
      <c r="AI96" s="3" t="s">
        <v>1098</v>
      </c>
    </row>
    <row r="97" spans="1:35" s="3" customFormat="1" ht="12.75" customHeight="1">
      <c r="A97" s="112" t="s">
        <v>1104</v>
      </c>
      <c r="B97" s="113" t="s">
        <v>1105</v>
      </c>
      <c r="C97" s="114" t="s">
        <v>1106</v>
      </c>
      <c r="D97" s="115" t="s">
        <v>1034</v>
      </c>
      <c r="E97" s="115" t="s">
        <v>1107</v>
      </c>
      <c r="F97" s="113" t="s">
        <v>42</v>
      </c>
      <c r="G97" s="116" t="s">
        <v>1108</v>
      </c>
      <c r="H97" s="117" t="s">
        <v>498</v>
      </c>
      <c r="I97" s="115">
        <v>6205982205</v>
      </c>
      <c r="J97" s="118" t="s">
        <v>56</v>
      </c>
      <c r="K97" s="119" t="s">
        <v>47</v>
      </c>
      <c r="L97" s="70"/>
      <c r="M97" s="66">
        <v>132.2</v>
      </c>
      <c r="N97" s="58"/>
      <c r="O97" s="120">
        <v>9.444444444444445</v>
      </c>
      <c r="P97" s="119" t="s">
        <v>46</v>
      </c>
      <c r="Q97" s="59"/>
      <c r="R97" s="58"/>
      <c r="S97" s="121" t="s">
        <v>47</v>
      </c>
      <c r="T97" s="96">
        <v>7986</v>
      </c>
      <c r="U97" s="60"/>
      <c r="V97" s="60"/>
      <c r="W97" s="122"/>
      <c r="X97" s="114">
        <f t="shared" si="20"/>
        <v>1</v>
      </c>
      <c r="Y97" s="115">
        <f t="shared" si="21"/>
        <v>1</v>
      </c>
      <c r="Z97" s="115">
        <f t="shared" si="22"/>
        <v>0</v>
      </c>
      <c r="AA97" s="115">
        <f t="shared" si="23"/>
        <v>0</v>
      </c>
      <c r="AB97" s="123" t="str">
        <f t="shared" si="24"/>
        <v>SRSA</v>
      </c>
      <c r="AC97" s="114">
        <f t="shared" si="25"/>
        <v>1</v>
      </c>
      <c r="AD97" s="115">
        <f t="shared" si="26"/>
        <v>0</v>
      </c>
      <c r="AE97" s="115">
        <f t="shared" si="27"/>
        <v>0</v>
      </c>
      <c r="AF97" s="123" t="str">
        <f t="shared" si="28"/>
        <v>-</v>
      </c>
      <c r="AG97" s="114">
        <f t="shared" si="29"/>
        <v>0</v>
      </c>
      <c r="AH97" s="124" t="s">
        <v>48</v>
      </c>
      <c r="AI97" s="3" t="s">
        <v>1104</v>
      </c>
    </row>
    <row r="98" spans="1:35" s="3" customFormat="1" ht="12.75" customHeight="1">
      <c r="A98" s="112" t="s">
        <v>1109</v>
      </c>
      <c r="B98" s="113" t="s">
        <v>1110</v>
      </c>
      <c r="C98" s="114" t="s">
        <v>1111</v>
      </c>
      <c r="D98" s="115" t="s">
        <v>1112</v>
      </c>
      <c r="E98" s="115" t="s">
        <v>1111</v>
      </c>
      <c r="F98" s="113" t="s">
        <v>42</v>
      </c>
      <c r="G98" s="116" t="s">
        <v>1113</v>
      </c>
      <c r="H98" s="117" t="s">
        <v>1114</v>
      </c>
      <c r="I98" s="115">
        <v>6203455500</v>
      </c>
      <c r="J98" s="118" t="s">
        <v>56</v>
      </c>
      <c r="K98" s="119" t="s">
        <v>47</v>
      </c>
      <c r="L98" s="70"/>
      <c r="M98" s="66">
        <v>382.4</v>
      </c>
      <c r="N98" s="58"/>
      <c r="O98" s="120">
        <v>10.99476439790576</v>
      </c>
      <c r="P98" s="119" t="s">
        <v>46</v>
      </c>
      <c r="Q98" s="59"/>
      <c r="R98" s="58"/>
      <c r="S98" s="121" t="s">
        <v>47</v>
      </c>
      <c r="T98" s="96">
        <v>13539</v>
      </c>
      <c r="U98" s="60"/>
      <c r="V98" s="60"/>
      <c r="W98" s="122"/>
      <c r="X98" s="114">
        <f t="shared" si="20"/>
        <v>1</v>
      </c>
      <c r="Y98" s="115">
        <f t="shared" si="21"/>
        <v>1</v>
      </c>
      <c r="Z98" s="115">
        <f t="shared" si="22"/>
        <v>0</v>
      </c>
      <c r="AA98" s="115">
        <f t="shared" si="23"/>
        <v>0</v>
      </c>
      <c r="AB98" s="123" t="str">
        <f t="shared" si="24"/>
        <v>SRSA</v>
      </c>
      <c r="AC98" s="114">
        <f t="shared" si="25"/>
        <v>1</v>
      </c>
      <c r="AD98" s="115">
        <f t="shared" si="26"/>
        <v>0</v>
      </c>
      <c r="AE98" s="115">
        <f t="shared" si="27"/>
        <v>0</v>
      </c>
      <c r="AF98" s="123" t="str">
        <f t="shared" si="28"/>
        <v>-</v>
      </c>
      <c r="AG98" s="114">
        <f t="shared" si="29"/>
        <v>0</v>
      </c>
      <c r="AH98" s="124" t="s">
        <v>48</v>
      </c>
      <c r="AI98" s="3" t="s">
        <v>1109</v>
      </c>
    </row>
    <row r="99" spans="1:35" s="3" customFormat="1" ht="12.75" customHeight="1">
      <c r="A99" s="112" t="s">
        <v>1120</v>
      </c>
      <c r="B99" s="113" t="s">
        <v>1121</v>
      </c>
      <c r="C99" s="114" t="s">
        <v>1122</v>
      </c>
      <c r="D99" s="115" t="s">
        <v>1123</v>
      </c>
      <c r="E99" s="115" t="s">
        <v>1124</v>
      </c>
      <c r="F99" s="113" t="s">
        <v>42</v>
      </c>
      <c r="G99" s="116" t="s">
        <v>1125</v>
      </c>
      <c r="H99" s="117" t="s">
        <v>73</v>
      </c>
      <c r="I99" s="115">
        <v>7853366101</v>
      </c>
      <c r="J99" s="118" t="s">
        <v>56</v>
      </c>
      <c r="K99" s="119" t="s">
        <v>47</v>
      </c>
      <c r="L99" s="70"/>
      <c r="M99" s="66">
        <v>552</v>
      </c>
      <c r="N99" s="58"/>
      <c r="O99" s="120">
        <v>8.368200836820083</v>
      </c>
      <c r="P99" s="119" t="s">
        <v>46</v>
      </c>
      <c r="Q99" s="59"/>
      <c r="R99" s="58"/>
      <c r="S99" s="121" t="s">
        <v>47</v>
      </c>
      <c r="T99" s="96">
        <v>25763</v>
      </c>
      <c r="U99" s="60"/>
      <c r="V99" s="60"/>
      <c r="W99" s="122"/>
      <c r="X99" s="114">
        <f t="shared" si="20"/>
        <v>1</v>
      </c>
      <c r="Y99" s="115">
        <f t="shared" si="21"/>
        <v>1</v>
      </c>
      <c r="Z99" s="115">
        <f t="shared" si="22"/>
        <v>0</v>
      </c>
      <c r="AA99" s="115">
        <f t="shared" si="23"/>
        <v>0</v>
      </c>
      <c r="AB99" s="123" t="str">
        <f t="shared" si="24"/>
        <v>SRSA</v>
      </c>
      <c r="AC99" s="114">
        <f t="shared" si="25"/>
        <v>1</v>
      </c>
      <c r="AD99" s="115">
        <f t="shared" si="26"/>
        <v>0</v>
      </c>
      <c r="AE99" s="115">
        <f t="shared" si="27"/>
        <v>0</v>
      </c>
      <c r="AF99" s="123" t="str">
        <f t="shared" si="28"/>
        <v>-</v>
      </c>
      <c r="AG99" s="114">
        <f t="shared" si="29"/>
        <v>0</v>
      </c>
      <c r="AH99" s="124" t="s">
        <v>48</v>
      </c>
      <c r="AI99" s="3" t="s">
        <v>1120</v>
      </c>
    </row>
    <row r="100" spans="1:35" s="3" customFormat="1" ht="12.75" customHeight="1">
      <c r="A100" s="112" t="s">
        <v>1132</v>
      </c>
      <c r="B100" s="113" t="s">
        <v>1133</v>
      </c>
      <c r="C100" s="114" t="s">
        <v>1134</v>
      </c>
      <c r="D100" s="115" t="s">
        <v>1135</v>
      </c>
      <c r="E100" s="115" t="s">
        <v>1134</v>
      </c>
      <c r="F100" s="113" t="s">
        <v>42</v>
      </c>
      <c r="G100" s="116" t="s">
        <v>1136</v>
      </c>
      <c r="H100" s="117" t="s">
        <v>1137</v>
      </c>
      <c r="I100" s="115">
        <v>7857982210</v>
      </c>
      <c r="J100" s="118" t="s">
        <v>56</v>
      </c>
      <c r="K100" s="119" t="s">
        <v>47</v>
      </c>
      <c r="L100" s="70"/>
      <c r="M100" s="66">
        <v>279.3</v>
      </c>
      <c r="N100" s="58"/>
      <c r="O100" s="120">
        <v>17.28395061728395</v>
      </c>
      <c r="P100" s="119" t="s">
        <v>46</v>
      </c>
      <c r="Q100" s="59"/>
      <c r="R100" s="58"/>
      <c r="S100" s="121" t="s">
        <v>47</v>
      </c>
      <c r="T100" s="96">
        <v>9234</v>
      </c>
      <c r="U100" s="60"/>
      <c r="V100" s="60"/>
      <c r="W100" s="122"/>
      <c r="X100" s="114">
        <f t="shared" si="20"/>
        <v>1</v>
      </c>
      <c r="Y100" s="115">
        <f t="shared" si="21"/>
        <v>1</v>
      </c>
      <c r="Z100" s="115">
        <f t="shared" si="22"/>
        <v>0</v>
      </c>
      <c r="AA100" s="115">
        <f t="shared" si="23"/>
        <v>0</v>
      </c>
      <c r="AB100" s="123" t="str">
        <f t="shared" si="24"/>
        <v>SRSA</v>
      </c>
      <c r="AC100" s="114">
        <f t="shared" si="25"/>
        <v>1</v>
      </c>
      <c r="AD100" s="115">
        <f t="shared" si="26"/>
        <v>0</v>
      </c>
      <c r="AE100" s="115">
        <f t="shared" si="27"/>
        <v>0</v>
      </c>
      <c r="AF100" s="123" t="str">
        <f t="shared" si="28"/>
        <v>-</v>
      </c>
      <c r="AG100" s="114">
        <f t="shared" si="29"/>
        <v>0</v>
      </c>
      <c r="AH100" s="124" t="s">
        <v>48</v>
      </c>
      <c r="AI100" s="3" t="s">
        <v>1132</v>
      </c>
    </row>
    <row r="101" spans="1:35" s="3" customFormat="1" ht="12.75" customHeight="1">
      <c r="A101" s="112" t="s">
        <v>1153</v>
      </c>
      <c r="B101" s="113" t="s">
        <v>1154</v>
      </c>
      <c r="C101" s="114" t="s">
        <v>1155</v>
      </c>
      <c r="D101" s="115" t="s">
        <v>1156</v>
      </c>
      <c r="E101" s="115" t="s">
        <v>794</v>
      </c>
      <c r="F101" s="113" t="s">
        <v>42</v>
      </c>
      <c r="G101" s="116" t="s">
        <v>796</v>
      </c>
      <c r="H101" s="117" t="s">
        <v>1157</v>
      </c>
      <c r="I101" s="115">
        <v>7853642194</v>
      </c>
      <c r="J101" s="118" t="s">
        <v>81</v>
      </c>
      <c r="K101" s="119" t="s">
        <v>47</v>
      </c>
      <c r="L101" s="70"/>
      <c r="M101" s="66">
        <v>341.03</v>
      </c>
      <c r="N101" s="58"/>
      <c r="O101" s="120">
        <v>13.128491620111731</v>
      </c>
      <c r="P101" s="119" t="s">
        <v>46</v>
      </c>
      <c r="Q101" s="59"/>
      <c r="R101" s="58"/>
      <c r="S101" s="121" t="s">
        <v>47</v>
      </c>
      <c r="T101" s="96">
        <v>12517</v>
      </c>
      <c r="U101" s="60"/>
      <c r="V101" s="60"/>
      <c r="W101" s="122"/>
      <c r="X101" s="114">
        <f t="shared" si="20"/>
        <v>1</v>
      </c>
      <c r="Y101" s="115">
        <f t="shared" si="21"/>
        <v>1</v>
      </c>
      <c r="Z101" s="115">
        <f t="shared" si="22"/>
        <v>0</v>
      </c>
      <c r="AA101" s="115">
        <f t="shared" si="23"/>
        <v>0</v>
      </c>
      <c r="AB101" s="123" t="str">
        <f t="shared" si="24"/>
        <v>SRSA</v>
      </c>
      <c r="AC101" s="114">
        <f t="shared" si="25"/>
        <v>1</v>
      </c>
      <c r="AD101" s="115">
        <f t="shared" si="26"/>
        <v>0</v>
      </c>
      <c r="AE101" s="115">
        <f t="shared" si="27"/>
        <v>0</v>
      </c>
      <c r="AF101" s="123" t="str">
        <f t="shared" si="28"/>
        <v>-</v>
      </c>
      <c r="AG101" s="114">
        <f t="shared" si="29"/>
        <v>0</v>
      </c>
      <c r="AH101" s="124" t="s">
        <v>48</v>
      </c>
      <c r="AI101" s="3" t="s">
        <v>1153</v>
      </c>
    </row>
    <row r="102" spans="1:35" s="3" customFormat="1" ht="12.75" customHeight="1">
      <c r="A102" s="112" t="s">
        <v>1158</v>
      </c>
      <c r="B102" s="113" t="s">
        <v>1159</v>
      </c>
      <c r="C102" s="114" t="s">
        <v>1160</v>
      </c>
      <c r="D102" s="115" t="s">
        <v>1161</v>
      </c>
      <c r="E102" s="115" t="s">
        <v>1162</v>
      </c>
      <c r="F102" s="113" t="s">
        <v>42</v>
      </c>
      <c r="G102" s="116" t="s">
        <v>1163</v>
      </c>
      <c r="H102" s="117" t="s">
        <v>73</v>
      </c>
      <c r="I102" s="115">
        <v>6204435116</v>
      </c>
      <c r="J102" s="118" t="s">
        <v>56</v>
      </c>
      <c r="K102" s="119" t="s">
        <v>47</v>
      </c>
      <c r="L102" s="70"/>
      <c r="M102" s="66">
        <v>417.5</v>
      </c>
      <c r="N102" s="58"/>
      <c r="O102" s="120">
        <v>18.370607028753994</v>
      </c>
      <c r="P102" s="119" t="s">
        <v>46</v>
      </c>
      <c r="Q102" s="59"/>
      <c r="R102" s="58"/>
      <c r="S102" s="121" t="s">
        <v>47</v>
      </c>
      <c r="T102" s="96">
        <v>24274</v>
      </c>
      <c r="U102" s="60"/>
      <c r="V102" s="60"/>
      <c r="W102" s="122"/>
      <c r="X102" s="114">
        <f t="shared" si="20"/>
        <v>1</v>
      </c>
      <c r="Y102" s="115">
        <f t="shared" si="21"/>
        <v>1</v>
      </c>
      <c r="Z102" s="115">
        <f t="shared" si="22"/>
        <v>0</v>
      </c>
      <c r="AA102" s="115">
        <f t="shared" si="23"/>
        <v>0</v>
      </c>
      <c r="AB102" s="123" t="str">
        <f t="shared" si="24"/>
        <v>SRSA</v>
      </c>
      <c r="AC102" s="114">
        <f t="shared" si="25"/>
        <v>1</v>
      </c>
      <c r="AD102" s="115">
        <f t="shared" si="26"/>
        <v>0</v>
      </c>
      <c r="AE102" s="115">
        <f t="shared" si="27"/>
        <v>0</v>
      </c>
      <c r="AF102" s="123" t="str">
        <f t="shared" si="28"/>
        <v>-</v>
      </c>
      <c r="AG102" s="114">
        <f t="shared" si="29"/>
        <v>0</v>
      </c>
      <c r="AH102" s="124" t="s">
        <v>48</v>
      </c>
      <c r="AI102" s="3" t="s">
        <v>1158</v>
      </c>
    </row>
    <row r="103" spans="1:35" s="3" customFormat="1" ht="12.75" customHeight="1">
      <c r="A103" s="112" t="s">
        <v>1164</v>
      </c>
      <c r="B103" s="113" t="s">
        <v>1165</v>
      </c>
      <c r="C103" s="114" t="s">
        <v>1166</v>
      </c>
      <c r="D103" s="115" t="s">
        <v>1167</v>
      </c>
      <c r="E103" s="115" t="s">
        <v>1168</v>
      </c>
      <c r="F103" s="113" t="s">
        <v>42</v>
      </c>
      <c r="G103" s="116" t="s">
        <v>1169</v>
      </c>
      <c r="H103" s="117" t="s">
        <v>1170</v>
      </c>
      <c r="I103" s="115">
        <v>7853922167</v>
      </c>
      <c r="J103" s="118" t="s">
        <v>56</v>
      </c>
      <c r="K103" s="119" t="s">
        <v>47</v>
      </c>
      <c r="L103" s="70"/>
      <c r="M103" s="66">
        <v>581.8</v>
      </c>
      <c r="N103" s="58"/>
      <c r="O103" s="120">
        <v>12.38244514106583</v>
      </c>
      <c r="P103" s="119" t="s">
        <v>46</v>
      </c>
      <c r="Q103" s="59"/>
      <c r="R103" s="58"/>
      <c r="S103" s="121" t="s">
        <v>47</v>
      </c>
      <c r="T103" s="96">
        <v>21691</v>
      </c>
      <c r="U103" s="60"/>
      <c r="V103" s="60"/>
      <c r="W103" s="122"/>
      <c r="X103" s="114">
        <f t="shared" si="20"/>
        <v>1</v>
      </c>
      <c r="Y103" s="115">
        <f t="shared" si="21"/>
        <v>1</v>
      </c>
      <c r="Z103" s="115">
        <f t="shared" si="22"/>
        <v>0</v>
      </c>
      <c r="AA103" s="115">
        <f t="shared" si="23"/>
        <v>0</v>
      </c>
      <c r="AB103" s="123" t="str">
        <f t="shared" si="24"/>
        <v>SRSA</v>
      </c>
      <c r="AC103" s="114">
        <f t="shared" si="25"/>
        <v>1</v>
      </c>
      <c r="AD103" s="115">
        <f t="shared" si="26"/>
        <v>0</v>
      </c>
      <c r="AE103" s="115">
        <f t="shared" si="27"/>
        <v>0</v>
      </c>
      <c r="AF103" s="123" t="str">
        <f t="shared" si="28"/>
        <v>-</v>
      </c>
      <c r="AG103" s="114">
        <f t="shared" si="29"/>
        <v>0</v>
      </c>
      <c r="AH103" s="124" t="s">
        <v>48</v>
      </c>
      <c r="AI103" s="3" t="s">
        <v>1164</v>
      </c>
    </row>
    <row r="104" spans="1:35" s="3" customFormat="1" ht="12.75" customHeight="1">
      <c r="A104" s="112" t="s">
        <v>1171</v>
      </c>
      <c r="B104" s="113" t="s">
        <v>1172</v>
      </c>
      <c r="C104" s="114" t="s">
        <v>1173</v>
      </c>
      <c r="D104" s="115" t="s">
        <v>1174</v>
      </c>
      <c r="E104" s="115" t="s">
        <v>1175</v>
      </c>
      <c r="F104" s="113" t="s">
        <v>42</v>
      </c>
      <c r="G104" s="116" t="s">
        <v>1176</v>
      </c>
      <c r="H104" s="117" t="s">
        <v>1177</v>
      </c>
      <c r="I104" s="115">
        <v>6203474116</v>
      </c>
      <c r="J104" s="118" t="s">
        <v>56</v>
      </c>
      <c r="K104" s="119" t="s">
        <v>47</v>
      </c>
      <c r="L104" s="70"/>
      <c r="M104" s="66">
        <v>455.1</v>
      </c>
      <c r="N104" s="58"/>
      <c r="O104" s="120">
        <v>22.017045454545457</v>
      </c>
      <c r="P104" s="119" t="s">
        <v>47</v>
      </c>
      <c r="Q104" s="59"/>
      <c r="R104" s="58"/>
      <c r="S104" s="121" t="s">
        <v>47</v>
      </c>
      <c r="T104" s="96">
        <v>35971</v>
      </c>
      <c r="U104" s="60"/>
      <c r="V104" s="60"/>
      <c r="W104" s="122"/>
      <c r="X104" s="114">
        <f t="shared" si="20"/>
        <v>1</v>
      </c>
      <c r="Y104" s="115">
        <f t="shared" si="21"/>
        <v>1</v>
      </c>
      <c r="Z104" s="115">
        <f t="shared" si="22"/>
        <v>0</v>
      </c>
      <c r="AA104" s="115">
        <f t="shared" si="23"/>
        <v>0</v>
      </c>
      <c r="AB104" s="123" t="str">
        <f t="shared" si="24"/>
        <v>SRSA</v>
      </c>
      <c r="AC104" s="114">
        <f t="shared" si="25"/>
        <v>1</v>
      </c>
      <c r="AD104" s="115">
        <f t="shared" si="26"/>
        <v>1</v>
      </c>
      <c r="AE104" s="115" t="str">
        <f t="shared" si="27"/>
        <v>Initial</v>
      </c>
      <c r="AF104" s="123" t="str">
        <f t="shared" si="28"/>
        <v>-</v>
      </c>
      <c r="AG104" s="114" t="str">
        <f t="shared" si="29"/>
        <v>SRSA</v>
      </c>
      <c r="AH104" s="124" t="s">
        <v>48</v>
      </c>
      <c r="AI104" s="3" t="s">
        <v>1171</v>
      </c>
    </row>
    <row r="105" spans="1:35" s="3" customFormat="1" ht="12.75" customHeight="1">
      <c r="A105" s="112" t="s">
        <v>1180</v>
      </c>
      <c r="B105" s="113" t="s">
        <v>1181</v>
      </c>
      <c r="C105" s="114" t="s">
        <v>1182</v>
      </c>
      <c r="D105" s="115" t="s">
        <v>1183</v>
      </c>
      <c r="E105" s="115" t="s">
        <v>1184</v>
      </c>
      <c r="F105" s="113" t="s">
        <v>42</v>
      </c>
      <c r="G105" s="116" t="s">
        <v>1185</v>
      </c>
      <c r="H105" s="117" t="s">
        <v>73</v>
      </c>
      <c r="I105" s="115">
        <v>7856692445</v>
      </c>
      <c r="J105" s="118" t="s">
        <v>56</v>
      </c>
      <c r="K105" s="119" t="s">
        <v>47</v>
      </c>
      <c r="L105" s="70"/>
      <c r="M105" s="66">
        <v>170.3</v>
      </c>
      <c r="N105" s="58"/>
      <c r="O105" s="120">
        <v>16.16766467065868</v>
      </c>
      <c r="P105" s="119" t="s">
        <v>46</v>
      </c>
      <c r="Q105" s="59"/>
      <c r="R105" s="58"/>
      <c r="S105" s="121" t="s">
        <v>47</v>
      </c>
      <c r="T105" s="96">
        <v>8177</v>
      </c>
      <c r="U105" s="60"/>
      <c r="V105" s="60"/>
      <c r="W105" s="122"/>
      <c r="X105" s="114">
        <f t="shared" si="20"/>
        <v>1</v>
      </c>
      <c r="Y105" s="115">
        <f t="shared" si="21"/>
        <v>1</v>
      </c>
      <c r="Z105" s="115">
        <f t="shared" si="22"/>
        <v>0</v>
      </c>
      <c r="AA105" s="115">
        <f t="shared" si="23"/>
        <v>0</v>
      </c>
      <c r="AB105" s="123" t="str">
        <f t="shared" si="24"/>
        <v>SRSA</v>
      </c>
      <c r="AC105" s="114">
        <f t="shared" si="25"/>
        <v>1</v>
      </c>
      <c r="AD105" s="115">
        <f t="shared" si="26"/>
        <v>0</v>
      </c>
      <c r="AE105" s="115">
        <f t="shared" si="27"/>
        <v>0</v>
      </c>
      <c r="AF105" s="123" t="str">
        <f t="shared" si="28"/>
        <v>-</v>
      </c>
      <c r="AG105" s="114">
        <f t="shared" si="29"/>
        <v>0</v>
      </c>
      <c r="AH105" s="124" t="s">
        <v>48</v>
      </c>
      <c r="AI105" s="3" t="s">
        <v>1180</v>
      </c>
    </row>
    <row r="106" spans="1:35" s="3" customFormat="1" ht="12.75" customHeight="1">
      <c r="A106" s="112" t="s">
        <v>1194</v>
      </c>
      <c r="B106" s="113" t="s">
        <v>1195</v>
      </c>
      <c r="C106" s="114" t="s">
        <v>1186</v>
      </c>
      <c r="D106" s="115" t="s">
        <v>1196</v>
      </c>
      <c r="E106" s="115" t="s">
        <v>1186</v>
      </c>
      <c r="F106" s="113" t="s">
        <v>42</v>
      </c>
      <c r="G106" s="116" t="s">
        <v>1187</v>
      </c>
      <c r="H106" s="117" t="s">
        <v>73</v>
      </c>
      <c r="I106" s="115">
        <v>7856714588</v>
      </c>
      <c r="J106" s="118" t="s">
        <v>56</v>
      </c>
      <c r="K106" s="119" t="s">
        <v>47</v>
      </c>
      <c r="L106" s="70"/>
      <c r="M106" s="66">
        <v>362.6</v>
      </c>
      <c r="N106" s="58"/>
      <c r="O106" s="120">
        <v>13.716814159292035</v>
      </c>
      <c r="P106" s="119" t="s">
        <v>46</v>
      </c>
      <c r="Q106" s="59"/>
      <c r="R106" s="58"/>
      <c r="S106" s="121" t="s">
        <v>47</v>
      </c>
      <c r="T106" s="96">
        <v>22159</v>
      </c>
      <c r="U106" s="60"/>
      <c r="V106" s="60"/>
      <c r="W106" s="122"/>
      <c r="X106" s="114">
        <f t="shared" si="20"/>
        <v>1</v>
      </c>
      <c r="Y106" s="115">
        <f t="shared" si="21"/>
        <v>1</v>
      </c>
      <c r="Z106" s="115">
        <f t="shared" si="22"/>
        <v>0</v>
      </c>
      <c r="AA106" s="115">
        <f t="shared" si="23"/>
        <v>0</v>
      </c>
      <c r="AB106" s="123" t="str">
        <f t="shared" si="24"/>
        <v>SRSA</v>
      </c>
      <c r="AC106" s="114">
        <f t="shared" si="25"/>
        <v>1</v>
      </c>
      <c r="AD106" s="115">
        <f t="shared" si="26"/>
        <v>0</v>
      </c>
      <c r="AE106" s="115">
        <f t="shared" si="27"/>
        <v>0</v>
      </c>
      <c r="AF106" s="123" t="str">
        <f t="shared" si="28"/>
        <v>-</v>
      </c>
      <c r="AG106" s="114">
        <f t="shared" si="29"/>
        <v>0</v>
      </c>
      <c r="AH106" s="124" t="s">
        <v>48</v>
      </c>
      <c r="AI106" s="3" t="s">
        <v>1194</v>
      </c>
    </row>
    <row r="107" spans="1:35" s="3" customFormat="1" ht="12.75" customHeight="1">
      <c r="A107" s="112" t="s">
        <v>1197</v>
      </c>
      <c r="B107" s="113" t="s">
        <v>1198</v>
      </c>
      <c r="C107" s="114" t="s">
        <v>1199</v>
      </c>
      <c r="D107" s="115" t="s">
        <v>1200</v>
      </c>
      <c r="E107" s="115" t="s">
        <v>1199</v>
      </c>
      <c r="F107" s="113" t="s">
        <v>42</v>
      </c>
      <c r="G107" s="116" t="s">
        <v>1201</v>
      </c>
      <c r="H107" s="117" t="s">
        <v>1202</v>
      </c>
      <c r="I107" s="115">
        <v>7854753805</v>
      </c>
      <c r="J107" s="118" t="s">
        <v>56</v>
      </c>
      <c r="K107" s="119" t="s">
        <v>47</v>
      </c>
      <c r="L107" s="70"/>
      <c r="M107" s="66">
        <v>338.7</v>
      </c>
      <c r="N107" s="58"/>
      <c r="O107" s="120">
        <v>16.710182767624023</v>
      </c>
      <c r="P107" s="119" t="s">
        <v>46</v>
      </c>
      <c r="Q107" s="59"/>
      <c r="R107" s="58"/>
      <c r="S107" s="121" t="s">
        <v>47</v>
      </c>
      <c r="T107" s="96">
        <v>25699</v>
      </c>
      <c r="U107" s="60"/>
      <c r="V107" s="60"/>
      <c r="W107" s="122"/>
      <c r="X107" s="114">
        <f aca="true" t="shared" si="30" ref="X107:X138">IF(OR(K107="YES",TRIM(L107)="YES"),1,0)</f>
        <v>1</v>
      </c>
      <c r="Y107" s="115">
        <f aca="true" t="shared" si="31" ref="Y107:Y138">IF(OR(AND(ISNUMBER(M107),AND(M107&gt;0,M107&lt;600)),AND(ISNUMBER(M107),AND(M107&gt;0,N107="YES"))),1,0)</f>
        <v>1</v>
      </c>
      <c r="Z107" s="115">
        <f aca="true" t="shared" si="32" ref="Z107:Z138">IF(AND(OR(K107="YES",TRIM(L107)="YES"),(X107=0)),"Trouble",0)</f>
        <v>0</v>
      </c>
      <c r="AA107" s="115">
        <f aca="true" t="shared" si="33" ref="AA107:AA138">IF(AND(OR(AND(ISNUMBER(M107),AND(M107&gt;0,M107&lt;600)),AND(ISNUMBER(M107),AND(M107&gt;0,N107="YES"))),(Y107=0)),"Trouble",0)</f>
        <v>0</v>
      </c>
      <c r="AB107" s="123" t="str">
        <f aca="true" t="shared" si="34" ref="AB107:AB138">IF(AND(X107=1,Y107=1),"SRSA","-")</f>
        <v>SRSA</v>
      </c>
      <c r="AC107" s="114">
        <f aca="true" t="shared" si="35" ref="AC107:AC138">IF(S107="YES",1,0)</f>
        <v>1</v>
      </c>
      <c r="AD107" s="115">
        <f aca="true" t="shared" si="36" ref="AD107:AD138">IF(OR(AND(ISNUMBER(Q107),Q107&gt;=20),(AND(ISNUMBER(Q107)=FALSE,AND(ISNUMBER(O107),O107&gt;=20)))),1,0)</f>
        <v>0</v>
      </c>
      <c r="AE107" s="115">
        <f aca="true" t="shared" si="37" ref="AE107:AE138">IF(AND(AC107=1,AD107=1),"Initial",0)</f>
        <v>0</v>
      </c>
      <c r="AF107" s="123" t="str">
        <f aca="true" t="shared" si="38" ref="AF107:AF138">IF(AND(AND(AE107="Initial",AG107=0),AND(ISNUMBER(M107),M107&gt;0)),"RLIS","-")</f>
        <v>-</v>
      </c>
      <c r="AG107" s="114">
        <f aca="true" t="shared" si="39" ref="AG107:AG138">IF(AND(AB107="SRSA",AE107="Initial"),"SRSA",0)</f>
        <v>0</v>
      </c>
      <c r="AH107" s="124" t="s">
        <v>48</v>
      </c>
      <c r="AI107" s="3" t="s">
        <v>1197</v>
      </c>
    </row>
    <row r="108" spans="1:35" s="3" customFormat="1" ht="12.75" customHeight="1">
      <c r="A108" s="112" t="s">
        <v>1207</v>
      </c>
      <c r="B108" s="113" t="s">
        <v>1208</v>
      </c>
      <c r="C108" s="114" t="s">
        <v>1209</v>
      </c>
      <c r="D108" s="115" t="s">
        <v>1210</v>
      </c>
      <c r="E108" s="115" t="s">
        <v>1211</v>
      </c>
      <c r="F108" s="113" t="s">
        <v>42</v>
      </c>
      <c r="G108" s="116" t="s">
        <v>1212</v>
      </c>
      <c r="H108" s="117" t="s">
        <v>73</v>
      </c>
      <c r="I108" s="115">
        <v>7858894614</v>
      </c>
      <c r="J108" s="118" t="s">
        <v>81</v>
      </c>
      <c r="K108" s="119" t="s">
        <v>47</v>
      </c>
      <c r="L108" s="70"/>
      <c r="M108" s="66">
        <v>298.9</v>
      </c>
      <c r="N108" s="58"/>
      <c r="O108" s="120">
        <v>10.966057441253264</v>
      </c>
      <c r="P108" s="119" t="s">
        <v>46</v>
      </c>
      <c r="Q108" s="59"/>
      <c r="R108" s="58"/>
      <c r="S108" s="121" t="s">
        <v>47</v>
      </c>
      <c r="T108" s="96">
        <v>13825</v>
      </c>
      <c r="U108" s="60"/>
      <c r="V108" s="60"/>
      <c r="W108" s="122"/>
      <c r="X108" s="114">
        <f t="shared" si="30"/>
        <v>1</v>
      </c>
      <c r="Y108" s="115">
        <f t="shared" si="31"/>
        <v>1</v>
      </c>
      <c r="Z108" s="115">
        <f t="shared" si="32"/>
        <v>0</v>
      </c>
      <c r="AA108" s="115">
        <f t="shared" si="33"/>
        <v>0</v>
      </c>
      <c r="AB108" s="123" t="str">
        <f t="shared" si="34"/>
        <v>SRSA</v>
      </c>
      <c r="AC108" s="114">
        <f t="shared" si="35"/>
        <v>1</v>
      </c>
      <c r="AD108" s="115">
        <f t="shared" si="36"/>
        <v>0</v>
      </c>
      <c r="AE108" s="115">
        <f t="shared" si="37"/>
        <v>0</v>
      </c>
      <c r="AF108" s="123" t="str">
        <f t="shared" si="38"/>
        <v>-</v>
      </c>
      <c r="AG108" s="114">
        <f t="shared" si="39"/>
        <v>0</v>
      </c>
      <c r="AH108" s="124" t="s">
        <v>48</v>
      </c>
      <c r="AI108" s="3" t="s">
        <v>1207</v>
      </c>
    </row>
    <row r="109" spans="1:35" s="3" customFormat="1" ht="12.75" customHeight="1">
      <c r="A109" s="112" t="s">
        <v>1225</v>
      </c>
      <c r="B109" s="113" t="s">
        <v>1226</v>
      </c>
      <c r="C109" s="114" t="s">
        <v>1227</v>
      </c>
      <c r="D109" s="115" t="s">
        <v>1228</v>
      </c>
      <c r="E109" s="115" t="s">
        <v>1229</v>
      </c>
      <c r="F109" s="113" t="s">
        <v>42</v>
      </c>
      <c r="G109" s="116" t="s">
        <v>1230</v>
      </c>
      <c r="H109" s="117" t="s">
        <v>1231</v>
      </c>
      <c r="I109" s="115">
        <v>7853462145</v>
      </c>
      <c r="J109" s="118" t="s">
        <v>56</v>
      </c>
      <c r="K109" s="119" t="s">
        <v>47</v>
      </c>
      <c r="L109" s="70"/>
      <c r="M109" s="66">
        <v>292.9</v>
      </c>
      <c r="N109" s="58"/>
      <c r="O109" s="120">
        <v>16.964285714285715</v>
      </c>
      <c r="P109" s="119" t="s">
        <v>46</v>
      </c>
      <c r="Q109" s="59"/>
      <c r="R109" s="58"/>
      <c r="S109" s="121" t="s">
        <v>47</v>
      </c>
      <c r="T109" s="96">
        <v>22161</v>
      </c>
      <c r="U109" s="60"/>
      <c r="V109" s="60"/>
      <c r="W109" s="122"/>
      <c r="X109" s="114">
        <f t="shared" si="30"/>
        <v>1</v>
      </c>
      <c r="Y109" s="115">
        <f t="shared" si="31"/>
        <v>1</v>
      </c>
      <c r="Z109" s="115">
        <f t="shared" si="32"/>
        <v>0</v>
      </c>
      <c r="AA109" s="115">
        <f t="shared" si="33"/>
        <v>0</v>
      </c>
      <c r="AB109" s="123" t="str">
        <f t="shared" si="34"/>
        <v>SRSA</v>
      </c>
      <c r="AC109" s="114">
        <f t="shared" si="35"/>
        <v>1</v>
      </c>
      <c r="AD109" s="115">
        <f t="shared" si="36"/>
        <v>0</v>
      </c>
      <c r="AE109" s="115">
        <f t="shared" si="37"/>
        <v>0</v>
      </c>
      <c r="AF109" s="123" t="str">
        <f t="shared" si="38"/>
        <v>-</v>
      </c>
      <c r="AG109" s="114">
        <f t="shared" si="39"/>
        <v>0</v>
      </c>
      <c r="AH109" s="124" t="s">
        <v>48</v>
      </c>
      <c r="AI109" s="3" t="s">
        <v>1225</v>
      </c>
    </row>
    <row r="110" spans="1:35" s="3" customFormat="1" ht="12.75" customHeight="1">
      <c r="A110" s="112" t="s">
        <v>1232</v>
      </c>
      <c r="B110" s="113" t="s">
        <v>1233</v>
      </c>
      <c r="C110" s="114" t="s">
        <v>1234</v>
      </c>
      <c r="D110" s="115" t="s">
        <v>1235</v>
      </c>
      <c r="E110" s="115" t="s">
        <v>1178</v>
      </c>
      <c r="F110" s="113" t="s">
        <v>42</v>
      </c>
      <c r="G110" s="116" t="s">
        <v>1179</v>
      </c>
      <c r="H110" s="117" t="s">
        <v>758</v>
      </c>
      <c r="I110" s="115">
        <v>7858632539</v>
      </c>
      <c r="J110" s="118" t="s">
        <v>81</v>
      </c>
      <c r="K110" s="119" t="s">
        <v>47</v>
      </c>
      <c r="L110" s="70"/>
      <c r="M110" s="66">
        <v>456.2</v>
      </c>
      <c r="N110" s="58"/>
      <c r="O110" s="120">
        <v>18.367346938775512</v>
      </c>
      <c r="P110" s="119" t="s">
        <v>46</v>
      </c>
      <c r="Q110" s="59"/>
      <c r="R110" s="58"/>
      <c r="S110" s="121" t="s">
        <v>47</v>
      </c>
      <c r="T110" s="96">
        <v>27697</v>
      </c>
      <c r="U110" s="60"/>
      <c r="V110" s="60"/>
      <c r="W110" s="122"/>
      <c r="X110" s="114">
        <f t="shared" si="30"/>
        <v>1</v>
      </c>
      <c r="Y110" s="115">
        <f t="shared" si="31"/>
        <v>1</v>
      </c>
      <c r="Z110" s="115">
        <f t="shared" si="32"/>
        <v>0</v>
      </c>
      <c r="AA110" s="115">
        <f t="shared" si="33"/>
        <v>0</v>
      </c>
      <c r="AB110" s="123" t="str">
        <f t="shared" si="34"/>
        <v>SRSA</v>
      </c>
      <c r="AC110" s="114">
        <f t="shared" si="35"/>
        <v>1</v>
      </c>
      <c r="AD110" s="115">
        <f t="shared" si="36"/>
        <v>0</v>
      </c>
      <c r="AE110" s="115">
        <f t="shared" si="37"/>
        <v>0</v>
      </c>
      <c r="AF110" s="123" t="str">
        <f t="shared" si="38"/>
        <v>-</v>
      </c>
      <c r="AG110" s="114">
        <f t="shared" si="39"/>
        <v>0</v>
      </c>
      <c r="AH110" s="124" t="s">
        <v>48</v>
      </c>
      <c r="AI110" s="3" t="s">
        <v>1232</v>
      </c>
    </row>
    <row r="111" spans="1:35" s="3" customFormat="1" ht="12.75" customHeight="1">
      <c r="A111" s="112" t="s">
        <v>1236</v>
      </c>
      <c r="B111" s="113" t="s">
        <v>1237</v>
      </c>
      <c r="C111" s="114" t="s">
        <v>1238</v>
      </c>
      <c r="D111" s="115" t="s">
        <v>1239</v>
      </c>
      <c r="E111" s="115" t="s">
        <v>1238</v>
      </c>
      <c r="F111" s="113" t="s">
        <v>42</v>
      </c>
      <c r="G111" s="116" t="s">
        <v>1240</v>
      </c>
      <c r="H111" s="117" t="s">
        <v>1241</v>
      </c>
      <c r="I111" s="115">
        <v>6207952126</v>
      </c>
      <c r="J111" s="118" t="s">
        <v>56</v>
      </c>
      <c r="K111" s="119" t="s">
        <v>47</v>
      </c>
      <c r="L111" s="70"/>
      <c r="M111" s="66">
        <v>429.2</v>
      </c>
      <c r="N111" s="58"/>
      <c r="O111" s="120">
        <v>27.91327913279133</v>
      </c>
      <c r="P111" s="119" t="s">
        <v>47</v>
      </c>
      <c r="Q111" s="59"/>
      <c r="R111" s="58"/>
      <c r="S111" s="121" t="s">
        <v>47</v>
      </c>
      <c r="T111" s="96">
        <v>21413</v>
      </c>
      <c r="U111" s="60"/>
      <c r="V111" s="60"/>
      <c r="W111" s="122"/>
      <c r="X111" s="114">
        <f t="shared" si="30"/>
        <v>1</v>
      </c>
      <c r="Y111" s="115">
        <f t="shared" si="31"/>
        <v>1</v>
      </c>
      <c r="Z111" s="115">
        <f t="shared" si="32"/>
        <v>0</v>
      </c>
      <c r="AA111" s="115">
        <f t="shared" si="33"/>
        <v>0</v>
      </c>
      <c r="AB111" s="123" t="str">
        <f t="shared" si="34"/>
        <v>SRSA</v>
      </c>
      <c r="AC111" s="114">
        <f t="shared" si="35"/>
        <v>1</v>
      </c>
      <c r="AD111" s="115">
        <f t="shared" si="36"/>
        <v>1</v>
      </c>
      <c r="AE111" s="115" t="str">
        <f t="shared" si="37"/>
        <v>Initial</v>
      </c>
      <c r="AF111" s="123" t="str">
        <f t="shared" si="38"/>
        <v>-</v>
      </c>
      <c r="AG111" s="114" t="str">
        <f t="shared" si="39"/>
        <v>SRSA</v>
      </c>
      <c r="AH111" s="124" t="s">
        <v>48</v>
      </c>
      <c r="AI111" s="3" t="s">
        <v>1236</v>
      </c>
    </row>
    <row r="112" spans="1:35" s="3" customFormat="1" ht="12.75" customHeight="1">
      <c r="A112" s="112" t="s">
        <v>1242</v>
      </c>
      <c r="B112" s="113" t="s">
        <v>1243</v>
      </c>
      <c r="C112" s="114" t="s">
        <v>1244</v>
      </c>
      <c r="D112" s="115" t="s">
        <v>1245</v>
      </c>
      <c r="E112" s="115" t="s">
        <v>1246</v>
      </c>
      <c r="F112" s="113" t="s">
        <v>42</v>
      </c>
      <c r="G112" s="116" t="s">
        <v>1247</v>
      </c>
      <c r="H112" s="117" t="s">
        <v>1248</v>
      </c>
      <c r="I112" s="115">
        <v>7853872201</v>
      </c>
      <c r="J112" s="118" t="s">
        <v>56</v>
      </c>
      <c r="K112" s="119" t="s">
        <v>47</v>
      </c>
      <c r="L112" s="70"/>
      <c r="M112" s="66">
        <v>177.2</v>
      </c>
      <c r="N112" s="58"/>
      <c r="O112" s="120">
        <v>16.8141592920354</v>
      </c>
      <c r="P112" s="119" t="s">
        <v>46</v>
      </c>
      <c r="Q112" s="59"/>
      <c r="R112" s="58"/>
      <c r="S112" s="121" t="s">
        <v>47</v>
      </c>
      <c r="T112" s="96">
        <v>9937</v>
      </c>
      <c r="U112" s="60"/>
      <c r="V112" s="60"/>
      <c r="W112" s="122"/>
      <c r="X112" s="114">
        <f t="shared" si="30"/>
        <v>1</v>
      </c>
      <c r="Y112" s="115">
        <f t="shared" si="31"/>
        <v>1</v>
      </c>
      <c r="Z112" s="115">
        <f t="shared" si="32"/>
        <v>0</v>
      </c>
      <c r="AA112" s="115">
        <f t="shared" si="33"/>
        <v>0</v>
      </c>
      <c r="AB112" s="123" t="str">
        <f t="shared" si="34"/>
        <v>SRSA</v>
      </c>
      <c r="AC112" s="114">
        <f t="shared" si="35"/>
        <v>1</v>
      </c>
      <c r="AD112" s="115">
        <f t="shared" si="36"/>
        <v>0</v>
      </c>
      <c r="AE112" s="115">
        <f t="shared" si="37"/>
        <v>0</v>
      </c>
      <c r="AF112" s="123" t="str">
        <f t="shared" si="38"/>
        <v>-</v>
      </c>
      <c r="AG112" s="114">
        <f t="shared" si="39"/>
        <v>0</v>
      </c>
      <c r="AH112" s="124" t="s">
        <v>48</v>
      </c>
      <c r="AI112" s="3" t="s">
        <v>1242</v>
      </c>
    </row>
    <row r="113" spans="1:35" s="3" customFormat="1" ht="12.75" customHeight="1">
      <c r="A113" s="112" t="s">
        <v>1255</v>
      </c>
      <c r="B113" s="113" t="s">
        <v>1256</v>
      </c>
      <c r="C113" s="114" t="s">
        <v>1257</v>
      </c>
      <c r="D113" s="115" t="s">
        <v>1258</v>
      </c>
      <c r="E113" s="115" t="s">
        <v>1257</v>
      </c>
      <c r="F113" s="113" t="s">
        <v>42</v>
      </c>
      <c r="G113" s="116" t="s">
        <v>1259</v>
      </c>
      <c r="H113" s="117" t="s">
        <v>1260</v>
      </c>
      <c r="I113" s="115">
        <v>6204552227</v>
      </c>
      <c r="J113" s="118" t="s">
        <v>81</v>
      </c>
      <c r="K113" s="119" t="s">
        <v>47</v>
      </c>
      <c r="L113" s="70"/>
      <c r="M113" s="66">
        <v>312.2</v>
      </c>
      <c r="N113" s="58"/>
      <c r="O113" s="120">
        <v>11.80327868852459</v>
      </c>
      <c r="P113" s="119" t="s">
        <v>46</v>
      </c>
      <c r="Q113" s="59"/>
      <c r="R113" s="58"/>
      <c r="S113" s="121" t="s">
        <v>47</v>
      </c>
      <c r="T113" s="96">
        <v>16309</v>
      </c>
      <c r="U113" s="60"/>
      <c r="V113" s="60"/>
      <c r="W113" s="122"/>
      <c r="X113" s="114">
        <f t="shared" si="30"/>
        <v>1</v>
      </c>
      <c r="Y113" s="115">
        <f t="shared" si="31"/>
        <v>1</v>
      </c>
      <c r="Z113" s="115">
        <f t="shared" si="32"/>
        <v>0</v>
      </c>
      <c r="AA113" s="115">
        <f t="shared" si="33"/>
        <v>0</v>
      </c>
      <c r="AB113" s="123" t="str">
        <f t="shared" si="34"/>
        <v>SRSA</v>
      </c>
      <c r="AC113" s="114">
        <f t="shared" si="35"/>
        <v>1</v>
      </c>
      <c r="AD113" s="115">
        <f t="shared" si="36"/>
        <v>0</v>
      </c>
      <c r="AE113" s="115">
        <f t="shared" si="37"/>
        <v>0</v>
      </c>
      <c r="AF113" s="123" t="str">
        <f t="shared" si="38"/>
        <v>-</v>
      </c>
      <c r="AG113" s="114">
        <f t="shared" si="39"/>
        <v>0</v>
      </c>
      <c r="AH113" s="124" t="s">
        <v>48</v>
      </c>
      <c r="AI113" s="3" t="s">
        <v>1255</v>
      </c>
    </row>
    <row r="114" spans="1:35" s="3" customFormat="1" ht="12.75" customHeight="1">
      <c r="A114" s="112" t="s">
        <v>1261</v>
      </c>
      <c r="B114" s="113" t="s">
        <v>1262</v>
      </c>
      <c r="C114" s="114" t="s">
        <v>1263</v>
      </c>
      <c r="D114" s="115" t="s">
        <v>1264</v>
      </c>
      <c r="E114" s="115" t="s">
        <v>1263</v>
      </c>
      <c r="F114" s="113" t="s">
        <v>42</v>
      </c>
      <c r="G114" s="116" t="s">
        <v>1265</v>
      </c>
      <c r="H114" s="117" t="s">
        <v>410</v>
      </c>
      <c r="I114" s="115">
        <v>7857374635</v>
      </c>
      <c r="J114" s="118" t="s">
        <v>56</v>
      </c>
      <c r="K114" s="119" t="s">
        <v>47</v>
      </c>
      <c r="L114" s="70"/>
      <c r="M114" s="66">
        <v>110.8</v>
      </c>
      <c r="N114" s="58"/>
      <c r="O114" s="120">
        <v>12.837837837837837</v>
      </c>
      <c r="P114" s="119" t="s">
        <v>46</v>
      </c>
      <c r="Q114" s="59"/>
      <c r="R114" s="58"/>
      <c r="S114" s="121" t="s">
        <v>47</v>
      </c>
      <c r="T114" s="96">
        <v>7698</v>
      </c>
      <c r="U114" s="60"/>
      <c r="V114" s="60"/>
      <c r="W114" s="122"/>
      <c r="X114" s="114">
        <f t="shared" si="30"/>
        <v>1</v>
      </c>
      <c r="Y114" s="115">
        <f t="shared" si="31"/>
        <v>1</v>
      </c>
      <c r="Z114" s="115">
        <f t="shared" si="32"/>
        <v>0</v>
      </c>
      <c r="AA114" s="115">
        <f t="shared" si="33"/>
        <v>0</v>
      </c>
      <c r="AB114" s="123" t="str">
        <f t="shared" si="34"/>
        <v>SRSA</v>
      </c>
      <c r="AC114" s="114">
        <f t="shared" si="35"/>
        <v>1</v>
      </c>
      <c r="AD114" s="115">
        <f t="shared" si="36"/>
        <v>0</v>
      </c>
      <c r="AE114" s="115">
        <f t="shared" si="37"/>
        <v>0</v>
      </c>
      <c r="AF114" s="123" t="str">
        <f t="shared" si="38"/>
        <v>-</v>
      </c>
      <c r="AG114" s="114">
        <f t="shared" si="39"/>
        <v>0</v>
      </c>
      <c r="AH114" s="124" t="s">
        <v>48</v>
      </c>
      <c r="AI114" s="3" t="s">
        <v>1261</v>
      </c>
    </row>
    <row r="115" spans="1:35" s="3" customFormat="1" ht="12.75" customHeight="1">
      <c r="A115" s="112" t="s">
        <v>1272</v>
      </c>
      <c r="B115" s="113" t="s">
        <v>1273</v>
      </c>
      <c r="C115" s="114" t="s">
        <v>1274</v>
      </c>
      <c r="D115" s="115" t="s">
        <v>1275</v>
      </c>
      <c r="E115" s="115" t="s">
        <v>1276</v>
      </c>
      <c r="F115" s="113" t="s">
        <v>42</v>
      </c>
      <c r="G115" s="116" t="s">
        <v>1277</v>
      </c>
      <c r="H115" s="117" t="s">
        <v>1278</v>
      </c>
      <c r="I115" s="115">
        <v>7858854843</v>
      </c>
      <c r="J115" s="118" t="s">
        <v>56</v>
      </c>
      <c r="K115" s="119" t="s">
        <v>47</v>
      </c>
      <c r="L115" s="70"/>
      <c r="M115" s="66">
        <v>139.5</v>
      </c>
      <c r="N115" s="58"/>
      <c r="O115" s="120">
        <v>19.84732824427481</v>
      </c>
      <c r="P115" s="119" t="s">
        <v>46</v>
      </c>
      <c r="Q115" s="59"/>
      <c r="R115" s="58"/>
      <c r="S115" s="121" t="s">
        <v>47</v>
      </c>
      <c r="T115" s="96">
        <v>8425</v>
      </c>
      <c r="U115" s="60"/>
      <c r="V115" s="60"/>
      <c r="W115" s="122"/>
      <c r="X115" s="114">
        <f t="shared" si="30"/>
        <v>1</v>
      </c>
      <c r="Y115" s="115">
        <f t="shared" si="31"/>
        <v>1</v>
      </c>
      <c r="Z115" s="115">
        <f t="shared" si="32"/>
        <v>0</v>
      </c>
      <c r="AA115" s="115">
        <f t="shared" si="33"/>
        <v>0</v>
      </c>
      <c r="AB115" s="123" t="str">
        <f t="shared" si="34"/>
        <v>SRSA</v>
      </c>
      <c r="AC115" s="114">
        <f t="shared" si="35"/>
        <v>1</v>
      </c>
      <c r="AD115" s="115">
        <f t="shared" si="36"/>
        <v>0</v>
      </c>
      <c r="AE115" s="115">
        <f t="shared" si="37"/>
        <v>0</v>
      </c>
      <c r="AF115" s="123" t="str">
        <f t="shared" si="38"/>
        <v>-</v>
      </c>
      <c r="AG115" s="114">
        <f t="shared" si="39"/>
        <v>0</v>
      </c>
      <c r="AH115" s="124" t="s">
        <v>48</v>
      </c>
      <c r="AI115" s="3" t="s">
        <v>1272</v>
      </c>
    </row>
    <row r="116" spans="1:35" s="3" customFormat="1" ht="12.75" customHeight="1">
      <c r="A116" s="112" t="s">
        <v>1285</v>
      </c>
      <c r="B116" s="113" t="s">
        <v>1286</v>
      </c>
      <c r="C116" s="114" t="s">
        <v>1287</v>
      </c>
      <c r="D116" s="115" t="s">
        <v>1288</v>
      </c>
      <c r="E116" s="115" t="s">
        <v>1289</v>
      </c>
      <c r="F116" s="113" t="s">
        <v>42</v>
      </c>
      <c r="G116" s="116" t="s">
        <v>1290</v>
      </c>
      <c r="H116" s="117" t="s">
        <v>1291</v>
      </c>
      <c r="I116" s="115">
        <v>6205274212</v>
      </c>
      <c r="J116" s="118" t="s">
        <v>56</v>
      </c>
      <c r="K116" s="119" t="s">
        <v>47</v>
      </c>
      <c r="L116" s="70"/>
      <c r="M116" s="66">
        <v>112.6</v>
      </c>
      <c r="N116" s="58"/>
      <c r="O116" s="120">
        <v>13.157894736842104</v>
      </c>
      <c r="P116" s="119" t="s">
        <v>46</v>
      </c>
      <c r="Q116" s="59"/>
      <c r="R116" s="58"/>
      <c r="S116" s="121" t="s">
        <v>47</v>
      </c>
      <c r="T116" s="96">
        <v>2641</v>
      </c>
      <c r="U116" s="60"/>
      <c r="V116" s="60"/>
      <c r="W116" s="122"/>
      <c r="X116" s="114">
        <f t="shared" si="30"/>
        <v>1</v>
      </c>
      <c r="Y116" s="115">
        <f t="shared" si="31"/>
        <v>1</v>
      </c>
      <c r="Z116" s="115">
        <f t="shared" si="32"/>
        <v>0</v>
      </c>
      <c r="AA116" s="115">
        <f t="shared" si="33"/>
        <v>0</v>
      </c>
      <c r="AB116" s="123" t="str">
        <f t="shared" si="34"/>
        <v>SRSA</v>
      </c>
      <c r="AC116" s="114">
        <f t="shared" si="35"/>
        <v>1</v>
      </c>
      <c r="AD116" s="115">
        <f t="shared" si="36"/>
        <v>0</v>
      </c>
      <c r="AE116" s="115">
        <f t="shared" si="37"/>
        <v>0</v>
      </c>
      <c r="AF116" s="123" t="str">
        <f t="shared" si="38"/>
        <v>-</v>
      </c>
      <c r="AG116" s="114">
        <f t="shared" si="39"/>
        <v>0</v>
      </c>
      <c r="AH116" s="124" t="s">
        <v>48</v>
      </c>
      <c r="AI116" s="3" t="s">
        <v>1285</v>
      </c>
    </row>
    <row r="117" spans="1:35" s="3" customFormat="1" ht="12.75" customHeight="1">
      <c r="A117" s="112" t="s">
        <v>1292</v>
      </c>
      <c r="B117" s="113" t="s">
        <v>1293</v>
      </c>
      <c r="C117" s="114" t="s">
        <v>1294</v>
      </c>
      <c r="D117" s="115" t="s">
        <v>1295</v>
      </c>
      <c r="E117" s="115" t="s">
        <v>1296</v>
      </c>
      <c r="F117" s="113" t="s">
        <v>42</v>
      </c>
      <c r="G117" s="116" t="s">
        <v>1297</v>
      </c>
      <c r="H117" s="117" t="s">
        <v>1298</v>
      </c>
      <c r="I117" s="115">
        <v>6209832198</v>
      </c>
      <c r="J117" s="118" t="s">
        <v>56</v>
      </c>
      <c r="K117" s="119" t="s">
        <v>47</v>
      </c>
      <c r="L117" s="70"/>
      <c r="M117" s="66">
        <v>261.4</v>
      </c>
      <c r="N117" s="58"/>
      <c r="O117" s="120">
        <v>21.69811320754717</v>
      </c>
      <c r="P117" s="119" t="s">
        <v>47</v>
      </c>
      <c r="Q117" s="59"/>
      <c r="R117" s="58"/>
      <c r="S117" s="121" t="s">
        <v>47</v>
      </c>
      <c r="T117" s="96">
        <v>17911</v>
      </c>
      <c r="U117" s="60"/>
      <c r="V117" s="60"/>
      <c r="W117" s="122"/>
      <c r="X117" s="114">
        <f t="shared" si="30"/>
        <v>1</v>
      </c>
      <c r="Y117" s="115">
        <f t="shared" si="31"/>
        <v>1</v>
      </c>
      <c r="Z117" s="115">
        <f t="shared" si="32"/>
        <v>0</v>
      </c>
      <c r="AA117" s="115">
        <f t="shared" si="33"/>
        <v>0</v>
      </c>
      <c r="AB117" s="123" t="str">
        <f t="shared" si="34"/>
        <v>SRSA</v>
      </c>
      <c r="AC117" s="114">
        <f t="shared" si="35"/>
        <v>1</v>
      </c>
      <c r="AD117" s="115">
        <f t="shared" si="36"/>
        <v>1</v>
      </c>
      <c r="AE117" s="115" t="str">
        <f t="shared" si="37"/>
        <v>Initial</v>
      </c>
      <c r="AF117" s="123" t="str">
        <f t="shared" si="38"/>
        <v>-</v>
      </c>
      <c r="AG117" s="114" t="str">
        <f t="shared" si="39"/>
        <v>SRSA</v>
      </c>
      <c r="AH117" s="124" t="s">
        <v>48</v>
      </c>
      <c r="AI117" s="3" t="s">
        <v>1292</v>
      </c>
    </row>
    <row r="118" spans="1:35" s="3" customFormat="1" ht="12.75" customHeight="1">
      <c r="A118" s="112" t="s">
        <v>1310</v>
      </c>
      <c r="B118" s="113" t="s">
        <v>1311</v>
      </c>
      <c r="C118" s="114" t="s">
        <v>1312</v>
      </c>
      <c r="D118" s="115" t="s">
        <v>1313</v>
      </c>
      <c r="E118" s="115" t="s">
        <v>1314</v>
      </c>
      <c r="F118" s="113" t="s">
        <v>42</v>
      </c>
      <c r="G118" s="116" t="s">
        <v>1315</v>
      </c>
      <c r="H118" s="117" t="s">
        <v>73</v>
      </c>
      <c r="I118" s="115">
        <v>7853352206</v>
      </c>
      <c r="J118" s="118" t="s">
        <v>56</v>
      </c>
      <c r="K118" s="119" t="s">
        <v>47</v>
      </c>
      <c r="L118" s="70"/>
      <c r="M118" s="66">
        <v>214</v>
      </c>
      <c r="N118" s="58"/>
      <c r="O118" s="120">
        <v>11.917098445595855</v>
      </c>
      <c r="P118" s="119" t="s">
        <v>46</v>
      </c>
      <c r="Q118" s="59"/>
      <c r="R118" s="58"/>
      <c r="S118" s="121" t="s">
        <v>47</v>
      </c>
      <c r="T118" s="96">
        <v>8664</v>
      </c>
      <c r="U118" s="60"/>
      <c r="V118" s="60"/>
      <c r="W118" s="122"/>
      <c r="X118" s="114">
        <f t="shared" si="30"/>
        <v>1</v>
      </c>
      <c r="Y118" s="115">
        <f t="shared" si="31"/>
        <v>1</v>
      </c>
      <c r="Z118" s="115">
        <f t="shared" si="32"/>
        <v>0</v>
      </c>
      <c r="AA118" s="115">
        <f t="shared" si="33"/>
        <v>0</v>
      </c>
      <c r="AB118" s="123" t="str">
        <f t="shared" si="34"/>
        <v>SRSA</v>
      </c>
      <c r="AC118" s="114">
        <f t="shared" si="35"/>
        <v>1</v>
      </c>
      <c r="AD118" s="115">
        <f t="shared" si="36"/>
        <v>0</v>
      </c>
      <c r="AE118" s="115">
        <f t="shared" si="37"/>
        <v>0</v>
      </c>
      <c r="AF118" s="123" t="str">
        <f t="shared" si="38"/>
        <v>-</v>
      </c>
      <c r="AG118" s="114">
        <f t="shared" si="39"/>
        <v>0</v>
      </c>
      <c r="AH118" s="124" t="s">
        <v>48</v>
      </c>
      <c r="AI118" s="3" t="s">
        <v>1310</v>
      </c>
    </row>
    <row r="119" spans="1:35" s="3" customFormat="1" ht="12.75" customHeight="1">
      <c r="A119" s="112" t="s">
        <v>1328</v>
      </c>
      <c r="B119" s="113" t="s">
        <v>1329</v>
      </c>
      <c r="C119" s="114" t="s">
        <v>1330</v>
      </c>
      <c r="D119" s="115" t="s">
        <v>1331</v>
      </c>
      <c r="E119" s="115" t="s">
        <v>1330</v>
      </c>
      <c r="F119" s="113" t="s">
        <v>42</v>
      </c>
      <c r="G119" s="116" t="s">
        <v>1332</v>
      </c>
      <c r="H119" s="117" t="s">
        <v>73</v>
      </c>
      <c r="I119" s="115">
        <v>7854344678</v>
      </c>
      <c r="J119" s="118" t="s">
        <v>56</v>
      </c>
      <c r="K119" s="119" t="s">
        <v>47</v>
      </c>
      <c r="L119" s="70"/>
      <c r="M119" s="66">
        <v>355.5</v>
      </c>
      <c r="N119" s="58"/>
      <c r="O119" s="120">
        <v>13.563218390804598</v>
      </c>
      <c r="P119" s="119" t="s">
        <v>46</v>
      </c>
      <c r="Q119" s="59"/>
      <c r="R119" s="58"/>
      <c r="S119" s="121" t="s">
        <v>47</v>
      </c>
      <c r="T119" s="96">
        <v>21153</v>
      </c>
      <c r="U119" s="60"/>
      <c r="V119" s="60"/>
      <c r="W119" s="122"/>
      <c r="X119" s="114">
        <f t="shared" si="30"/>
        <v>1</v>
      </c>
      <c r="Y119" s="115">
        <f t="shared" si="31"/>
        <v>1</v>
      </c>
      <c r="Z119" s="115">
        <f t="shared" si="32"/>
        <v>0</v>
      </c>
      <c r="AA119" s="115">
        <f t="shared" si="33"/>
        <v>0</v>
      </c>
      <c r="AB119" s="123" t="str">
        <f t="shared" si="34"/>
        <v>SRSA</v>
      </c>
      <c r="AC119" s="114">
        <f t="shared" si="35"/>
        <v>1</v>
      </c>
      <c r="AD119" s="115">
        <f t="shared" si="36"/>
        <v>0</v>
      </c>
      <c r="AE119" s="115">
        <f t="shared" si="37"/>
        <v>0</v>
      </c>
      <c r="AF119" s="123" t="str">
        <f t="shared" si="38"/>
        <v>-</v>
      </c>
      <c r="AG119" s="114">
        <f t="shared" si="39"/>
        <v>0</v>
      </c>
      <c r="AH119" s="124" t="s">
        <v>48</v>
      </c>
      <c r="AI119" s="3" t="s">
        <v>1328</v>
      </c>
    </row>
    <row r="120" spans="1:35" s="3" customFormat="1" ht="12.75" customHeight="1">
      <c r="A120" s="112" t="s">
        <v>1333</v>
      </c>
      <c r="B120" s="113" t="s">
        <v>1334</v>
      </c>
      <c r="C120" s="114" t="s">
        <v>1335</v>
      </c>
      <c r="D120" s="115" t="s">
        <v>1336</v>
      </c>
      <c r="E120" s="115" t="s">
        <v>1335</v>
      </c>
      <c r="F120" s="113" t="s">
        <v>42</v>
      </c>
      <c r="G120" s="116" t="s">
        <v>1337</v>
      </c>
      <c r="H120" s="117" t="s">
        <v>73</v>
      </c>
      <c r="I120" s="115">
        <v>9133528534</v>
      </c>
      <c r="J120" s="118" t="s">
        <v>81</v>
      </c>
      <c r="K120" s="119" t="s">
        <v>47</v>
      </c>
      <c r="L120" s="70"/>
      <c r="M120" s="66">
        <v>319.5</v>
      </c>
      <c r="N120" s="58"/>
      <c r="O120" s="120">
        <v>24.860335195530723</v>
      </c>
      <c r="P120" s="119" t="s">
        <v>47</v>
      </c>
      <c r="Q120" s="59"/>
      <c r="R120" s="58"/>
      <c r="S120" s="121" t="s">
        <v>47</v>
      </c>
      <c r="T120" s="96">
        <v>17979</v>
      </c>
      <c r="U120" s="60"/>
      <c r="V120" s="60"/>
      <c r="W120" s="122"/>
      <c r="X120" s="114">
        <f t="shared" si="30"/>
        <v>1</v>
      </c>
      <c r="Y120" s="115">
        <f t="shared" si="31"/>
        <v>1</v>
      </c>
      <c r="Z120" s="115">
        <f t="shared" si="32"/>
        <v>0</v>
      </c>
      <c r="AA120" s="115">
        <f t="shared" si="33"/>
        <v>0</v>
      </c>
      <c r="AB120" s="123" t="str">
        <f t="shared" si="34"/>
        <v>SRSA</v>
      </c>
      <c r="AC120" s="114">
        <f t="shared" si="35"/>
        <v>1</v>
      </c>
      <c r="AD120" s="115">
        <f t="shared" si="36"/>
        <v>1</v>
      </c>
      <c r="AE120" s="115" t="str">
        <f t="shared" si="37"/>
        <v>Initial</v>
      </c>
      <c r="AF120" s="123" t="str">
        <f t="shared" si="38"/>
        <v>-</v>
      </c>
      <c r="AG120" s="114" t="str">
        <f t="shared" si="39"/>
        <v>SRSA</v>
      </c>
      <c r="AH120" s="124" t="s">
        <v>48</v>
      </c>
      <c r="AI120" s="3" t="s">
        <v>1333</v>
      </c>
    </row>
    <row r="121" spans="1:35" s="3" customFormat="1" ht="12.75" customHeight="1">
      <c r="A121" s="112" t="s">
        <v>1357</v>
      </c>
      <c r="B121" s="113" t="s">
        <v>1358</v>
      </c>
      <c r="C121" s="114" t="s">
        <v>1359</v>
      </c>
      <c r="D121" s="115" t="s">
        <v>1360</v>
      </c>
      <c r="E121" s="115" t="s">
        <v>1359</v>
      </c>
      <c r="F121" s="113" t="s">
        <v>42</v>
      </c>
      <c r="G121" s="116" t="s">
        <v>1361</v>
      </c>
      <c r="H121" s="117" t="s">
        <v>429</v>
      </c>
      <c r="I121" s="115">
        <v>6204596241</v>
      </c>
      <c r="J121" s="118" t="s">
        <v>56</v>
      </c>
      <c r="K121" s="119" t="s">
        <v>47</v>
      </c>
      <c r="L121" s="70"/>
      <c r="M121" s="66">
        <v>257</v>
      </c>
      <c r="N121" s="58"/>
      <c r="O121" s="120">
        <v>13.059701492537313</v>
      </c>
      <c r="P121" s="119" t="s">
        <v>46</v>
      </c>
      <c r="Q121" s="59"/>
      <c r="R121" s="58"/>
      <c r="S121" s="121" t="s">
        <v>47</v>
      </c>
      <c r="T121" s="96">
        <v>6436</v>
      </c>
      <c r="U121" s="60"/>
      <c r="V121" s="60"/>
      <c r="W121" s="122"/>
      <c r="X121" s="114">
        <f t="shared" si="30"/>
        <v>1</v>
      </c>
      <c r="Y121" s="115">
        <f t="shared" si="31"/>
        <v>1</v>
      </c>
      <c r="Z121" s="115">
        <f t="shared" si="32"/>
        <v>0</v>
      </c>
      <c r="AA121" s="115">
        <f t="shared" si="33"/>
        <v>0</v>
      </c>
      <c r="AB121" s="123" t="str">
        <f t="shared" si="34"/>
        <v>SRSA</v>
      </c>
      <c r="AC121" s="114">
        <f t="shared" si="35"/>
        <v>1</v>
      </c>
      <c r="AD121" s="115">
        <f t="shared" si="36"/>
        <v>0</v>
      </c>
      <c r="AE121" s="115">
        <f t="shared" si="37"/>
        <v>0</v>
      </c>
      <c r="AF121" s="123" t="str">
        <f t="shared" si="38"/>
        <v>-</v>
      </c>
      <c r="AG121" s="114">
        <f t="shared" si="39"/>
        <v>0</v>
      </c>
      <c r="AH121" s="124" t="s">
        <v>48</v>
      </c>
      <c r="AI121" s="3" t="s">
        <v>1357</v>
      </c>
    </row>
    <row r="122" spans="1:35" s="3" customFormat="1" ht="12.75" customHeight="1">
      <c r="A122" s="112" t="s">
        <v>1362</v>
      </c>
      <c r="B122" s="113" t="s">
        <v>1363</v>
      </c>
      <c r="C122" s="114" t="s">
        <v>1364</v>
      </c>
      <c r="D122" s="115" t="s">
        <v>1365</v>
      </c>
      <c r="E122" s="115" t="s">
        <v>1366</v>
      </c>
      <c r="F122" s="113" t="s">
        <v>42</v>
      </c>
      <c r="G122" s="116" t="s">
        <v>1367</v>
      </c>
      <c r="H122" s="117" t="s">
        <v>73</v>
      </c>
      <c r="I122" s="115">
        <v>7857542470</v>
      </c>
      <c r="J122" s="118" t="s">
        <v>56</v>
      </c>
      <c r="K122" s="119" t="s">
        <v>47</v>
      </c>
      <c r="L122" s="70"/>
      <c r="M122" s="66">
        <v>259.6</v>
      </c>
      <c r="N122" s="58"/>
      <c r="O122" s="120">
        <v>16.34980988593156</v>
      </c>
      <c r="P122" s="119" t="s">
        <v>46</v>
      </c>
      <c r="Q122" s="59"/>
      <c r="R122" s="58"/>
      <c r="S122" s="121" t="s">
        <v>47</v>
      </c>
      <c r="T122" s="96">
        <v>9822</v>
      </c>
      <c r="U122" s="60"/>
      <c r="V122" s="60"/>
      <c r="W122" s="122"/>
      <c r="X122" s="114">
        <f t="shared" si="30"/>
        <v>1</v>
      </c>
      <c r="Y122" s="115">
        <f t="shared" si="31"/>
        <v>1</v>
      </c>
      <c r="Z122" s="115">
        <f t="shared" si="32"/>
        <v>0</v>
      </c>
      <c r="AA122" s="115">
        <f t="shared" si="33"/>
        <v>0</v>
      </c>
      <c r="AB122" s="123" t="str">
        <f t="shared" si="34"/>
        <v>SRSA</v>
      </c>
      <c r="AC122" s="114">
        <f t="shared" si="35"/>
        <v>1</v>
      </c>
      <c r="AD122" s="115">
        <f t="shared" si="36"/>
        <v>0</v>
      </c>
      <c r="AE122" s="115">
        <f t="shared" si="37"/>
        <v>0</v>
      </c>
      <c r="AF122" s="123" t="str">
        <f t="shared" si="38"/>
        <v>-</v>
      </c>
      <c r="AG122" s="114">
        <f t="shared" si="39"/>
        <v>0</v>
      </c>
      <c r="AH122" s="124" t="s">
        <v>48</v>
      </c>
      <c r="AI122" s="3" t="s">
        <v>1362</v>
      </c>
    </row>
    <row r="123" spans="1:35" s="3" customFormat="1" ht="12.75" customHeight="1">
      <c r="A123" s="112" t="s">
        <v>1368</v>
      </c>
      <c r="B123" s="113" t="s">
        <v>1369</v>
      </c>
      <c r="C123" s="114" t="s">
        <v>1370</v>
      </c>
      <c r="D123" s="115" t="s">
        <v>1371</v>
      </c>
      <c r="E123" s="115" t="s">
        <v>1372</v>
      </c>
      <c r="F123" s="113" t="s">
        <v>42</v>
      </c>
      <c r="G123" s="116" t="s">
        <v>1373</v>
      </c>
      <c r="H123" s="117" t="s">
        <v>1374</v>
      </c>
      <c r="I123" s="115">
        <v>7856263236</v>
      </c>
      <c r="J123" s="118" t="s">
        <v>56</v>
      </c>
      <c r="K123" s="119" t="s">
        <v>47</v>
      </c>
      <c r="L123" s="70"/>
      <c r="M123" s="66">
        <v>294.5</v>
      </c>
      <c r="N123" s="58"/>
      <c r="O123" s="120">
        <v>12.543554006968641</v>
      </c>
      <c r="P123" s="119" t="s">
        <v>46</v>
      </c>
      <c r="Q123" s="59"/>
      <c r="R123" s="58"/>
      <c r="S123" s="121" t="s">
        <v>47</v>
      </c>
      <c r="T123" s="96">
        <v>20033</v>
      </c>
      <c r="U123" s="60"/>
      <c r="V123" s="60"/>
      <c r="W123" s="122"/>
      <c r="X123" s="114">
        <f t="shared" si="30"/>
        <v>1</v>
      </c>
      <c r="Y123" s="115">
        <f t="shared" si="31"/>
        <v>1</v>
      </c>
      <c r="Z123" s="115">
        <f t="shared" si="32"/>
        <v>0</v>
      </c>
      <c r="AA123" s="115">
        <f t="shared" si="33"/>
        <v>0</v>
      </c>
      <c r="AB123" s="123" t="str">
        <f t="shared" si="34"/>
        <v>SRSA</v>
      </c>
      <c r="AC123" s="114">
        <f t="shared" si="35"/>
        <v>1</v>
      </c>
      <c r="AD123" s="115">
        <f t="shared" si="36"/>
        <v>0</v>
      </c>
      <c r="AE123" s="115">
        <f t="shared" si="37"/>
        <v>0</v>
      </c>
      <c r="AF123" s="123" t="str">
        <f t="shared" si="38"/>
        <v>-</v>
      </c>
      <c r="AG123" s="114">
        <f t="shared" si="39"/>
        <v>0</v>
      </c>
      <c r="AH123" s="124" t="s">
        <v>48</v>
      </c>
      <c r="AI123" s="3" t="s">
        <v>1368</v>
      </c>
    </row>
    <row r="124" spans="1:35" s="3" customFormat="1" ht="12.75" customHeight="1">
      <c r="A124" s="112" t="s">
        <v>1375</v>
      </c>
      <c r="B124" s="113" t="s">
        <v>1376</v>
      </c>
      <c r="C124" s="114" t="s">
        <v>1377</v>
      </c>
      <c r="D124" s="115" t="s">
        <v>1378</v>
      </c>
      <c r="E124" s="115" t="s">
        <v>1379</v>
      </c>
      <c r="F124" s="113" t="s">
        <v>42</v>
      </c>
      <c r="G124" s="116" t="s">
        <v>1380</v>
      </c>
      <c r="H124" s="117" t="s">
        <v>739</v>
      </c>
      <c r="I124" s="115">
        <v>3167992115</v>
      </c>
      <c r="J124" s="118" t="s">
        <v>81</v>
      </c>
      <c r="K124" s="119" t="s">
        <v>47</v>
      </c>
      <c r="L124" s="70"/>
      <c r="M124" s="66">
        <v>498</v>
      </c>
      <c r="N124" s="58"/>
      <c r="O124" s="120">
        <v>9.305373525557012</v>
      </c>
      <c r="P124" s="119" t="s">
        <v>46</v>
      </c>
      <c r="Q124" s="59"/>
      <c r="R124" s="58"/>
      <c r="S124" s="121" t="s">
        <v>47</v>
      </c>
      <c r="T124" s="96">
        <v>16376</v>
      </c>
      <c r="U124" s="60"/>
      <c r="V124" s="60"/>
      <c r="W124" s="122"/>
      <c r="X124" s="114">
        <f t="shared" si="30"/>
        <v>1</v>
      </c>
      <c r="Y124" s="115">
        <f t="shared" si="31"/>
        <v>1</v>
      </c>
      <c r="Z124" s="115">
        <f t="shared" si="32"/>
        <v>0</v>
      </c>
      <c r="AA124" s="115">
        <f t="shared" si="33"/>
        <v>0</v>
      </c>
      <c r="AB124" s="123" t="str">
        <f t="shared" si="34"/>
        <v>SRSA</v>
      </c>
      <c r="AC124" s="114">
        <f t="shared" si="35"/>
        <v>1</v>
      </c>
      <c r="AD124" s="115">
        <f t="shared" si="36"/>
        <v>0</v>
      </c>
      <c r="AE124" s="115">
        <f t="shared" si="37"/>
        <v>0</v>
      </c>
      <c r="AF124" s="123" t="str">
        <f t="shared" si="38"/>
        <v>-</v>
      </c>
      <c r="AG124" s="114">
        <f t="shared" si="39"/>
        <v>0</v>
      </c>
      <c r="AH124" s="124" t="s">
        <v>48</v>
      </c>
      <c r="AI124" s="3" t="s">
        <v>1375</v>
      </c>
    </row>
    <row r="125" spans="1:35" s="3" customFormat="1" ht="12.75" customHeight="1">
      <c r="A125" s="112" t="s">
        <v>1386</v>
      </c>
      <c r="B125" s="113" t="s">
        <v>1387</v>
      </c>
      <c r="C125" s="114" t="s">
        <v>1388</v>
      </c>
      <c r="D125" s="115" t="s">
        <v>1389</v>
      </c>
      <c r="E125" s="115" t="s">
        <v>1390</v>
      </c>
      <c r="F125" s="113" t="s">
        <v>42</v>
      </c>
      <c r="G125" s="116" t="s">
        <v>1391</v>
      </c>
      <c r="H125" s="117" t="s">
        <v>1392</v>
      </c>
      <c r="I125" s="115">
        <v>7855275621</v>
      </c>
      <c r="J125" s="118" t="s">
        <v>56</v>
      </c>
      <c r="K125" s="119" t="s">
        <v>47</v>
      </c>
      <c r="L125" s="70"/>
      <c r="M125" s="66">
        <v>439.5</v>
      </c>
      <c r="N125" s="58"/>
      <c r="O125" s="120">
        <v>18.359375</v>
      </c>
      <c r="P125" s="119" t="s">
        <v>46</v>
      </c>
      <c r="Q125" s="59"/>
      <c r="R125" s="58"/>
      <c r="S125" s="121" t="s">
        <v>47</v>
      </c>
      <c r="T125" s="96">
        <v>33413</v>
      </c>
      <c r="U125" s="60"/>
      <c r="V125" s="60"/>
      <c r="W125" s="122"/>
      <c r="X125" s="114">
        <f t="shared" si="30"/>
        <v>1</v>
      </c>
      <c r="Y125" s="115">
        <f t="shared" si="31"/>
        <v>1</v>
      </c>
      <c r="Z125" s="115">
        <f t="shared" si="32"/>
        <v>0</v>
      </c>
      <c r="AA125" s="115">
        <f t="shared" si="33"/>
        <v>0</v>
      </c>
      <c r="AB125" s="123" t="str">
        <f t="shared" si="34"/>
        <v>SRSA</v>
      </c>
      <c r="AC125" s="114">
        <f t="shared" si="35"/>
        <v>1</v>
      </c>
      <c r="AD125" s="115">
        <f t="shared" si="36"/>
        <v>0</v>
      </c>
      <c r="AE125" s="115">
        <f t="shared" si="37"/>
        <v>0</v>
      </c>
      <c r="AF125" s="123" t="str">
        <f t="shared" si="38"/>
        <v>-</v>
      </c>
      <c r="AG125" s="114">
        <f t="shared" si="39"/>
        <v>0</v>
      </c>
      <c r="AH125" s="124" t="s">
        <v>48</v>
      </c>
      <c r="AI125" s="3" t="s">
        <v>1386</v>
      </c>
    </row>
    <row r="126" spans="1:35" s="3" customFormat="1" ht="12.75" customHeight="1">
      <c r="A126" s="112" t="s">
        <v>1419</v>
      </c>
      <c r="B126" s="113" t="s">
        <v>1420</v>
      </c>
      <c r="C126" s="114" t="s">
        <v>1421</v>
      </c>
      <c r="D126" s="115" t="s">
        <v>1422</v>
      </c>
      <c r="E126" s="115" t="s">
        <v>1423</v>
      </c>
      <c r="F126" s="113" t="s">
        <v>42</v>
      </c>
      <c r="G126" s="116" t="s">
        <v>1424</v>
      </c>
      <c r="H126" s="117" t="s">
        <v>73</v>
      </c>
      <c r="I126" s="115">
        <v>7853783102</v>
      </c>
      <c r="J126" s="118" t="s">
        <v>56</v>
      </c>
      <c r="K126" s="119" t="s">
        <v>47</v>
      </c>
      <c r="L126" s="70"/>
      <c r="M126" s="66">
        <v>253</v>
      </c>
      <c r="N126" s="58"/>
      <c r="O126" s="120">
        <v>15.342465753424658</v>
      </c>
      <c r="P126" s="119" t="s">
        <v>46</v>
      </c>
      <c r="Q126" s="59"/>
      <c r="R126" s="58"/>
      <c r="S126" s="121" t="s">
        <v>47</v>
      </c>
      <c r="T126" s="96">
        <v>25989</v>
      </c>
      <c r="U126" s="60"/>
      <c r="V126" s="60"/>
      <c r="W126" s="122"/>
      <c r="X126" s="114">
        <f t="shared" si="30"/>
        <v>1</v>
      </c>
      <c r="Y126" s="115">
        <f t="shared" si="31"/>
        <v>1</v>
      </c>
      <c r="Z126" s="115">
        <f t="shared" si="32"/>
        <v>0</v>
      </c>
      <c r="AA126" s="115">
        <f t="shared" si="33"/>
        <v>0</v>
      </c>
      <c r="AB126" s="123" t="str">
        <f t="shared" si="34"/>
        <v>SRSA</v>
      </c>
      <c r="AC126" s="114">
        <f t="shared" si="35"/>
        <v>1</v>
      </c>
      <c r="AD126" s="115">
        <f t="shared" si="36"/>
        <v>0</v>
      </c>
      <c r="AE126" s="115">
        <f t="shared" si="37"/>
        <v>0</v>
      </c>
      <c r="AF126" s="123" t="str">
        <f t="shared" si="38"/>
        <v>-</v>
      </c>
      <c r="AG126" s="114">
        <f t="shared" si="39"/>
        <v>0</v>
      </c>
      <c r="AH126" s="124" t="s">
        <v>48</v>
      </c>
      <c r="AI126" s="3" t="s">
        <v>1419</v>
      </c>
    </row>
    <row r="127" spans="1:35" s="3" customFormat="1" ht="12.75" customHeight="1">
      <c r="A127" s="112" t="s">
        <v>1425</v>
      </c>
      <c r="B127" s="113" t="s">
        <v>1426</v>
      </c>
      <c r="C127" s="114" t="s">
        <v>1427</v>
      </c>
      <c r="D127" s="115" t="s">
        <v>1428</v>
      </c>
      <c r="E127" s="115" t="s">
        <v>1427</v>
      </c>
      <c r="F127" s="113" t="s">
        <v>42</v>
      </c>
      <c r="G127" s="116" t="s">
        <v>1429</v>
      </c>
      <c r="H127" s="117" t="s">
        <v>1430</v>
      </c>
      <c r="I127" s="115">
        <v>6205934344</v>
      </c>
      <c r="J127" s="118" t="s">
        <v>56</v>
      </c>
      <c r="K127" s="119" t="s">
        <v>47</v>
      </c>
      <c r="L127" s="70"/>
      <c r="M127" s="66">
        <v>174.9</v>
      </c>
      <c r="N127" s="58"/>
      <c r="O127" s="120">
        <v>19.375</v>
      </c>
      <c r="P127" s="119" t="s">
        <v>46</v>
      </c>
      <c r="Q127" s="59"/>
      <c r="R127" s="58"/>
      <c r="S127" s="121" t="s">
        <v>47</v>
      </c>
      <c r="T127" s="96">
        <v>8601</v>
      </c>
      <c r="U127" s="60"/>
      <c r="V127" s="60"/>
      <c r="W127" s="122"/>
      <c r="X127" s="114">
        <f t="shared" si="30"/>
        <v>1</v>
      </c>
      <c r="Y127" s="115">
        <f t="shared" si="31"/>
        <v>1</v>
      </c>
      <c r="Z127" s="115">
        <f t="shared" si="32"/>
        <v>0</v>
      </c>
      <c r="AA127" s="115">
        <f t="shared" si="33"/>
        <v>0</v>
      </c>
      <c r="AB127" s="123" t="str">
        <f t="shared" si="34"/>
        <v>SRSA</v>
      </c>
      <c r="AC127" s="114">
        <f t="shared" si="35"/>
        <v>1</v>
      </c>
      <c r="AD127" s="115">
        <f t="shared" si="36"/>
        <v>0</v>
      </c>
      <c r="AE127" s="115">
        <f t="shared" si="37"/>
        <v>0</v>
      </c>
      <c r="AF127" s="123" t="str">
        <f t="shared" si="38"/>
        <v>-</v>
      </c>
      <c r="AG127" s="114">
        <f t="shared" si="39"/>
        <v>0</v>
      </c>
      <c r="AH127" s="124" t="s">
        <v>48</v>
      </c>
      <c r="AI127" s="3" t="s">
        <v>1425</v>
      </c>
    </row>
    <row r="128" spans="1:35" s="3" customFormat="1" ht="12.75" customHeight="1">
      <c r="A128" s="112" t="s">
        <v>1445</v>
      </c>
      <c r="B128" s="113" t="s">
        <v>1446</v>
      </c>
      <c r="C128" s="114" t="s">
        <v>1447</v>
      </c>
      <c r="D128" s="115" t="s">
        <v>185</v>
      </c>
      <c r="E128" s="115" t="s">
        <v>1448</v>
      </c>
      <c r="F128" s="113" t="s">
        <v>42</v>
      </c>
      <c r="G128" s="116" t="s">
        <v>1449</v>
      </c>
      <c r="H128" s="117" t="s">
        <v>990</v>
      </c>
      <c r="I128" s="115">
        <v>7853492964</v>
      </c>
      <c r="J128" s="118" t="s">
        <v>56</v>
      </c>
      <c r="K128" s="119" t="s">
        <v>47</v>
      </c>
      <c r="L128" s="70"/>
      <c r="M128" s="66">
        <v>318.6</v>
      </c>
      <c r="N128" s="58"/>
      <c r="O128" s="120">
        <v>13.262599469496022</v>
      </c>
      <c r="P128" s="119" t="s">
        <v>46</v>
      </c>
      <c r="Q128" s="59"/>
      <c r="R128" s="58"/>
      <c r="S128" s="121" t="s">
        <v>47</v>
      </c>
      <c r="T128" s="96">
        <v>18044</v>
      </c>
      <c r="U128" s="60"/>
      <c r="V128" s="60"/>
      <c r="W128" s="122"/>
      <c r="X128" s="114">
        <f t="shared" si="30"/>
        <v>1</v>
      </c>
      <c r="Y128" s="115">
        <f t="shared" si="31"/>
        <v>1</v>
      </c>
      <c r="Z128" s="115">
        <f t="shared" si="32"/>
        <v>0</v>
      </c>
      <c r="AA128" s="115">
        <f t="shared" si="33"/>
        <v>0</v>
      </c>
      <c r="AB128" s="123" t="str">
        <f t="shared" si="34"/>
        <v>SRSA</v>
      </c>
      <c r="AC128" s="114">
        <f t="shared" si="35"/>
        <v>1</v>
      </c>
      <c r="AD128" s="115">
        <f t="shared" si="36"/>
        <v>0</v>
      </c>
      <c r="AE128" s="115">
        <f t="shared" si="37"/>
        <v>0</v>
      </c>
      <c r="AF128" s="123" t="str">
        <f t="shared" si="38"/>
        <v>-</v>
      </c>
      <c r="AG128" s="114">
        <f t="shared" si="39"/>
        <v>0</v>
      </c>
      <c r="AH128" s="124" t="s">
        <v>48</v>
      </c>
      <c r="AI128" s="3" t="s">
        <v>1445</v>
      </c>
    </row>
    <row r="129" spans="1:35" s="3" customFormat="1" ht="12.75" customHeight="1">
      <c r="A129" s="112" t="s">
        <v>1468</v>
      </c>
      <c r="B129" s="113" t="s">
        <v>1469</v>
      </c>
      <c r="C129" s="114" t="s">
        <v>1470</v>
      </c>
      <c r="D129" s="115" t="s">
        <v>1471</v>
      </c>
      <c r="E129" s="115" t="s">
        <v>1470</v>
      </c>
      <c r="F129" s="113" t="s">
        <v>42</v>
      </c>
      <c r="G129" s="116" t="s">
        <v>1472</v>
      </c>
      <c r="H129" s="117" t="s">
        <v>1473</v>
      </c>
      <c r="I129" s="115">
        <v>6206492234</v>
      </c>
      <c r="J129" s="118" t="s">
        <v>56</v>
      </c>
      <c r="K129" s="119" t="s">
        <v>47</v>
      </c>
      <c r="L129" s="70"/>
      <c r="M129" s="66">
        <v>264.2</v>
      </c>
      <c r="N129" s="58"/>
      <c r="O129" s="120">
        <v>15.64102564102564</v>
      </c>
      <c r="P129" s="119" t="s">
        <v>46</v>
      </c>
      <c r="Q129" s="59"/>
      <c r="R129" s="58"/>
      <c r="S129" s="121" t="s">
        <v>47</v>
      </c>
      <c r="T129" s="96">
        <v>21199</v>
      </c>
      <c r="U129" s="60"/>
      <c r="V129" s="60"/>
      <c r="W129" s="122"/>
      <c r="X129" s="114">
        <f t="shared" si="30"/>
        <v>1</v>
      </c>
      <c r="Y129" s="115">
        <f t="shared" si="31"/>
        <v>1</v>
      </c>
      <c r="Z129" s="115">
        <f t="shared" si="32"/>
        <v>0</v>
      </c>
      <c r="AA129" s="115">
        <f t="shared" si="33"/>
        <v>0</v>
      </c>
      <c r="AB129" s="123" t="str">
        <f t="shared" si="34"/>
        <v>SRSA</v>
      </c>
      <c r="AC129" s="114">
        <f t="shared" si="35"/>
        <v>1</v>
      </c>
      <c r="AD129" s="115">
        <f t="shared" si="36"/>
        <v>0</v>
      </c>
      <c r="AE129" s="115">
        <f t="shared" si="37"/>
        <v>0</v>
      </c>
      <c r="AF129" s="123" t="str">
        <f t="shared" si="38"/>
        <v>-</v>
      </c>
      <c r="AG129" s="114">
        <f t="shared" si="39"/>
        <v>0</v>
      </c>
      <c r="AH129" s="124" t="s">
        <v>48</v>
      </c>
      <c r="AI129" s="3" t="s">
        <v>1468</v>
      </c>
    </row>
    <row r="130" spans="1:35" s="3" customFormat="1" ht="12.75" customHeight="1">
      <c r="A130" s="112" t="s">
        <v>1485</v>
      </c>
      <c r="B130" s="113" t="s">
        <v>1486</v>
      </c>
      <c r="C130" s="114" t="s">
        <v>1487</v>
      </c>
      <c r="D130" s="115" t="s">
        <v>1488</v>
      </c>
      <c r="E130" s="115" t="s">
        <v>1489</v>
      </c>
      <c r="F130" s="113" t="s">
        <v>42</v>
      </c>
      <c r="G130" s="116" t="s">
        <v>1490</v>
      </c>
      <c r="H130" s="117" t="s">
        <v>1491</v>
      </c>
      <c r="I130" s="115">
        <v>3167725783</v>
      </c>
      <c r="J130" s="118" t="s">
        <v>81</v>
      </c>
      <c r="K130" s="119" t="s">
        <v>47</v>
      </c>
      <c r="L130" s="70"/>
      <c r="M130" s="66">
        <v>489.4</v>
      </c>
      <c r="N130" s="58"/>
      <c r="O130" s="120">
        <v>13.152400835073069</v>
      </c>
      <c r="P130" s="119" t="s">
        <v>46</v>
      </c>
      <c r="Q130" s="59"/>
      <c r="R130" s="58"/>
      <c r="S130" s="121" t="s">
        <v>47</v>
      </c>
      <c r="T130" s="96">
        <v>13646</v>
      </c>
      <c r="U130" s="60"/>
      <c r="V130" s="60"/>
      <c r="W130" s="122"/>
      <c r="X130" s="114">
        <f t="shared" si="30"/>
        <v>1</v>
      </c>
      <c r="Y130" s="115">
        <f t="shared" si="31"/>
        <v>1</v>
      </c>
      <c r="Z130" s="115">
        <f t="shared" si="32"/>
        <v>0</v>
      </c>
      <c r="AA130" s="115">
        <f t="shared" si="33"/>
        <v>0</v>
      </c>
      <c r="AB130" s="123" t="str">
        <f t="shared" si="34"/>
        <v>SRSA</v>
      </c>
      <c r="AC130" s="114">
        <f t="shared" si="35"/>
        <v>1</v>
      </c>
      <c r="AD130" s="115">
        <f t="shared" si="36"/>
        <v>0</v>
      </c>
      <c r="AE130" s="115">
        <f t="shared" si="37"/>
        <v>0</v>
      </c>
      <c r="AF130" s="123" t="str">
        <f t="shared" si="38"/>
        <v>-</v>
      </c>
      <c r="AG130" s="114">
        <f t="shared" si="39"/>
        <v>0</v>
      </c>
      <c r="AH130" s="124" t="s">
        <v>48</v>
      </c>
      <c r="AI130" s="3" t="s">
        <v>1485</v>
      </c>
    </row>
    <row r="131" spans="1:35" s="3" customFormat="1" ht="12.75" customHeight="1">
      <c r="A131" s="112" t="s">
        <v>1512</v>
      </c>
      <c r="B131" s="113" t="s">
        <v>1513</v>
      </c>
      <c r="C131" s="114" t="s">
        <v>1514</v>
      </c>
      <c r="D131" s="115" t="s">
        <v>1515</v>
      </c>
      <c r="E131" s="115" t="s">
        <v>1353</v>
      </c>
      <c r="F131" s="113" t="s">
        <v>42</v>
      </c>
      <c r="G131" s="116" t="s">
        <v>1355</v>
      </c>
      <c r="H131" s="117" t="s">
        <v>1516</v>
      </c>
      <c r="I131" s="115">
        <v>6206725651</v>
      </c>
      <c r="J131" s="118" t="s">
        <v>56</v>
      </c>
      <c r="K131" s="119" t="s">
        <v>47</v>
      </c>
      <c r="L131" s="70"/>
      <c r="M131" s="66">
        <v>387.7</v>
      </c>
      <c r="N131" s="58"/>
      <c r="O131" s="120">
        <v>21.91780821917808</v>
      </c>
      <c r="P131" s="119" t="s">
        <v>47</v>
      </c>
      <c r="Q131" s="59"/>
      <c r="R131" s="58"/>
      <c r="S131" s="121" t="s">
        <v>47</v>
      </c>
      <c r="T131" s="96">
        <v>21261</v>
      </c>
      <c r="U131" s="60"/>
      <c r="V131" s="60"/>
      <c r="W131" s="122"/>
      <c r="X131" s="114">
        <f t="shared" si="30"/>
        <v>1</v>
      </c>
      <c r="Y131" s="115">
        <f t="shared" si="31"/>
        <v>1</v>
      </c>
      <c r="Z131" s="115">
        <f t="shared" si="32"/>
        <v>0</v>
      </c>
      <c r="AA131" s="115">
        <f t="shared" si="33"/>
        <v>0</v>
      </c>
      <c r="AB131" s="123" t="str">
        <f t="shared" si="34"/>
        <v>SRSA</v>
      </c>
      <c r="AC131" s="114">
        <f t="shared" si="35"/>
        <v>1</v>
      </c>
      <c r="AD131" s="115">
        <f t="shared" si="36"/>
        <v>1</v>
      </c>
      <c r="AE131" s="115" t="str">
        <f t="shared" si="37"/>
        <v>Initial</v>
      </c>
      <c r="AF131" s="123" t="str">
        <f t="shared" si="38"/>
        <v>-</v>
      </c>
      <c r="AG131" s="114" t="str">
        <f t="shared" si="39"/>
        <v>SRSA</v>
      </c>
      <c r="AH131" s="124" t="s">
        <v>48</v>
      </c>
      <c r="AI131" s="3" t="s">
        <v>1512</v>
      </c>
    </row>
    <row r="132" spans="1:35" s="3" customFormat="1" ht="12.75" customHeight="1">
      <c r="A132" s="112" t="s">
        <v>1517</v>
      </c>
      <c r="B132" s="113" t="s">
        <v>1518</v>
      </c>
      <c r="C132" s="114" t="s">
        <v>1519</v>
      </c>
      <c r="D132" s="115" t="s">
        <v>1520</v>
      </c>
      <c r="E132" s="115" t="s">
        <v>1519</v>
      </c>
      <c r="F132" s="113" t="s">
        <v>42</v>
      </c>
      <c r="G132" s="116" t="s">
        <v>1521</v>
      </c>
      <c r="H132" s="117" t="s">
        <v>1522</v>
      </c>
      <c r="I132" s="115">
        <v>7852826665</v>
      </c>
      <c r="J132" s="118" t="s">
        <v>56</v>
      </c>
      <c r="K132" s="119" t="s">
        <v>47</v>
      </c>
      <c r="L132" s="70"/>
      <c r="M132" s="66">
        <v>365.3</v>
      </c>
      <c r="N132" s="58"/>
      <c r="O132" s="120">
        <v>17.75</v>
      </c>
      <c r="P132" s="119" t="s">
        <v>46</v>
      </c>
      <c r="Q132" s="59"/>
      <c r="R132" s="58"/>
      <c r="S132" s="121" t="s">
        <v>47</v>
      </c>
      <c r="T132" s="96">
        <v>23281</v>
      </c>
      <c r="U132" s="60"/>
      <c r="V132" s="60"/>
      <c r="W132" s="122"/>
      <c r="X132" s="114">
        <f t="shared" si="30"/>
        <v>1</v>
      </c>
      <c r="Y132" s="115">
        <f t="shared" si="31"/>
        <v>1</v>
      </c>
      <c r="Z132" s="115">
        <f t="shared" si="32"/>
        <v>0</v>
      </c>
      <c r="AA132" s="115">
        <f t="shared" si="33"/>
        <v>0</v>
      </c>
      <c r="AB132" s="123" t="str">
        <f t="shared" si="34"/>
        <v>SRSA</v>
      </c>
      <c r="AC132" s="114">
        <f t="shared" si="35"/>
        <v>1</v>
      </c>
      <c r="AD132" s="115">
        <f t="shared" si="36"/>
        <v>0</v>
      </c>
      <c r="AE132" s="115">
        <f t="shared" si="37"/>
        <v>0</v>
      </c>
      <c r="AF132" s="123" t="str">
        <f t="shared" si="38"/>
        <v>-</v>
      </c>
      <c r="AG132" s="114">
        <f t="shared" si="39"/>
        <v>0</v>
      </c>
      <c r="AH132" s="124" t="s">
        <v>48</v>
      </c>
      <c r="AI132" s="3" t="s">
        <v>1517</v>
      </c>
    </row>
    <row r="133" spans="1:35" s="3" customFormat="1" ht="12.75" customHeight="1">
      <c r="A133" s="112" t="s">
        <v>1530</v>
      </c>
      <c r="B133" s="113" t="s">
        <v>1531</v>
      </c>
      <c r="C133" s="114" t="s">
        <v>1532</v>
      </c>
      <c r="D133" s="115" t="s">
        <v>1533</v>
      </c>
      <c r="E133" s="115" t="s">
        <v>1532</v>
      </c>
      <c r="F133" s="113" t="s">
        <v>42</v>
      </c>
      <c r="G133" s="116" t="s">
        <v>1534</v>
      </c>
      <c r="H133" s="117" t="s">
        <v>73</v>
      </c>
      <c r="I133" s="115">
        <v>7856552541</v>
      </c>
      <c r="J133" s="118" t="s">
        <v>56</v>
      </c>
      <c r="K133" s="119" t="s">
        <v>47</v>
      </c>
      <c r="L133" s="70"/>
      <c r="M133" s="66">
        <v>325.9</v>
      </c>
      <c r="N133" s="58"/>
      <c r="O133" s="120">
        <v>15.789473684210526</v>
      </c>
      <c r="P133" s="119" t="s">
        <v>46</v>
      </c>
      <c r="Q133" s="59"/>
      <c r="R133" s="58"/>
      <c r="S133" s="121" t="s">
        <v>47</v>
      </c>
      <c r="T133" s="96">
        <v>15933</v>
      </c>
      <c r="U133" s="60"/>
      <c r="V133" s="60"/>
      <c r="W133" s="122"/>
      <c r="X133" s="114">
        <f t="shared" si="30"/>
        <v>1</v>
      </c>
      <c r="Y133" s="115">
        <f t="shared" si="31"/>
        <v>1</v>
      </c>
      <c r="Z133" s="115">
        <f t="shared" si="32"/>
        <v>0</v>
      </c>
      <c r="AA133" s="115">
        <f t="shared" si="33"/>
        <v>0</v>
      </c>
      <c r="AB133" s="123" t="str">
        <f t="shared" si="34"/>
        <v>SRSA</v>
      </c>
      <c r="AC133" s="114">
        <f t="shared" si="35"/>
        <v>1</v>
      </c>
      <c r="AD133" s="115">
        <f t="shared" si="36"/>
        <v>0</v>
      </c>
      <c r="AE133" s="115">
        <f t="shared" si="37"/>
        <v>0</v>
      </c>
      <c r="AF133" s="123" t="str">
        <f t="shared" si="38"/>
        <v>-</v>
      </c>
      <c r="AG133" s="114">
        <f t="shared" si="39"/>
        <v>0</v>
      </c>
      <c r="AH133" s="124" t="s">
        <v>48</v>
      </c>
      <c r="AI133" s="3" t="s">
        <v>1530</v>
      </c>
    </row>
    <row r="134" spans="1:35" s="3" customFormat="1" ht="12.75" customHeight="1">
      <c r="A134" s="112" t="s">
        <v>1535</v>
      </c>
      <c r="B134" s="113" t="s">
        <v>1536</v>
      </c>
      <c r="C134" s="114" t="s">
        <v>1537</v>
      </c>
      <c r="D134" s="115" t="s">
        <v>1538</v>
      </c>
      <c r="E134" s="115" t="s">
        <v>1539</v>
      </c>
      <c r="F134" s="113" t="s">
        <v>42</v>
      </c>
      <c r="G134" s="116" t="s">
        <v>1540</v>
      </c>
      <c r="H134" s="117" t="s">
        <v>73</v>
      </c>
      <c r="I134" s="115">
        <v>6208254115</v>
      </c>
      <c r="J134" s="118" t="s">
        <v>56</v>
      </c>
      <c r="K134" s="119" t="s">
        <v>47</v>
      </c>
      <c r="L134" s="70"/>
      <c r="M134" s="66">
        <v>208</v>
      </c>
      <c r="N134" s="58"/>
      <c r="O134" s="120">
        <v>16.528925619834713</v>
      </c>
      <c r="P134" s="119" t="s">
        <v>46</v>
      </c>
      <c r="Q134" s="59"/>
      <c r="R134" s="58"/>
      <c r="S134" s="121" t="s">
        <v>47</v>
      </c>
      <c r="T134" s="96">
        <v>11521</v>
      </c>
      <c r="U134" s="60"/>
      <c r="V134" s="60"/>
      <c r="W134" s="122"/>
      <c r="X134" s="114">
        <f t="shared" si="30"/>
        <v>1</v>
      </c>
      <c r="Y134" s="115">
        <f t="shared" si="31"/>
        <v>1</v>
      </c>
      <c r="Z134" s="115">
        <f t="shared" si="32"/>
        <v>0</v>
      </c>
      <c r="AA134" s="115">
        <f t="shared" si="33"/>
        <v>0</v>
      </c>
      <c r="AB134" s="123" t="str">
        <f t="shared" si="34"/>
        <v>SRSA</v>
      </c>
      <c r="AC134" s="114">
        <f t="shared" si="35"/>
        <v>1</v>
      </c>
      <c r="AD134" s="115">
        <f t="shared" si="36"/>
        <v>0</v>
      </c>
      <c r="AE134" s="115">
        <f t="shared" si="37"/>
        <v>0</v>
      </c>
      <c r="AF134" s="123" t="str">
        <f t="shared" si="38"/>
        <v>-</v>
      </c>
      <c r="AG134" s="114">
        <f t="shared" si="39"/>
        <v>0</v>
      </c>
      <c r="AH134" s="124" t="s">
        <v>48</v>
      </c>
      <c r="AI134" s="3" t="s">
        <v>1535</v>
      </c>
    </row>
    <row r="135" spans="1:35" s="3" customFormat="1" ht="12.75" customHeight="1">
      <c r="A135" s="112" t="s">
        <v>1541</v>
      </c>
      <c r="B135" s="113" t="s">
        <v>1542</v>
      </c>
      <c r="C135" s="114" t="s">
        <v>1543</v>
      </c>
      <c r="D135" s="115" t="s">
        <v>1544</v>
      </c>
      <c r="E135" s="115" t="s">
        <v>1545</v>
      </c>
      <c r="F135" s="113" t="s">
        <v>42</v>
      </c>
      <c r="G135" s="116" t="s">
        <v>1546</v>
      </c>
      <c r="H135" s="117" t="s">
        <v>1224</v>
      </c>
      <c r="I135" s="115">
        <v>7854862611</v>
      </c>
      <c r="J135" s="118" t="s">
        <v>56</v>
      </c>
      <c r="K135" s="119" t="s">
        <v>47</v>
      </c>
      <c r="L135" s="70"/>
      <c r="M135" s="66">
        <v>541.8</v>
      </c>
      <c r="N135" s="58"/>
      <c r="O135" s="120">
        <v>20.209580838323355</v>
      </c>
      <c r="P135" s="119" t="s">
        <v>47</v>
      </c>
      <c r="Q135" s="59"/>
      <c r="R135" s="58"/>
      <c r="S135" s="121" t="s">
        <v>47</v>
      </c>
      <c r="T135" s="96">
        <v>38974</v>
      </c>
      <c r="U135" s="60"/>
      <c r="V135" s="60"/>
      <c r="W135" s="122"/>
      <c r="X135" s="114">
        <f t="shared" si="30"/>
        <v>1</v>
      </c>
      <c r="Y135" s="115">
        <f t="shared" si="31"/>
        <v>1</v>
      </c>
      <c r="Z135" s="115">
        <f t="shared" si="32"/>
        <v>0</v>
      </c>
      <c r="AA135" s="115">
        <f t="shared" si="33"/>
        <v>0</v>
      </c>
      <c r="AB135" s="123" t="str">
        <f t="shared" si="34"/>
        <v>SRSA</v>
      </c>
      <c r="AC135" s="114">
        <f t="shared" si="35"/>
        <v>1</v>
      </c>
      <c r="AD135" s="115">
        <f t="shared" si="36"/>
        <v>1</v>
      </c>
      <c r="AE135" s="115" t="str">
        <f t="shared" si="37"/>
        <v>Initial</v>
      </c>
      <c r="AF135" s="123" t="str">
        <f t="shared" si="38"/>
        <v>-</v>
      </c>
      <c r="AG135" s="114" t="str">
        <f t="shared" si="39"/>
        <v>SRSA</v>
      </c>
      <c r="AH135" s="124" t="s">
        <v>48</v>
      </c>
      <c r="AI135" s="3" t="s">
        <v>1541</v>
      </c>
    </row>
    <row r="136" spans="1:35" s="3" customFormat="1" ht="12.75" customHeight="1">
      <c r="A136" s="112" t="s">
        <v>1547</v>
      </c>
      <c r="B136" s="113" t="s">
        <v>1548</v>
      </c>
      <c r="C136" s="114" t="s">
        <v>1549</v>
      </c>
      <c r="D136" s="115" t="s">
        <v>1550</v>
      </c>
      <c r="E136" s="115" t="s">
        <v>1549</v>
      </c>
      <c r="F136" s="113" t="s">
        <v>42</v>
      </c>
      <c r="G136" s="116" t="s">
        <v>1551</v>
      </c>
      <c r="H136" s="117" t="s">
        <v>1552</v>
      </c>
      <c r="I136" s="115">
        <v>6208925215</v>
      </c>
      <c r="J136" s="118" t="s">
        <v>81</v>
      </c>
      <c r="K136" s="119" t="s">
        <v>47</v>
      </c>
      <c r="L136" s="70"/>
      <c r="M136" s="66">
        <v>184.2</v>
      </c>
      <c r="N136" s="58"/>
      <c r="O136" s="120">
        <v>13.559322033898304</v>
      </c>
      <c r="P136" s="119" t="s">
        <v>46</v>
      </c>
      <c r="Q136" s="59"/>
      <c r="R136" s="58"/>
      <c r="S136" s="121" t="s">
        <v>47</v>
      </c>
      <c r="T136" s="96">
        <v>14012</v>
      </c>
      <c r="U136" s="60"/>
      <c r="V136" s="60"/>
      <c r="W136" s="122"/>
      <c r="X136" s="114">
        <f t="shared" si="30"/>
        <v>1</v>
      </c>
      <c r="Y136" s="115">
        <f t="shared" si="31"/>
        <v>1</v>
      </c>
      <c r="Z136" s="115">
        <f t="shared" si="32"/>
        <v>0</v>
      </c>
      <c r="AA136" s="115">
        <f t="shared" si="33"/>
        <v>0</v>
      </c>
      <c r="AB136" s="123" t="str">
        <f t="shared" si="34"/>
        <v>SRSA</v>
      </c>
      <c r="AC136" s="114">
        <f t="shared" si="35"/>
        <v>1</v>
      </c>
      <c r="AD136" s="115">
        <f t="shared" si="36"/>
        <v>0</v>
      </c>
      <c r="AE136" s="115">
        <f t="shared" si="37"/>
        <v>0</v>
      </c>
      <c r="AF136" s="123" t="str">
        <f t="shared" si="38"/>
        <v>-</v>
      </c>
      <c r="AG136" s="114">
        <f t="shared" si="39"/>
        <v>0</v>
      </c>
      <c r="AH136" s="124" t="s">
        <v>48</v>
      </c>
      <c r="AI136" s="3" t="s">
        <v>1547</v>
      </c>
    </row>
    <row r="137" spans="1:35" s="3" customFormat="1" ht="12.75" customHeight="1">
      <c r="A137" s="112" t="s">
        <v>1560</v>
      </c>
      <c r="B137" s="113" t="s">
        <v>1561</v>
      </c>
      <c r="C137" s="114" t="s">
        <v>1562</v>
      </c>
      <c r="D137" s="115" t="s">
        <v>1563</v>
      </c>
      <c r="E137" s="115" t="s">
        <v>1564</v>
      </c>
      <c r="F137" s="113" t="s">
        <v>42</v>
      </c>
      <c r="G137" s="116" t="s">
        <v>1565</v>
      </c>
      <c r="H137" s="117" t="s">
        <v>1566</v>
      </c>
      <c r="I137" s="115">
        <v>7854273334</v>
      </c>
      <c r="J137" s="118" t="s">
        <v>56</v>
      </c>
      <c r="K137" s="119" t="s">
        <v>47</v>
      </c>
      <c r="L137" s="70"/>
      <c r="M137" s="66">
        <v>199.4</v>
      </c>
      <c r="N137" s="58"/>
      <c r="O137" s="120">
        <v>24.193548387096776</v>
      </c>
      <c r="P137" s="119" t="s">
        <v>47</v>
      </c>
      <c r="Q137" s="59"/>
      <c r="R137" s="58"/>
      <c r="S137" s="121" t="s">
        <v>47</v>
      </c>
      <c r="T137" s="96">
        <v>15484</v>
      </c>
      <c r="U137" s="60"/>
      <c r="V137" s="60"/>
      <c r="W137" s="122"/>
      <c r="X137" s="114">
        <f t="shared" si="30"/>
        <v>1</v>
      </c>
      <c r="Y137" s="115">
        <f t="shared" si="31"/>
        <v>1</v>
      </c>
      <c r="Z137" s="115">
        <f t="shared" si="32"/>
        <v>0</v>
      </c>
      <c r="AA137" s="115">
        <f t="shared" si="33"/>
        <v>0</v>
      </c>
      <c r="AB137" s="123" t="str">
        <f t="shared" si="34"/>
        <v>SRSA</v>
      </c>
      <c r="AC137" s="114">
        <f t="shared" si="35"/>
        <v>1</v>
      </c>
      <c r="AD137" s="115">
        <f t="shared" si="36"/>
        <v>1</v>
      </c>
      <c r="AE137" s="115" t="str">
        <f t="shared" si="37"/>
        <v>Initial</v>
      </c>
      <c r="AF137" s="123" t="str">
        <f t="shared" si="38"/>
        <v>-</v>
      </c>
      <c r="AG137" s="114" t="str">
        <f t="shared" si="39"/>
        <v>SRSA</v>
      </c>
      <c r="AH137" s="124" t="s">
        <v>48</v>
      </c>
      <c r="AI137" s="3" t="s">
        <v>1560</v>
      </c>
    </row>
    <row r="138" spans="1:35" s="3" customFormat="1" ht="12.75" customHeight="1">
      <c r="A138" s="112" t="s">
        <v>1567</v>
      </c>
      <c r="B138" s="113" t="s">
        <v>1568</v>
      </c>
      <c r="C138" s="114" t="s">
        <v>1569</v>
      </c>
      <c r="D138" s="115" t="s">
        <v>962</v>
      </c>
      <c r="E138" s="115" t="s">
        <v>1570</v>
      </c>
      <c r="F138" s="113" t="s">
        <v>42</v>
      </c>
      <c r="G138" s="116" t="s">
        <v>1571</v>
      </c>
      <c r="H138" s="117" t="s">
        <v>73</v>
      </c>
      <c r="I138" s="115">
        <v>6203925519</v>
      </c>
      <c r="J138" s="118" t="s">
        <v>56</v>
      </c>
      <c r="K138" s="119" t="s">
        <v>47</v>
      </c>
      <c r="L138" s="70"/>
      <c r="M138" s="66">
        <v>501.1</v>
      </c>
      <c r="N138" s="58"/>
      <c r="O138" s="120">
        <v>12.142857142857142</v>
      </c>
      <c r="P138" s="119" t="s">
        <v>46</v>
      </c>
      <c r="Q138" s="59"/>
      <c r="R138" s="58"/>
      <c r="S138" s="121" t="s">
        <v>47</v>
      </c>
      <c r="T138" s="96">
        <v>18162</v>
      </c>
      <c r="U138" s="60"/>
      <c r="V138" s="60"/>
      <c r="W138" s="122"/>
      <c r="X138" s="114">
        <f t="shared" si="30"/>
        <v>1</v>
      </c>
      <c r="Y138" s="115">
        <f t="shared" si="31"/>
        <v>1</v>
      </c>
      <c r="Z138" s="115">
        <f t="shared" si="32"/>
        <v>0</v>
      </c>
      <c r="AA138" s="115">
        <f t="shared" si="33"/>
        <v>0</v>
      </c>
      <c r="AB138" s="123" t="str">
        <f t="shared" si="34"/>
        <v>SRSA</v>
      </c>
      <c r="AC138" s="114">
        <f t="shared" si="35"/>
        <v>1</v>
      </c>
      <c r="AD138" s="115">
        <f t="shared" si="36"/>
        <v>0</v>
      </c>
      <c r="AE138" s="115">
        <f t="shared" si="37"/>
        <v>0</v>
      </c>
      <c r="AF138" s="123" t="str">
        <f t="shared" si="38"/>
        <v>-</v>
      </c>
      <c r="AG138" s="114">
        <f t="shared" si="39"/>
        <v>0</v>
      </c>
      <c r="AH138" s="124" t="s">
        <v>48</v>
      </c>
      <c r="AI138" s="3" t="s">
        <v>1567</v>
      </c>
    </row>
    <row r="139" spans="1:35" s="3" customFormat="1" ht="12.75" customHeight="1">
      <c r="A139" s="112" t="s">
        <v>1574</v>
      </c>
      <c r="B139" s="113" t="s">
        <v>1575</v>
      </c>
      <c r="C139" s="114" t="s">
        <v>1576</v>
      </c>
      <c r="D139" s="115" t="s">
        <v>1577</v>
      </c>
      <c r="E139" s="115" t="s">
        <v>1576</v>
      </c>
      <c r="F139" s="113" t="s">
        <v>42</v>
      </c>
      <c r="G139" s="116" t="s">
        <v>1578</v>
      </c>
      <c r="H139" s="117" t="s">
        <v>1579</v>
      </c>
      <c r="I139" s="115">
        <v>6203852676</v>
      </c>
      <c r="J139" s="118" t="s">
        <v>56</v>
      </c>
      <c r="K139" s="119" t="s">
        <v>47</v>
      </c>
      <c r="L139" s="70"/>
      <c r="M139" s="66">
        <v>343.3</v>
      </c>
      <c r="N139" s="58"/>
      <c r="O139" s="120">
        <v>10.040160642570282</v>
      </c>
      <c r="P139" s="119" t="s">
        <v>46</v>
      </c>
      <c r="Q139" s="59"/>
      <c r="R139" s="58"/>
      <c r="S139" s="121" t="s">
        <v>47</v>
      </c>
      <c r="T139" s="96">
        <v>7626</v>
      </c>
      <c r="U139" s="60"/>
      <c r="V139" s="60"/>
      <c r="W139" s="122"/>
      <c r="X139" s="114">
        <f aca="true" t="shared" si="40" ref="X139:X168">IF(OR(K139="YES",TRIM(L139)="YES"),1,0)</f>
        <v>1</v>
      </c>
      <c r="Y139" s="115">
        <f aca="true" t="shared" si="41" ref="Y139:Y168">IF(OR(AND(ISNUMBER(M139),AND(M139&gt;0,M139&lt;600)),AND(ISNUMBER(M139),AND(M139&gt;0,N139="YES"))),1,0)</f>
        <v>1</v>
      </c>
      <c r="Z139" s="115">
        <f aca="true" t="shared" si="42" ref="Z139:Z168">IF(AND(OR(K139="YES",TRIM(L139)="YES"),(X139=0)),"Trouble",0)</f>
        <v>0</v>
      </c>
      <c r="AA139" s="115">
        <f aca="true" t="shared" si="43" ref="AA139:AA168">IF(AND(OR(AND(ISNUMBER(M139),AND(M139&gt;0,M139&lt;600)),AND(ISNUMBER(M139),AND(M139&gt;0,N139="YES"))),(Y139=0)),"Trouble",0)</f>
        <v>0</v>
      </c>
      <c r="AB139" s="123" t="str">
        <f aca="true" t="shared" si="44" ref="AB139:AB168">IF(AND(X139=1,Y139=1),"SRSA","-")</f>
        <v>SRSA</v>
      </c>
      <c r="AC139" s="114">
        <f aca="true" t="shared" si="45" ref="AC139:AC168">IF(S139="YES",1,0)</f>
        <v>1</v>
      </c>
      <c r="AD139" s="115">
        <f aca="true" t="shared" si="46" ref="AD139:AD168">IF(OR(AND(ISNUMBER(Q139),Q139&gt;=20),(AND(ISNUMBER(Q139)=FALSE,AND(ISNUMBER(O139),O139&gt;=20)))),1,0)</f>
        <v>0</v>
      </c>
      <c r="AE139" s="115">
        <f aca="true" t="shared" si="47" ref="AE139:AE168">IF(AND(AC139=1,AD139=1),"Initial",0)</f>
        <v>0</v>
      </c>
      <c r="AF139" s="123" t="str">
        <f aca="true" t="shared" si="48" ref="AF139:AF168">IF(AND(AND(AE139="Initial",AG139=0),AND(ISNUMBER(M139),M139&gt;0)),"RLIS","-")</f>
        <v>-</v>
      </c>
      <c r="AG139" s="114">
        <f aca="true" t="shared" si="49" ref="AG139:AG168">IF(AND(AB139="SRSA",AE139="Initial"),"SRSA",0)</f>
        <v>0</v>
      </c>
      <c r="AH139" s="124" t="s">
        <v>48</v>
      </c>
      <c r="AI139" s="3" t="s">
        <v>1574</v>
      </c>
    </row>
    <row r="140" spans="1:35" s="3" customFormat="1" ht="12.75" customHeight="1">
      <c r="A140" s="112" t="s">
        <v>1587</v>
      </c>
      <c r="B140" s="113" t="s">
        <v>1588</v>
      </c>
      <c r="C140" s="114" t="s">
        <v>1589</v>
      </c>
      <c r="D140" s="115" t="s">
        <v>1590</v>
      </c>
      <c r="E140" s="115" t="s">
        <v>1591</v>
      </c>
      <c r="F140" s="113" t="s">
        <v>42</v>
      </c>
      <c r="G140" s="116" t="s">
        <v>1592</v>
      </c>
      <c r="H140" s="117" t="s">
        <v>1593</v>
      </c>
      <c r="I140" s="115">
        <v>7853328182</v>
      </c>
      <c r="J140" s="118" t="s">
        <v>56</v>
      </c>
      <c r="K140" s="119" t="s">
        <v>47</v>
      </c>
      <c r="L140" s="70"/>
      <c r="M140" s="66">
        <v>278.5</v>
      </c>
      <c r="N140" s="58"/>
      <c r="O140" s="120">
        <v>16.887417218543046</v>
      </c>
      <c r="P140" s="119" t="s">
        <v>46</v>
      </c>
      <c r="Q140" s="59"/>
      <c r="R140" s="58"/>
      <c r="S140" s="121" t="s">
        <v>47</v>
      </c>
      <c r="T140" s="96">
        <v>16587</v>
      </c>
      <c r="U140" s="60"/>
      <c r="V140" s="60"/>
      <c r="W140" s="122"/>
      <c r="X140" s="114">
        <f t="shared" si="40"/>
        <v>1</v>
      </c>
      <c r="Y140" s="115">
        <f t="shared" si="41"/>
        <v>1</v>
      </c>
      <c r="Z140" s="115">
        <f t="shared" si="42"/>
        <v>0</v>
      </c>
      <c r="AA140" s="115">
        <f t="shared" si="43"/>
        <v>0</v>
      </c>
      <c r="AB140" s="123" t="str">
        <f t="shared" si="44"/>
        <v>SRSA</v>
      </c>
      <c r="AC140" s="114">
        <f t="shared" si="45"/>
        <v>1</v>
      </c>
      <c r="AD140" s="115">
        <f t="shared" si="46"/>
        <v>0</v>
      </c>
      <c r="AE140" s="115">
        <f t="shared" si="47"/>
        <v>0</v>
      </c>
      <c r="AF140" s="123" t="str">
        <f t="shared" si="48"/>
        <v>-</v>
      </c>
      <c r="AG140" s="114">
        <f t="shared" si="49"/>
        <v>0</v>
      </c>
      <c r="AH140" s="124" t="s">
        <v>48</v>
      </c>
      <c r="AI140" s="3" t="s">
        <v>1587</v>
      </c>
    </row>
    <row r="141" spans="1:35" s="3" customFormat="1" ht="12.75" customHeight="1">
      <c r="A141" s="112" t="s">
        <v>1594</v>
      </c>
      <c r="B141" s="113" t="s">
        <v>1595</v>
      </c>
      <c r="C141" s="114" t="s">
        <v>1596</v>
      </c>
      <c r="D141" s="115" t="s">
        <v>1597</v>
      </c>
      <c r="E141" s="115" t="s">
        <v>1598</v>
      </c>
      <c r="F141" s="113" t="s">
        <v>42</v>
      </c>
      <c r="G141" s="116" t="s">
        <v>1599</v>
      </c>
      <c r="H141" s="117" t="s">
        <v>1600</v>
      </c>
      <c r="I141" s="115">
        <v>6205493564</v>
      </c>
      <c r="J141" s="118" t="s">
        <v>56</v>
      </c>
      <c r="K141" s="119" t="s">
        <v>47</v>
      </c>
      <c r="L141" s="70"/>
      <c r="M141" s="66">
        <v>283.5</v>
      </c>
      <c r="N141" s="58"/>
      <c r="O141" s="120">
        <v>10.429447852760736</v>
      </c>
      <c r="P141" s="119" t="s">
        <v>46</v>
      </c>
      <c r="Q141" s="59"/>
      <c r="R141" s="58"/>
      <c r="S141" s="121" t="s">
        <v>47</v>
      </c>
      <c r="T141" s="96">
        <v>14952</v>
      </c>
      <c r="U141" s="60"/>
      <c r="V141" s="60"/>
      <c r="W141" s="122"/>
      <c r="X141" s="114">
        <f t="shared" si="40"/>
        <v>1</v>
      </c>
      <c r="Y141" s="115">
        <f t="shared" si="41"/>
        <v>1</v>
      </c>
      <c r="Z141" s="115">
        <f t="shared" si="42"/>
        <v>0</v>
      </c>
      <c r="AA141" s="115">
        <f t="shared" si="43"/>
        <v>0</v>
      </c>
      <c r="AB141" s="123" t="str">
        <f t="shared" si="44"/>
        <v>SRSA</v>
      </c>
      <c r="AC141" s="114">
        <f t="shared" si="45"/>
        <v>1</v>
      </c>
      <c r="AD141" s="115">
        <f t="shared" si="46"/>
        <v>0</v>
      </c>
      <c r="AE141" s="115">
        <f t="shared" si="47"/>
        <v>0</v>
      </c>
      <c r="AF141" s="123" t="str">
        <f t="shared" si="48"/>
        <v>-</v>
      </c>
      <c r="AG141" s="114">
        <f t="shared" si="49"/>
        <v>0</v>
      </c>
      <c r="AH141" s="124" t="s">
        <v>48</v>
      </c>
      <c r="AI141" s="3" t="s">
        <v>1594</v>
      </c>
    </row>
    <row r="142" spans="1:35" s="3" customFormat="1" ht="12.75" customHeight="1">
      <c r="A142" s="112" t="s">
        <v>1601</v>
      </c>
      <c r="B142" s="113" t="s">
        <v>1602</v>
      </c>
      <c r="C142" s="114" t="s">
        <v>1603</v>
      </c>
      <c r="D142" s="115" t="s">
        <v>1604</v>
      </c>
      <c r="E142" s="115" t="s">
        <v>1603</v>
      </c>
      <c r="F142" s="113" t="s">
        <v>42</v>
      </c>
      <c r="G142" s="116" t="s">
        <v>1605</v>
      </c>
      <c r="H142" s="117" t="s">
        <v>1074</v>
      </c>
      <c r="I142" s="115">
        <v>6202345243</v>
      </c>
      <c r="J142" s="118" t="s">
        <v>56</v>
      </c>
      <c r="K142" s="119" t="s">
        <v>47</v>
      </c>
      <c r="L142" s="70"/>
      <c r="M142" s="66">
        <v>182.4</v>
      </c>
      <c r="N142" s="58"/>
      <c r="O142" s="120">
        <v>26.222222222222225</v>
      </c>
      <c r="P142" s="119" t="s">
        <v>47</v>
      </c>
      <c r="Q142" s="59"/>
      <c r="R142" s="58"/>
      <c r="S142" s="121" t="s">
        <v>47</v>
      </c>
      <c r="T142" s="96">
        <v>17351</v>
      </c>
      <c r="U142" s="60"/>
      <c r="V142" s="60"/>
      <c r="W142" s="122"/>
      <c r="X142" s="114">
        <f t="shared" si="40"/>
        <v>1</v>
      </c>
      <c r="Y142" s="115">
        <f t="shared" si="41"/>
        <v>1</v>
      </c>
      <c r="Z142" s="115">
        <f t="shared" si="42"/>
        <v>0</v>
      </c>
      <c r="AA142" s="115">
        <f t="shared" si="43"/>
        <v>0</v>
      </c>
      <c r="AB142" s="123" t="str">
        <f t="shared" si="44"/>
        <v>SRSA</v>
      </c>
      <c r="AC142" s="114">
        <f t="shared" si="45"/>
        <v>1</v>
      </c>
      <c r="AD142" s="115">
        <f t="shared" si="46"/>
        <v>1</v>
      </c>
      <c r="AE142" s="115" t="str">
        <f t="shared" si="47"/>
        <v>Initial</v>
      </c>
      <c r="AF142" s="123" t="str">
        <f t="shared" si="48"/>
        <v>-</v>
      </c>
      <c r="AG142" s="114" t="str">
        <f t="shared" si="49"/>
        <v>SRSA</v>
      </c>
      <c r="AH142" s="124" t="s">
        <v>48</v>
      </c>
      <c r="AI142" s="3" t="s">
        <v>1601</v>
      </c>
    </row>
    <row r="143" spans="1:35" s="3" customFormat="1" ht="12.75" customHeight="1">
      <c r="A143" s="112" t="s">
        <v>1606</v>
      </c>
      <c r="B143" s="113" t="s">
        <v>1607</v>
      </c>
      <c r="C143" s="114" t="s">
        <v>1608</v>
      </c>
      <c r="D143" s="115" t="s">
        <v>1609</v>
      </c>
      <c r="E143" s="115" t="s">
        <v>1610</v>
      </c>
      <c r="F143" s="113" t="s">
        <v>42</v>
      </c>
      <c r="G143" s="116" t="s">
        <v>1611</v>
      </c>
      <c r="H143" s="117" t="s">
        <v>73</v>
      </c>
      <c r="I143" s="115">
        <v>6204926226</v>
      </c>
      <c r="J143" s="118" t="s">
        <v>56</v>
      </c>
      <c r="K143" s="119" t="s">
        <v>47</v>
      </c>
      <c r="L143" s="70"/>
      <c r="M143" s="66">
        <v>424.3</v>
      </c>
      <c r="N143" s="58"/>
      <c r="O143" s="120">
        <v>18.181818181818183</v>
      </c>
      <c r="P143" s="119" t="s">
        <v>46</v>
      </c>
      <c r="Q143" s="59"/>
      <c r="R143" s="58"/>
      <c r="S143" s="121" t="s">
        <v>47</v>
      </c>
      <c r="T143" s="96">
        <v>18880</v>
      </c>
      <c r="U143" s="60"/>
      <c r="V143" s="60"/>
      <c r="W143" s="122"/>
      <c r="X143" s="114">
        <f t="shared" si="40"/>
        <v>1</v>
      </c>
      <c r="Y143" s="115">
        <f t="shared" si="41"/>
        <v>1</v>
      </c>
      <c r="Z143" s="115">
        <f t="shared" si="42"/>
        <v>0</v>
      </c>
      <c r="AA143" s="115">
        <f t="shared" si="43"/>
        <v>0</v>
      </c>
      <c r="AB143" s="123" t="str">
        <f t="shared" si="44"/>
        <v>SRSA</v>
      </c>
      <c r="AC143" s="114">
        <f t="shared" si="45"/>
        <v>1</v>
      </c>
      <c r="AD143" s="115">
        <f t="shared" si="46"/>
        <v>0</v>
      </c>
      <c r="AE143" s="115">
        <f t="shared" si="47"/>
        <v>0</v>
      </c>
      <c r="AF143" s="123" t="str">
        <f t="shared" si="48"/>
        <v>-</v>
      </c>
      <c r="AG143" s="114">
        <f t="shared" si="49"/>
        <v>0</v>
      </c>
      <c r="AH143" s="124" t="s">
        <v>48</v>
      </c>
      <c r="AI143" s="3" t="s">
        <v>1606</v>
      </c>
    </row>
    <row r="144" spans="1:35" s="3" customFormat="1" ht="12.75" customHeight="1">
      <c r="A144" s="112" t="s">
        <v>1612</v>
      </c>
      <c r="B144" s="113" t="s">
        <v>1613</v>
      </c>
      <c r="C144" s="114" t="s">
        <v>1614</v>
      </c>
      <c r="D144" s="115" t="s">
        <v>588</v>
      </c>
      <c r="E144" s="115" t="s">
        <v>1614</v>
      </c>
      <c r="F144" s="113" t="s">
        <v>42</v>
      </c>
      <c r="G144" s="116" t="s">
        <v>1615</v>
      </c>
      <c r="H144" s="117" t="s">
        <v>73</v>
      </c>
      <c r="I144" s="115">
        <v>6202783621</v>
      </c>
      <c r="J144" s="118" t="s">
        <v>56</v>
      </c>
      <c r="K144" s="119" t="s">
        <v>47</v>
      </c>
      <c r="L144" s="70"/>
      <c r="M144" s="66">
        <v>472.1</v>
      </c>
      <c r="N144" s="58"/>
      <c r="O144" s="120">
        <v>16.458333333333332</v>
      </c>
      <c r="P144" s="119" t="s">
        <v>46</v>
      </c>
      <c r="Q144" s="59"/>
      <c r="R144" s="58"/>
      <c r="S144" s="121" t="s">
        <v>47</v>
      </c>
      <c r="T144" s="96">
        <v>21261</v>
      </c>
      <c r="U144" s="60"/>
      <c r="V144" s="60"/>
      <c r="W144" s="122"/>
      <c r="X144" s="114">
        <f t="shared" si="40"/>
        <v>1</v>
      </c>
      <c r="Y144" s="115">
        <f t="shared" si="41"/>
        <v>1</v>
      </c>
      <c r="Z144" s="115">
        <f t="shared" si="42"/>
        <v>0</v>
      </c>
      <c r="AA144" s="115">
        <f t="shared" si="43"/>
        <v>0</v>
      </c>
      <c r="AB144" s="123" t="str">
        <f t="shared" si="44"/>
        <v>SRSA</v>
      </c>
      <c r="AC144" s="114">
        <f t="shared" si="45"/>
        <v>1</v>
      </c>
      <c r="AD144" s="115">
        <f t="shared" si="46"/>
        <v>0</v>
      </c>
      <c r="AE144" s="115">
        <f t="shared" si="47"/>
        <v>0</v>
      </c>
      <c r="AF144" s="123" t="str">
        <f t="shared" si="48"/>
        <v>-</v>
      </c>
      <c r="AG144" s="114">
        <f t="shared" si="49"/>
        <v>0</v>
      </c>
      <c r="AH144" s="124" t="s">
        <v>48</v>
      </c>
      <c r="AI144" s="3" t="s">
        <v>1612</v>
      </c>
    </row>
    <row r="145" spans="1:35" s="3" customFormat="1" ht="12.75" customHeight="1">
      <c r="A145" s="112" t="s">
        <v>1616</v>
      </c>
      <c r="B145" s="113" t="s">
        <v>1617</v>
      </c>
      <c r="C145" s="114" t="s">
        <v>1618</v>
      </c>
      <c r="D145" s="115" t="s">
        <v>1619</v>
      </c>
      <c r="E145" s="115" t="s">
        <v>1618</v>
      </c>
      <c r="F145" s="113" t="s">
        <v>42</v>
      </c>
      <c r="G145" s="116" t="s">
        <v>1620</v>
      </c>
      <c r="H145" s="117" t="s">
        <v>1621</v>
      </c>
      <c r="I145" s="115">
        <v>7854256367</v>
      </c>
      <c r="J145" s="118" t="s">
        <v>56</v>
      </c>
      <c r="K145" s="119" t="s">
        <v>47</v>
      </c>
      <c r="L145" s="70"/>
      <c r="M145" s="66">
        <v>269.7</v>
      </c>
      <c r="N145" s="58"/>
      <c r="O145" s="120">
        <v>18.91891891891892</v>
      </c>
      <c r="P145" s="119" t="s">
        <v>46</v>
      </c>
      <c r="Q145" s="59"/>
      <c r="R145" s="58"/>
      <c r="S145" s="121" t="s">
        <v>47</v>
      </c>
      <c r="T145" s="96">
        <v>20369</v>
      </c>
      <c r="U145" s="60"/>
      <c r="V145" s="60"/>
      <c r="W145" s="122"/>
      <c r="X145" s="114">
        <f t="shared" si="40"/>
        <v>1</v>
      </c>
      <c r="Y145" s="115">
        <f t="shared" si="41"/>
        <v>1</v>
      </c>
      <c r="Z145" s="115">
        <f t="shared" si="42"/>
        <v>0</v>
      </c>
      <c r="AA145" s="115">
        <f t="shared" si="43"/>
        <v>0</v>
      </c>
      <c r="AB145" s="123" t="str">
        <f t="shared" si="44"/>
        <v>SRSA</v>
      </c>
      <c r="AC145" s="114">
        <f t="shared" si="45"/>
        <v>1</v>
      </c>
      <c r="AD145" s="115">
        <f t="shared" si="46"/>
        <v>0</v>
      </c>
      <c r="AE145" s="115">
        <f t="shared" si="47"/>
        <v>0</v>
      </c>
      <c r="AF145" s="123" t="str">
        <f t="shared" si="48"/>
        <v>-</v>
      </c>
      <c r="AG145" s="114">
        <f t="shared" si="49"/>
        <v>0</v>
      </c>
      <c r="AH145" s="124" t="s">
        <v>48</v>
      </c>
      <c r="AI145" s="3" t="s">
        <v>1616</v>
      </c>
    </row>
    <row r="146" spans="1:35" s="3" customFormat="1" ht="12.75" customHeight="1">
      <c r="A146" s="112" t="s">
        <v>1622</v>
      </c>
      <c r="B146" s="113" t="s">
        <v>1623</v>
      </c>
      <c r="C146" s="114" t="s">
        <v>1572</v>
      </c>
      <c r="D146" s="115" t="s">
        <v>1624</v>
      </c>
      <c r="E146" s="115" t="s">
        <v>1572</v>
      </c>
      <c r="F146" s="113" t="s">
        <v>42</v>
      </c>
      <c r="G146" s="116" t="s">
        <v>1573</v>
      </c>
      <c r="H146" s="117" t="s">
        <v>1625</v>
      </c>
      <c r="I146" s="115">
        <v>6206752277</v>
      </c>
      <c r="J146" s="118" t="s">
        <v>56</v>
      </c>
      <c r="K146" s="119" t="s">
        <v>47</v>
      </c>
      <c r="L146" s="70"/>
      <c r="M146" s="66">
        <v>423.1</v>
      </c>
      <c r="N146" s="58"/>
      <c r="O146" s="120">
        <v>13.661202185792352</v>
      </c>
      <c r="P146" s="119" t="s">
        <v>46</v>
      </c>
      <c r="Q146" s="59"/>
      <c r="R146" s="58"/>
      <c r="S146" s="121" t="s">
        <v>47</v>
      </c>
      <c r="T146" s="96">
        <v>11929</v>
      </c>
      <c r="U146" s="60"/>
      <c r="V146" s="60"/>
      <c r="W146" s="122"/>
      <c r="X146" s="114">
        <f t="shared" si="40"/>
        <v>1</v>
      </c>
      <c r="Y146" s="115">
        <f t="shared" si="41"/>
        <v>1</v>
      </c>
      <c r="Z146" s="115">
        <f t="shared" si="42"/>
        <v>0</v>
      </c>
      <c r="AA146" s="115">
        <f t="shared" si="43"/>
        <v>0</v>
      </c>
      <c r="AB146" s="123" t="str">
        <f t="shared" si="44"/>
        <v>SRSA</v>
      </c>
      <c r="AC146" s="114">
        <f t="shared" si="45"/>
        <v>1</v>
      </c>
      <c r="AD146" s="115">
        <f t="shared" si="46"/>
        <v>0</v>
      </c>
      <c r="AE146" s="115">
        <f t="shared" si="47"/>
        <v>0</v>
      </c>
      <c r="AF146" s="123" t="str">
        <f t="shared" si="48"/>
        <v>-</v>
      </c>
      <c r="AG146" s="114">
        <f t="shared" si="49"/>
        <v>0</v>
      </c>
      <c r="AH146" s="124" t="s">
        <v>48</v>
      </c>
      <c r="AI146" s="3" t="s">
        <v>1622</v>
      </c>
    </row>
    <row r="147" spans="1:35" s="3" customFormat="1" ht="12.75" customHeight="1">
      <c r="A147" s="112" t="s">
        <v>1628</v>
      </c>
      <c r="B147" s="113" t="s">
        <v>1629</v>
      </c>
      <c r="C147" s="114" t="s">
        <v>1630</v>
      </c>
      <c r="D147" s="115" t="s">
        <v>1631</v>
      </c>
      <c r="E147" s="115" t="s">
        <v>1630</v>
      </c>
      <c r="F147" s="113" t="s">
        <v>42</v>
      </c>
      <c r="G147" s="116" t="s">
        <v>1632</v>
      </c>
      <c r="H147" s="117" t="s">
        <v>491</v>
      </c>
      <c r="I147" s="115">
        <v>7855267175</v>
      </c>
      <c r="J147" s="118" t="s">
        <v>56</v>
      </c>
      <c r="K147" s="119" t="s">
        <v>47</v>
      </c>
      <c r="L147" s="70"/>
      <c r="M147" s="66">
        <v>222</v>
      </c>
      <c r="N147" s="58"/>
      <c r="O147" s="120">
        <v>15.573770491803279</v>
      </c>
      <c r="P147" s="119" t="s">
        <v>46</v>
      </c>
      <c r="Q147" s="59"/>
      <c r="R147" s="58"/>
      <c r="S147" s="121" t="s">
        <v>47</v>
      </c>
      <c r="T147" s="96">
        <v>9625</v>
      </c>
      <c r="U147" s="60"/>
      <c r="V147" s="60"/>
      <c r="W147" s="122"/>
      <c r="X147" s="114">
        <f t="shared" si="40"/>
        <v>1</v>
      </c>
      <c r="Y147" s="115">
        <f t="shared" si="41"/>
        <v>1</v>
      </c>
      <c r="Z147" s="115">
        <f t="shared" si="42"/>
        <v>0</v>
      </c>
      <c r="AA147" s="115">
        <f t="shared" si="43"/>
        <v>0</v>
      </c>
      <c r="AB147" s="123" t="str">
        <f t="shared" si="44"/>
        <v>SRSA</v>
      </c>
      <c r="AC147" s="114">
        <f t="shared" si="45"/>
        <v>1</v>
      </c>
      <c r="AD147" s="115">
        <f t="shared" si="46"/>
        <v>0</v>
      </c>
      <c r="AE147" s="115">
        <f t="shared" si="47"/>
        <v>0</v>
      </c>
      <c r="AF147" s="123" t="str">
        <f t="shared" si="48"/>
        <v>-</v>
      </c>
      <c r="AG147" s="114">
        <f t="shared" si="49"/>
        <v>0</v>
      </c>
      <c r="AH147" s="124" t="s">
        <v>48</v>
      </c>
      <c r="AI147" s="3" t="s">
        <v>1628</v>
      </c>
    </row>
    <row r="148" spans="1:35" s="3" customFormat="1" ht="12.75" customHeight="1">
      <c r="A148" s="112" t="s">
        <v>1633</v>
      </c>
      <c r="B148" s="113" t="s">
        <v>1634</v>
      </c>
      <c r="C148" s="114" t="s">
        <v>1635</v>
      </c>
      <c r="D148" s="115" t="s">
        <v>1636</v>
      </c>
      <c r="E148" s="115" t="s">
        <v>1635</v>
      </c>
      <c r="F148" s="113" t="s">
        <v>42</v>
      </c>
      <c r="G148" s="116" t="s">
        <v>1637</v>
      </c>
      <c r="H148" s="117" t="s">
        <v>1638</v>
      </c>
      <c r="I148" s="115">
        <v>6203847872</v>
      </c>
      <c r="J148" s="118" t="s">
        <v>56</v>
      </c>
      <c r="K148" s="119" t="s">
        <v>47</v>
      </c>
      <c r="L148" s="70"/>
      <c r="M148" s="66">
        <v>451.8</v>
      </c>
      <c r="N148" s="58"/>
      <c r="O148" s="120">
        <v>19.88188976377953</v>
      </c>
      <c r="P148" s="119" t="s">
        <v>46</v>
      </c>
      <c r="Q148" s="59"/>
      <c r="R148" s="58"/>
      <c r="S148" s="121" t="s">
        <v>47</v>
      </c>
      <c r="T148" s="96">
        <v>21030</v>
      </c>
      <c r="U148" s="60"/>
      <c r="V148" s="60"/>
      <c r="W148" s="122"/>
      <c r="X148" s="114">
        <f t="shared" si="40"/>
        <v>1</v>
      </c>
      <c r="Y148" s="115">
        <f t="shared" si="41"/>
        <v>1</v>
      </c>
      <c r="Z148" s="115">
        <f t="shared" si="42"/>
        <v>0</v>
      </c>
      <c r="AA148" s="115">
        <f t="shared" si="43"/>
        <v>0</v>
      </c>
      <c r="AB148" s="123" t="str">
        <f t="shared" si="44"/>
        <v>SRSA</v>
      </c>
      <c r="AC148" s="114">
        <f t="shared" si="45"/>
        <v>1</v>
      </c>
      <c r="AD148" s="115">
        <f t="shared" si="46"/>
        <v>0</v>
      </c>
      <c r="AE148" s="115">
        <f t="shared" si="47"/>
        <v>0</v>
      </c>
      <c r="AF148" s="123" t="str">
        <f t="shared" si="48"/>
        <v>-</v>
      </c>
      <c r="AG148" s="114">
        <f t="shared" si="49"/>
        <v>0</v>
      </c>
      <c r="AH148" s="124" t="s">
        <v>48</v>
      </c>
      <c r="AI148" s="3" t="s">
        <v>1633</v>
      </c>
    </row>
    <row r="149" spans="1:35" s="3" customFormat="1" ht="12.75" customHeight="1">
      <c r="A149" s="112" t="s">
        <v>1639</v>
      </c>
      <c r="B149" s="113" t="s">
        <v>1640</v>
      </c>
      <c r="C149" s="114" t="s">
        <v>1641</v>
      </c>
      <c r="D149" s="115" t="s">
        <v>147</v>
      </c>
      <c r="E149" s="115" t="s">
        <v>1642</v>
      </c>
      <c r="F149" s="113" t="s">
        <v>42</v>
      </c>
      <c r="G149" s="116" t="s">
        <v>1643</v>
      </c>
      <c r="H149" s="117" t="s">
        <v>149</v>
      </c>
      <c r="I149" s="115">
        <v>7854762218</v>
      </c>
      <c r="J149" s="118" t="s">
        <v>56</v>
      </c>
      <c r="K149" s="119" t="s">
        <v>47</v>
      </c>
      <c r="L149" s="70"/>
      <c r="M149" s="66">
        <v>224.3</v>
      </c>
      <c r="N149" s="58"/>
      <c r="O149" s="120">
        <v>9.090909090909092</v>
      </c>
      <c r="P149" s="119" t="s">
        <v>46</v>
      </c>
      <c r="Q149" s="59"/>
      <c r="R149" s="58"/>
      <c r="S149" s="121" t="s">
        <v>47</v>
      </c>
      <c r="T149" s="96">
        <v>17319</v>
      </c>
      <c r="U149" s="60"/>
      <c r="V149" s="60"/>
      <c r="W149" s="122"/>
      <c r="X149" s="114">
        <f t="shared" si="40"/>
        <v>1</v>
      </c>
      <c r="Y149" s="115">
        <f t="shared" si="41"/>
        <v>1</v>
      </c>
      <c r="Z149" s="115">
        <f t="shared" si="42"/>
        <v>0</v>
      </c>
      <c r="AA149" s="115">
        <f t="shared" si="43"/>
        <v>0</v>
      </c>
      <c r="AB149" s="123" t="str">
        <f t="shared" si="44"/>
        <v>SRSA</v>
      </c>
      <c r="AC149" s="114">
        <f t="shared" si="45"/>
        <v>1</v>
      </c>
      <c r="AD149" s="115">
        <f t="shared" si="46"/>
        <v>0</v>
      </c>
      <c r="AE149" s="115">
        <f t="shared" si="47"/>
        <v>0</v>
      </c>
      <c r="AF149" s="123" t="str">
        <f t="shared" si="48"/>
        <v>-</v>
      </c>
      <c r="AG149" s="114">
        <f t="shared" si="49"/>
        <v>0</v>
      </c>
      <c r="AH149" s="124" t="s">
        <v>48</v>
      </c>
      <c r="AI149" s="3" t="s">
        <v>1639</v>
      </c>
    </row>
    <row r="150" spans="1:35" s="3" customFormat="1" ht="12.75" customHeight="1">
      <c r="A150" s="112" t="s">
        <v>1655</v>
      </c>
      <c r="B150" s="113" t="s">
        <v>1656</v>
      </c>
      <c r="C150" s="114" t="s">
        <v>1657</v>
      </c>
      <c r="D150" s="115" t="s">
        <v>968</v>
      </c>
      <c r="E150" s="115" t="s">
        <v>1658</v>
      </c>
      <c r="F150" s="113" t="s">
        <v>42</v>
      </c>
      <c r="G150" s="116" t="s">
        <v>1659</v>
      </c>
      <c r="H150" s="117" t="s">
        <v>379</v>
      </c>
      <c r="I150" s="115">
        <v>7858467869</v>
      </c>
      <c r="J150" s="118" t="s">
        <v>56</v>
      </c>
      <c r="K150" s="119" t="s">
        <v>47</v>
      </c>
      <c r="L150" s="70"/>
      <c r="M150" s="66">
        <v>92.4</v>
      </c>
      <c r="N150" s="58"/>
      <c r="O150" s="120">
        <v>9.195402298850574</v>
      </c>
      <c r="P150" s="119" t="s">
        <v>46</v>
      </c>
      <c r="Q150" s="59"/>
      <c r="R150" s="58"/>
      <c r="S150" s="121" t="s">
        <v>47</v>
      </c>
      <c r="T150" s="96">
        <v>4218</v>
      </c>
      <c r="U150" s="60"/>
      <c r="V150" s="60"/>
      <c r="W150" s="122"/>
      <c r="X150" s="114">
        <f t="shared" si="40"/>
        <v>1</v>
      </c>
      <c r="Y150" s="115">
        <f t="shared" si="41"/>
        <v>1</v>
      </c>
      <c r="Z150" s="115">
        <f t="shared" si="42"/>
        <v>0</v>
      </c>
      <c r="AA150" s="115">
        <f t="shared" si="43"/>
        <v>0</v>
      </c>
      <c r="AB150" s="123" t="str">
        <f t="shared" si="44"/>
        <v>SRSA</v>
      </c>
      <c r="AC150" s="114">
        <f t="shared" si="45"/>
        <v>1</v>
      </c>
      <c r="AD150" s="115">
        <f t="shared" si="46"/>
        <v>0</v>
      </c>
      <c r="AE150" s="115">
        <f t="shared" si="47"/>
        <v>0</v>
      </c>
      <c r="AF150" s="123" t="str">
        <f t="shared" si="48"/>
        <v>-</v>
      </c>
      <c r="AG150" s="114">
        <f t="shared" si="49"/>
        <v>0</v>
      </c>
      <c r="AH150" s="124" t="s">
        <v>48</v>
      </c>
      <c r="AI150" s="3" t="s">
        <v>1655</v>
      </c>
    </row>
    <row r="151" spans="1:35" s="3" customFormat="1" ht="12.75" customHeight="1">
      <c r="A151" s="112" t="s">
        <v>1660</v>
      </c>
      <c r="B151" s="113" t="s">
        <v>1661</v>
      </c>
      <c r="C151" s="114" t="s">
        <v>1662</v>
      </c>
      <c r="D151" s="115" t="s">
        <v>1663</v>
      </c>
      <c r="E151" s="115" t="s">
        <v>483</v>
      </c>
      <c r="F151" s="113" t="s">
        <v>42</v>
      </c>
      <c r="G151" s="116" t="s">
        <v>484</v>
      </c>
      <c r="H151" s="117" t="s">
        <v>1664</v>
      </c>
      <c r="I151" s="115">
        <v>7859853950</v>
      </c>
      <c r="J151" s="118" t="s">
        <v>81</v>
      </c>
      <c r="K151" s="119" t="s">
        <v>47</v>
      </c>
      <c r="L151" s="70"/>
      <c r="M151" s="66">
        <v>322.1</v>
      </c>
      <c r="N151" s="58"/>
      <c r="O151" s="120">
        <v>9.855072463768117</v>
      </c>
      <c r="P151" s="119" t="s">
        <v>46</v>
      </c>
      <c r="Q151" s="59"/>
      <c r="R151" s="58"/>
      <c r="S151" s="121" t="s">
        <v>47</v>
      </c>
      <c r="T151" s="96">
        <v>13171</v>
      </c>
      <c r="U151" s="60"/>
      <c r="V151" s="60"/>
      <c r="W151" s="122"/>
      <c r="X151" s="114">
        <f t="shared" si="40"/>
        <v>1</v>
      </c>
      <c r="Y151" s="115">
        <f t="shared" si="41"/>
        <v>1</v>
      </c>
      <c r="Z151" s="115">
        <f t="shared" si="42"/>
        <v>0</v>
      </c>
      <c r="AA151" s="115">
        <f t="shared" si="43"/>
        <v>0</v>
      </c>
      <c r="AB151" s="123" t="str">
        <f t="shared" si="44"/>
        <v>SRSA</v>
      </c>
      <c r="AC151" s="114">
        <f t="shared" si="45"/>
        <v>1</v>
      </c>
      <c r="AD151" s="115">
        <f t="shared" si="46"/>
        <v>0</v>
      </c>
      <c r="AE151" s="115">
        <f t="shared" si="47"/>
        <v>0</v>
      </c>
      <c r="AF151" s="123" t="str">
        <f t="shared" si="48"/>
        <v>-</v>
      </c>
      <c r="AG151" s="114">
        <f t="shared" si="49"/>
        <v>0</v>
      </c>
      <c r="AH151" s="124" t="s">
        <v>48</v>
      </c>
      <c r="AI151" s="3" t="s">
        <v>1660</v>
      </c>
    </row>
    <row r="152" spans="1:35" s="3" customFormat="1" ht="12.75" customHeight="1">
      <c r="A152" s="112" t="s">
        <v>1671</v>
      </c>
      <c r="B152" s="113" t="s">
        <v>1672</v>
      </c>
      <c r="C152" s="114" t="s">
        <v>1673</v>
      </c>
      <c r="D152" s="115" t="s">
        <v>1674</v>
      </c>
      <c r="E152" s="115" t="s">
        <v>1675</v>
      </c>
      <c r="F152" s="113" t="s">
        <v>42</v>
      </c>
      <c r="G152" s="116" t="s">
        <v>1676</v>
      </c>
      <c r="H152" s="117" t="s">
        <v>1677</v>
      </c>
      <c r="I152" s="115">
        <v>7854883325</v>
      </c>
      <c r="J152" s="118" t="s">
        <v>56</v>
      </c>
      <c r="K152" s="119" t="s">
        <v>47</v>
      </c>
      <c r="L152" s="70"/>
      <c r="M152" s="66">
        <v>553.7</v>
      </c>
      <c r="N152" s="58"/>
      <c r="O152" s="120">
        <v>10.495049504950495</v>
      </c>
      <c r="P152" s="119" t="s">
        <v>46</v>
      </c>
      <c r="Q152" s="59"/>
      <c r="R152" s="58"/>
      <c r="S152" s="121" t="s">
        <v>47</v>
      </c>
      <c r="T152" s="96">
        <v>17785</v>
      </c>
      <c r="U152" s="60"/>
      <c r="V152" s="60"/>
      <c r="W152" s="122"/>
      <c r="X152" s="114">
        <f t="shared" si="40"/>
        <v>1</v>
      </c>
      <c r="Y152" s="115">
        <f t="shared" si="41"/>
        <v>1</v>
      </c>
      <c r="Z152" s="115">
        <f t="shared" si="42"/>
        <v>0</v>
      </c>
      <c r="AA152" s="115">
        <f t="shared" si="43"/>
        <v>0</v>
      </c>
      <c r="AB152" s="123" t="str">
        <f t="shared" si="44"/>
        <v>SRSA</v>
      </c>
      <c r="AC152" s="114">
        <f t="shared" si="45"/>
        <v>1</v>
      </c>
      <c r="AD152" s="115">
        <f t="shared" si="46"/>
        <v>0</v>
      </c>
      <c r="AE152" s="115">
        <f t="shared" si="47"/>
        <v>0</v>
      </c>
      <c r="AF152" s="123" t="str">
        <f t="shared" si="48"/>
        <v>-</v>
      </c>
      <c r="AG152" s="114">
        <f t="shared" si="49"/>
        <v>0</v>
      </c>
      <c r="AH152" s="124" t="s">
        <v>48</v>
      </c>
      <c r="AI152" s="3" t="s">
        <v>1671</v>
      </c>
    </row>
    <row r="153" spans="1:35" s="3" customFormat="1" ht="12.75" customHeight="1">
      <c r="A153" s="112" t="s">
        <v>1678</v>
      </c>
      <c r="B153" s="113" t="s">
        <v>1679</v>
      </c>
      <c r="C153" s="114" t="s">
        <v>1680</v>
      </c>
      <c r="D153" s="115" t="s">
        <v>1681</v>
      </c>
      <c r="E153" s="115" t="s">
        <v>1680</v>
      </c>
      <c r="F153" s="113" t="s">
        <v>42</v>
      </c>
      <c r="G153" s="116" t="s">
        <v>1682</v>
      </c>
      <c r="H153" s="117" t="s">
        <v>73</v>
      </c>
      <c r="I153" s="115">
        <v>6207823355</v>
      </c>
      <c r="J153" s="118" t="s">
        <v>56</v>
      </c>
      <c r="K153" s="119" t="s">
        <v>47</v>
      </c>
      <c r="L153" s="70"/>
      <c r="M153" s="66">
        <v>348.7</v>
      </c>
      <c r="N153" s="58"/>
      <c r="O153" s="120">
        <v>22.546419098143236</v>
      </c>
      <c r="P153" s="119" t="s">
        <v>47</v>
      </c>
      <c r="Q153" s="59"/>
      <c r="R153" s="58"/>
      <c r="S153" s="121" t="s">
        <v>47</v>
      </c>
      <c r="T153" s="96">
        <v>15683</v>
      </c>
      <c r="U153" s="60"/>
      <c r="V153" s="60"/>
      <c r="W153" s="122"/>
      <c r="X153" s="114">
        <f t="shared" si="40"/>
        <v>1</v>
      </c>
      <c r="Y153" s="115">
        <f t="shared" si="41"/>
        <v>1</v>
      </c>
      <c r="Z153" s="115">
        <f t="shared" si="42"/>
        <v>0</v>
      </c>
      <c r="AA153" s="115">
        <f t="shared" si="43"/>
        <v>0</v>
      </c>
      <c r="AB153" s="123" t="str">
        <f t="shared" si="44"/>
        <v>SRSA</v>
      </c>
      <c r="AC153" s="114">
        <f t="shared" si="45"/>
        <v>1</v>
      </c>
      <c r="AD153" s="115">
        <f t="shared" si="46"/>
        <v>1</v>
      </c>
      <c r="AE153" s="115" t="str">
        <f t="shared" si="47"/>
        <v>Initial</v>
      </c>
      <c r="AF153" s="123" t="str">
        <f t="shared" si="48"/>
        <v>-</v>
      </c>
      <c r="AG153" s="114" t="str">
        <f t="shared" si="49"/>
        <v>SRSA</v>
      </c>
      <c r="AH153" s="124" t="s">
        <v>48</v>
      </c>
      <c r="AI153" s="3" t="s">
        <v>1678</v>
      </c>
    </row>
    <row r="154" spans="1:35" s="3" customFormat="1" ht="12.75" customHeight="1">
      <c r="A154" s="112" t="s">
        <v>1687</v>
      </c>
      <c r="B154" s="113" t="s">
        <v>1688</v>
      </c>
      <c r="C154" s="114" t="s">
        <v>1689</v>
      </c>
      <c r="D154" s="115" t="s">
        <v>1690</v>
      </c>
      <c r="E154" s="115" t="s">
        <v>1689</v>
      </c>
      <c r="F154" s="113" t="s">
        <v>42</v>
      </c>
      <c r="G154" s="116" t="s">
        <v>1691</v>
      </c>
      <c r="H154" s="117" t="s">
        <v>73</v>
      </c>
      <c r="I154" s="115">
        <v>6207564302</v>
      </c>
      <c r="J154" s="118" t="s">
        <v>56</v>
      </c>
      <c r="K154" s="119" t="s">
        <v>47</v>
      </c>
      <c r="L154" s="70"/>
      <c r="M154" s="66">
        <v>424.5</v>
      </c>
      <c r="N154" s="58"/>
      <c r="O154" s="120">
        <v>27.069351230425053</v>
      </c>
      <c r="P154" s="119" t="s">
        <v>47</v>
      </c>
      <c r="Q154" s="59"/>
      <c r="R154" s="58"/>
      <c r="S154" s="121" t="s">
        <v>47</v>
      </c>
      <c r="T154" s="96">
        <v>29932</v>
      </c>
      <c r="U154" s="60"/>
      <c r="V154" s="60"/>
      <c r="W154" s="122"/>
      <c r="X154" s="114">
        <f t="shared" si="40"/>
        <v>1</v>
      </c>
      <c r="Y154" s="115">
        <f t="shared" si="41"/>
        <v>1</v>
      </c>
      <c r="Z154" s="115">
        <f t="shared" si="42"/>
        <v>0</v>
      </c>
      <c r="AA154" s="115">
        <f t="shared" si="43"/>
        <v>0</v>
      </c>
      <c r="AB154" s="123" t="str">
        <f t="shared" si="44"/>
        <v>SRSA</v>
      </c>
      <c r="AC154" s="114">
        <f t="shared" si="45"/>
        <v>1</v>
      </c>
      <c r="AD154" s="115">
        <f t="shared" si="46"/>
        <v>1</v>
      </c>
      <c r="AE154" s="115" t="str">
        <f t="shared" si="47"/>
        <v>Initial</v>
      </c>
      <c r="AF154" s="123" t="str">
        <f t="shared" si="48"/>
        <v>-</v>
      </c>
      <c r="AG154" s="114" t="str">
        <f t="shared" si="49"/>
        <v>SRSA</v>
      </c>
      <c r="AH154" s="124" t="s">
        <v>48</v>
      </c>
      <c r="AI154" s="3" t="s">
        <v>1687</v>
      </c>
    </row>
    <row r="155" spans="1:35" s="3" customFormat="1" ht="12.75" customHeight="1">
      <c r="A155" s="112" t="s">
        <v>1698</v>
      </c>
      <c r="B155" s="113" t="s">
        <v>1699</v>
      </c>
      <c r="C155" s="114" t="s">
        <v>1700</v>
      </c>
      <c r="D155" s="115" t="s">
        <v>1701</v>
      </c>
      <c r="E155" s="115" t="s">
        <v>1700</v>
      </c>
      <c r="F155" s="113" t="s">
        <v>42</v>
      </c>
      <c r="G155" s="116" t="s">
        <v>1702</v>
      </c>
      <c r="H155" s="117" t="s">
        <v>1703</v>
      </c>
      <c r="I155" s="115">
        <v>7859453214</v>
      </c>
      <c r="J155" s="118" t="s">
        <v>81</v>
      </c>
      <c r="K155" s="119" t="s">
        <v>47</v>
      </c>
      <c r="L155" s="70"/>
      <c r="M155" s="66">
        <v>345.4</v>
      </c>
      <c r="N155" s="58"/>
      <c r="O155" s="120">
        <v>7.366071428571429</v>
      </c>
      <c r="P155" s="119" t="s">
        <v>46</v>
      </c>
      <c r="Q155" s="59"/>
      <c r="R155" s="58"/>
      <c r="S155" s="121" t="s">
        <v>47</v>
      </c>
      <c r="T155" s="96">
        <v>14732</v>
      </c>
      <c r="U155" s="60"/>
      <c r="V155" s="60"/>
      <c r="W155" s="122"/>
      <c r="X155" s="114">
        <f t="shared" si="40"/>
        <v>1</v>
      </c>
      <c r="Y155" s="115">
        <f t="shared" si="41"/>
        <v>1</v>
      </c>
      <c r="Z155" s="115">
        <f t="shared" si="42"/>
        <v>0</v>
      </c>
      <c r="AA155" s="115">
        <f t="shared" si="43"/>
        <v>0</v>
      </c>
      <c r="AB155" s="123" t="str">
        <f t="shared" si="44"/>
        <v>SRSA</v>
      </c>
      <c r="AC155" s="114">
        <f t="shared" si="45"/>
        <v>1</v>
      </c>
      <c r="AD155" s="115">
        <f t="shared" si="46"/>
        <v>0</v>
      </c>
      <c r="AE155" s="115">
        <f t="shared" si="47"/>
        <v>0</v>
      </c>
      <c r="AF155" s="123" t="str">
        <f t="shared" si="48"/>
        <v>-</v>
      </c>
      <c r="AG155" s="114">
        <f t="shared" si="49"/>
        <v>0</v>
      </c>
      <c r="AH155" s="124" t="s">
        <v>48</v>
      </c>
      <c r="AI155" s="3" t="s">
        <v>1698</v>
      </c>
    </row>
    <row r="156" spans="1:35" s="3" customFormat="1" ht="12.75" customHeight="1">
      <c r="A156" s="112" t="s">
        <v>1704</v>
      </c>
      <c r="B156" s="113" t="s">
        <v>1705</v>
      </c>
      <c r="C156" s="114" t="s">
        <v>1706</v>
      </c>
      <c r="D156" s="115" t="s">
        <v>1707</v>
      </c>
      <c r="E156" s="115" t="s">
        <v>1708</v>
      </c>
      <c r="F156" s="113" t="s">
        <v>42</v>
      </c>
      <c r="G156" s="116" t="s">
        <v>1709</v>
      </c>
      <c r="H156" s="117" t="s">
        <v>73</v>
      </c>
      <c r="I156" s="115">
        <v>7853632398</v>
      </c>
      <c r="J156" s="118" t="s">
        <v>56</v>
      </c>
      <c r="K156" s="119" t="s">
        <v>47</v>
      </c>
      <c r="L156" s="70"/>
      <c r="M156" s="66">
        <v>360.5</v>
      </c>
      <c r="N156" s="58"/>
      <c r="O156" s="120">
        <v>18.478260869565215</v>
      </c>
      <c r="P156" s="119" t="s">
        <v>46</v>
      </c>
      <c r="Q156" s="59"/>
      <c r="R156" s="58"/>
      <c r="S156" s="121" t="s">
        <v>47</v>
      </c>
      <c r="T156" s="96">
        <v>17506</v>
      </c>
      <c r="U156" s="60"/>
      <c r="V156" s="60"/>
      <c r="W156" s="122"/>
      <c r="X156" s="114">
        <f t="shared" si="40"/>
        <v>1</v>
      </c>
      <c r="Y156" s="115">
        <f t="shared" si="41"/>
        <v>1</v>
      </c>
      <c r="Z156" s="115">
        <f t="shared" si="42"/>
        <v>0</v>
      </c>
      <c r="AA156" s="115">
        <f t="shared" si="43"/>
        <v>0</v>
      </c>
      <c r="AB156" s="123" t="str">
        <f t="shared" si="44"/>
        <v>SRSA</v>
      </c>
      <c r="AC156" s="114">
        <f t="shared" si="45"/>
        <v>1</v>
      </c>
      <c r="AD156" s="115">
        <f t="shared" si="46"/>
        <v>0</v>
      </c>
      <c r="AE156" s="115">
        <f t="shared" si="47"/>
        <v>0</v>
      </c>
      <c r="AF156" s="123" t="str">
        <f t="shared" si="48"/>
        <v>-</v>
      </c>
      <c r="AG156" s="114">
        <f t="shared" si="49"/>
        <v>0</v>
      </c>
      <c r="AH156" s="124" t="s">
        <v>48</v>
      </c>
      <c r="AI156" s="3" t="s">
        <v>1704</v>
      </c>
    </row>
    <row r="157" spans="1:35" s="3" customFormat="1" ht="12.75" customHeight="1">
      <c r="A157" s="112" t="s">
        <v>1710</v>
      </c>
      <c r="B157" s="113" t="s">
        <v>1711</v>
      </c>
      <c r="C157" s="114" t="s">
        <v>1712</v>
      </c>
      <c r="D157" s="115" t="s">
        <v>1713</v>
      </c>
      <c r="E157" s="115" t="s">
        <v>1712</v>
      </c>
      <c r="F157" s="113" t="s">
        <v>42</v>
      </c>
      <c r="G157" s="116" t="s">
        <v>1714</v>
      </c>
      <c r="H157" s="117" t="s">
        <v>1715</v>
      </c>
      <c r="I157" s="115">
        <v>7853826216</v>
      </c>
      <c r="J157" s="118" t="s">
        <v>56</v>
      </c>
      <c r="K157" s="119" t="s">
        <v>47</v>
      </c>
      <c r="L157" s="70"/>
      <c r="M157" s="66">
        <v>491.2</v>
      </c>
      <c r="N157" s="58"/>
      <c r="O157" s="120">
        <v>12.719298245614036</v>
      </c>
      <c r="P157" s="119" t="s">
        <v>46</v>
      </c>
      <c r="Q157" s="59"/>
      <c r="R157" s="58"/>
      <c r="S157" s="121" t="s">
        <v>47</v>
      </c>
      <c r="T157" s="96">
        <v>30943</v>
      </c>
      <c r="U157" s="60"/>
      <c r="V157" s="60"/>
      <c r="W157" s="122"/>
      <c r="X157" s="114">
        <f t="shared" si="40"/>
        <v>1</v>
      </c>
      <c r="Y157" s="115">
        <f t="shared" si="41"/>
        <v>1</v>
      </c>
      <c r="Z157" s="115">
        <f t="shared" si="42"/>
        <v>0</v>
      </c>
      <c r="AA157" s="115">
        <f t="shared" si="43"/>
        <v>0</v>
      </c>
      <c r="AB157" s="123" t="str">
        <f t="shared" si="44"/>
        <v>SRSA</v>
      </c>
      <c r="AC157" s="114">
        <f t="shared" si="45"/>
        <v>1</v>
      </c>
      <c r="AD157" s="115">
        <f t="shared" si="46"/>
        <v>0</v>
      </c>
      <c r="AE157" s="115">
        <f t="shared" si="47"/>
        <v>0</v>
      </c>
      <c r="AF157" s="123" t="str">
        <f t="shared" si="48"/>
        <v>-</v>
      </c>
      <c r="AG157" s="114">
        <f t="shared" si="49"/>
        <v>0</v>
      </c>
      <c r="AH157" s="124" t="s">
        <v>48</v>
      </c>
      <c r="AI157" s="3" t="s">
        <v>1710</v>
      </c>
    </row>
    <row r="158" spans="1:35" s="3" customFormat="1" ht="12.75" customHeight="1">
      <c r="A158" s="112" t="s">
        <v>1716</v>
      </c>
      <c r="B158" s="113" t="s">
        <v>1717</v>
      </c>
      <c r="C158" s="114" t="s">
        <v>1718</v>
      </c>
      <c r="D158" s="115" t="s">
        <v>1719</v>
      </c>
      <c r="E158" s="115" t="s">
        <v>1718</v>
      </c>
      <c r="F158" s="113" t="s">
        <v>42</v>
      </c>
      <c r="G158" s="116" t="s">
        <v>1720</v>
      </c>
      <c r="H158" s="117" t="s">
        <v>1721</v>
      </c>
      <c r="I158" s="115">
        <v>7857359212</v>
      </c>
      <c r="J158" s="118" t="s">
        <v>56</v>
      </c>
      <c r="K158" s="119" t="s">
        <v>47</v>
      </c>
      <c r="L158" s="70"/>
      <c r="M158" s="66">
        <v>254.1</v>
      </c>
      <c r="N158" s="58"/>
      <c r="O158" s="120">
        <v>6.896551724137931</v>
      </c>
      <c r="P158" s="119" t="s">
        <v>46</v>
      </c>
      <c r="Q158" s="59"/>
      <c r="R158" s="58"/>
      <c r="S158" s="121" t="s">
        <v>47</v>
      </c>
      <c r="T158" s="96">
        <v>12692</v>
      </c>
      <c r="U158" s="60"/>
      <c r="V158" s="60"/>
      <c r="W158" s="122"/>
      <c r="X158" s="114">
        <f t="shared" si="40"/>
        <v>1</v>
      </c>
      <c r="Y158" s="115">
        <f t="shared" si="41"/>
        <v>1</v>
      </c>
      <c r="Z158" s="115">
        <f t="shared" si="42"/>
        <v>0</v>
      </c>
      <c r="AA158" s="115">
        <f t="shared" si="43"/>
        <v>0</v>
      </c>
      <c r="AB158" s="123" t="str">
        <f t="shared" si="44"/>
        <v>SRSA</v>
      </c>
      <c r="AC158" s="114">
        <f t="shared" si="45"/>
        <v>1</v>
      </c>
      <c r="AD158" s="115">
        <f t="shared" si="46"/>
        <v>0</v>
      </c>
      <c r="AE158" s="115">
        <f t="shared" si="47"/>
        <v>0</v>
      </c>
      <c r="AF158" s="123" t="str">
        <f t="shared" si="48"/>
        <v>-</v>
      </c>
      <c r="AG158" s="114">
        <f t="shared" si="49"/>
        <v>0</v>
      </c>
      <c r="AH158" s="124" t="s">
        <v>48</v>
      </c>
      <c r="AI158" s="3" t="s">
        <v>1716</v>
      </c>
    </row>
    <row r="159" spans="1:35" s="3" customFormat="1" ht="12.75" customHeight="1">
      <c r="A159" s="112" t="s">
        <v>1722</v>
      </c>
      <c r="B159" s="113" t="s">
        <v>1723</v>
      </c>
      <c r="C159" s="114" t="s">
        <v>1724</v>
      </c>
      <c r="D159" s="115" t="s">
        <v>1725</v>
      </c>
      <c r="E159" s="115" t="s">
        <v>1726</v>
      </c>
      <c r="F159" s="113" t="s">
        <v>42</v>
      </c>
      <c r="G159" s="116" t="s">
        <v>1727</v>
      </c>
      <c r="H159" s="117" t="s">
        <v>1399</v>
      </c>
      <c r="I159" s="115">
        <v>7857814328</v>
      </c>
      <c r="J159" s="118" t="s">
        <v>56</v>
      </c>
      <c r="K159" s="119" t="s">
        <v>47</v>
      </c>
      <c r="L159" s="70"/>
      <c r="M159" s="66">
        <v>300.6</v>
      </c>
      <c r="N159" s="58"/>
      <c r="O159" s="120">
        <v>19.106699751861044</v>
      </c>
      <c r="P159" s="119" t="s">
        <v>46</v>
      </c>
      <c r="Q159" s="59"/>
      <c r="R159" s="58"/>
      <c r="S159" s="121" t="s">
        <v>47</v>
      </c>
      <c r="T159" s="96">
        <v>18616</v>
      </c>
      <c r="U159" s="60"/>
      <c r="V159" s="60"/>
      <c r="W159" s="122"/>
      <c r="X159" s="114">
        <f t="shared" si="40"/>
        <v>1</v>
      </c>
      <c r="Y159" s="115">
        <f t="shared" si="41"/>
        <v>1</v>
      </c>
      <c r="Z159" s="115">
        <f t="shared" si="42"/>
        <v>0</v>
      </c>
      <c r="AA159" s="115">
        <f t="shared" si="43"/>
        <v>0</v>
      </c>
      <c r="AB159" s="123" t="str">
        <f t="shared" si="44"/>
        <v>SRSA</v>
      </c>
      <c r="AC159" s="114">
        <f t="shared" si="45"/>
        <v>1</v>
      </c>
      <c r="AD159" s="115">
        <f t="shared" si="46"/>
        <v>0</v>
      </c>
      <c r="AE159" s="115">
        <f t="shared" si="47"/>
        <v>0</v>
      </c>
      <c r="AF159" s="123" t="str">
        <f t="shared" si="48"/>
        <v>-</v>
      </c>
      <c r="AG159" s="114">
        <f t="shared" si="49"/>
        <v>0</v>
      </c>
      <c r="AH159" s="124" t="s">
        <v>48</v>
      </c>
      <c r="AI159" s="3" t="s">
        <v>1722</v>
      </c>
    </row>
    <row r="160" spans="1:35" s="3" customFormat="1" ht="12.75" customHeight="1">
      <c r="A160" s="112" t="s">
        <v>1728</v>
      </c>
      <c r="B160" s="113" t="s">
        <v>1729</v>
      </c>
      <c r="C160" s="114" t="s">
        <v>1730</v>
      </c>
      <c r="D160" s="115" t="s">
        <v>1731</v>
      </c>
      <c r="E160" s="115" t="s">
        <v>1730</v>
      </c>
      <c r="F160" s="113" t="s">
        <v>42</v>
      </c>
      <c r="G160" s="116" t="s">
        <v>1732</v>
      </c>
      <c r="H160" s="117" t="s">
        <v>1733</v>
      </c>
      <c r="I160" s="115">
        <v>7857432145</v>
      </c>
      <c r="J160" s="118" t="s">
        <v>56</v>
      </c>
      <c r="K160" s="119" t="s">
        <v>47</v>
      </c>
      <c r="L160" s="70"/>
      <c r="M160" s="66">
        <v>331.6</v>
      </c>
      <c r="N160" s="58"/>
      <c r="O160" s="120">
        <v>11.19221411192214</v>
      </c>
      <c r="P160" s="119" t="s">
        <v>46</v>
      </c>
      <c r="Q160" s="59"/>
      <c r="R160" s="58"/>
      <c r="S160" s="121" t="s">
        <v>47</v>
      </c>
      <c r="T160" s="96">
        <v>18859</v>
      </c>
      <c r="U160" s="60"/>
      <c r="V160" s="60"/>
      <c r="W160" s="122"/>
      <c r="X160" s="114">
        <f t="shared" si="40"/>
        <v>1</v>
      </c>
      <c r="Y160" s="115">
        <f t="shared" si="41"/>
        <v>1</v>
      </c>
      <c r="Z160" s="115">
        <f t="shared" si="42"/>
        <v>0</v>
      </c>
      <c r="AA160" s="115">
        <f t="shared" si="43"/>
        <v>0</v>
      </c>
      <c r="AB160" s="123" t="str">
        <f t="shared" si="44"/>
        <v>SRSA</v>
      </c>
      <c r="AC160" s="114">
        <f t="shared" si="45"/>
        <v>1</v>
      </c>
      <c r="AD160" s="115">
        <f t="shared" si="46"/>
        <v>0</v>
      </c>
      <c r="AE160" s="115">
        <f t="shared" si="47"/>
        <v>0</v>
      </c>
      <c r="AF160" s="123" t="str">
        <f t="shared" si="48"/>
        <v>-</v>
      </c>
      <c r="AG160" s="114">
        <f t="shared" si="49"/>
        <v>0</v>
      </c>
      <c r="AH160" s="124" t="s">
        <v>48</v>
      </c>
      <c r="AI160" s="3" t="s">
        <v>1728</v>
      </c>
    </row>
    <row r="161" spans="1:35" s="3" customFormat="1" ht="12.75" customHeight="1">
      <c r="A161" s="112" t="s">
        <v>1734</v>
      </c>
      <c r="B161" s="113" t="s">
        <v>1735</v>
      </c>
      <c r="C161" s="114" t="s">
        <v>1736</v>
      </c>
      <c r="D161" s="115" t="s">
        <v>1737</v>
      </c>
      <c r="E161" s="115" t="s">
        <v>1738</v>
      </c>
      <c r="F161" s="113" t="s">
        <v>42</v>
      </c>
      <c r="G161" s="116" t="s">
        <v>1739</v>
      </c>
      <c r="H161" s="117" t="s">
        <v>707</v>
      </c>
      <c r="I161" s="115">
        <v>7858524252</v>
      </c>
      <c r="J161" s="118" t="s">
        <v>56</v>
      </c>
      <c r="K161" s="119" t="s">
        <v>47</v>
      </c>
      <c r="L161" s="70"/>
      <c r="M161" s="66">
        <v>189.4</v>
      </c>
      <c r="N161" s="58"/>
      <c r="O161" s="120">
        <v>11.688311688311687</v>
      </c>
      <c r="P161" s="119" t="s">
        <v>46</v>
      </c>
      <c r="Q161" s="59"/>
      <c r="R161" s="58"/>
      <c r="S161" s="121" t="s">
        <v>47</v>
      </c>
      <c r="T161" s="96">
        <v>11622</v>
      </c>
      <c r="U161" s="60"/>
      <c r="V161" s="60"/>
      <c r="W161" s="122"/>
      <c r="X161" s="114">
        <f t="shared" si="40"/>
        <v>1</v>
      </c>
      <c r="Y161" s="115">
        <f t="shared" si="41"/>
        <v>1</v>
      </c>
      <c r="Z161" s="115">
        <f t="shared" si="42"/>
        <v>0</v>
      </c>
      <c r="AA161" s="115">
        <f t="shared" si="43"/>
        <v>0</v>
      </c>
      <c r="AB161" s="123" t="str">
        <f t="shared" si="44"/>
        <v>SRSA</v>
      </c>
      <c r="AC161" s="114">
        <f t="shared" si="45"/>
        <v>1</v>
      </c>
      <c r="AD161" s="115">
        <f t="shared" si="46"/>
        <v>0</v>
      </c>
      <c r="AE161" s="115">
        <f t="shared" si="47"/>
        <v>0</v>
      </c>
      <c r="AF161" s="123" t="str">
        <f t="shared" si="48"/>
        <v>-</v>
      </c>
      <c r="AG161" s="114">
        <f t="shared" si="49"/>
        <v>0</v>
      </c>
      <c r="AH161" s="124" t="s">
        <v>48</v>
      </c>
      <c r="AI161" s="3" t="s">
        <v>1734</v>
      </c>
    </row>
    <row r="162" spans="1:35" s="3" customFormat="1" ht="12.75" customHeight="1">
      <c r="A162" s="112" t="s">
        <v>1744</v>
      </c>
      <c r="B162" s="113" t="s">
        <v>1745</v>
      </c>
      <c r="C162" s="114" t="s">
        <v>1746</v>
      </c>
      <c r="D162" s="115" t="s">
        <v>1747</v>
      </c>
      <c r="E162" s="115" t="s">
        <v>1748</v>
      </c>
      <c r="F162" s="113" t="s">
        <v>42</v>
      </c>
      <c r="G162" s="116" t="s">
        <v>1749</v>
      </c>
      <c r="H162" s="117" t="s">
        <v>1750</v>
      </c>
      <c r="I162" s="115">
        <v>7853252261</v>
      </c>
      <c r="J162" s="118" t="s">
        <v>56</v>
      </c>
      <c r="K162" s="119" t="s">
        <v>47</v>
      </c>
      <c r="L162" s="70"/>
      <c r="M162" s="66">
        <v>349.4</v>
      </c>
      <c r="N162" s="58"/>
      <c r="O162" s="120">
        <v>14.578587699316628</v>
      </c>
      <c r="P162" s="119" t="s">
        <v>46</v>
      </c>
      <c r="Q162" s="59"/>
      <c r="R162" s="58"/>
      <c r="S162" s="121" t="s">
        <v>47</v>
      </c>
      <c r="T162" s="96">
        <v>25503</v>
      </c>
      <c r="U162" s="60"/>
      <c r="V162" s="60"/>
      <c r="W162" s="122"/>
      <c r="X162" s="114">
        <f t="shared" si="40"/>
        <v>1</v>
      </c>
      <c r="Y162" s="115">
        <f t="shared" si="41"/>
        <v>1</v>
      </c>
      <c r="Z162" s="115">
        <f t="shared" si="42"/>
        <v>0</v>
      </c>
      <c r="AA162" s="115">
        <f t="shared" si="43"/>
        <v>0</v>
      </c>
      <c r="AB162" s="123" t="str">
        <f t="shared" si="44"/>
        <v>SRSA</v>
      </c>
      <c r="AC162" s="114">
        <f t="shared" si="45"/>
        <v>1</v>
      </c>
      <c r="AD162" s="115">
        <f t="shared" si="46"/>
        <v>0</v>
      </c>
      <c r="AE162" s="115">
        <f t="shared" si="47"/>
        <v>0</v>
      </c>
      <c r="AF162" s="123" t="str">
        <f t="shared" si="48"/>
        <v>-</v>
      </c>
      <c r="AG162" s="114">
        <f t="shared" si="49"/>
        <v>0</v>
      </c>
      <c r="AH162" s="124" t="s">
        <v>48</v>
      </c>
      <c r="AI162" s="3" t="s">
        <v>1744</v>
      </c>
    </row>
    <row r="163" spans="1:35" s="3" customFormat="1" ht="12.75" customHeight="1">
      <c r="A163" s="112" t="s">
        <v>1761</v>
      </c>
      <c r="B163" s="113" t="s">
        <v>1762</v>
      </c>
      <c r="C163" s="114" t="s">
        <v>1763</v>
      </c>
      <c r="D163" s="115" t="s">
        <v>1764</v>
      </c>
      <c r="E163" s="115" t="s">
        <v>1763</v>
      </c>
      <c r="F163" s="113" t="s">
        <v>42</v>
      </c>
      <c r="G163" s="116" t="s">
        <v>1765</v>
      </c>
      <c r="H163" s="117" t="s">
        <v>1766</v>
      </c>
      <c r="I163" s="115">
        <v>7859435222</v>
      </c>
      <c r="J163" s="118" t="s">
        <v>56</v>
      </c>
      <c r="K163" s="119" t="s">
        <v>47</v>
      </c>
      <c r="L163" s="70"/>
      <c r="M163" s="66">
        <v>84.6</v>
      </c>
      <c r="N163" s="58"/>
      <c r="O163" s="120">
        <v>15.476190476190476</v>
      </c>
      <c r="P163" s="119" t="s">
        <v>46</v>
      </c>
      <c r="Q163" s="59"/>
      <c r="R163" s="58"/>
      <c r="S163" s="121" t="s">
        <v>47</v>
      </c>
      <c r="T163" s="96">
        <v>4258</v>
      </c>
      <c r="U163" s="60"/>
      <c r="V163" s="60"/>
      <c r="W163" s="122"/>
      <c r="X163" s="114">
        <f t="shared" si="40"/>
        <v>1</v>
      </c>
      <c r="Y163" s="115">
        <f t="shared" si="41"/>
        <v>1</v>
      </c>
      <c r="Z163" s="115">
        <f t="shared" si="42"/>
        <v>0</v>
      </c>
      <c r="AA163" s="115">
        <f t="shared" si="43"/>
        <v>0</v>
      </c>
      <c r="AB163" s="123" t="str">
        <f t="shared" si="44"/>
        <v>SRSA</v>
      </c>
      <c r="AC163" s="114">
        <f t="shared" si="45"/>
        <v>1</v>
      </c>
      <c r="AD163" s="115">
        <f t="shared" si="46"/>
        <v>0</v>
      </c>
      <c r="AE163" s="115">
        <f t="shared" si="47"/>
        <v>0</v>
      </c>
      <c r="AF163" s="123" t="str">
        <f t="shared" si="48"/>
        <v>-</v>
      </c>
      <c r="AG163" s="114">
        <f t="shared" si="49"/>
        <v>0</v>
      </c>
      <c r="AH163" s="124" t="s">
        <v>48</v>
      </c>
      <c r="AI163" s="3" t="s">
        <v>1761</v>
      </c>
    </row>
    <row r="164" spans="1:35" s="3" customFormat="1" ht="12.75" customHeight="1">
      <c r="A164" s="112" t="s">
        <v>1767</v>
      </c>
      <c r="B164" s="113" t="s">
        <v>1768</v>
      </c>
      <c r="C164" s="114" t="s">
        <v>1769</v>
      </c>
      <c r="D164" s="115" t="s">
        <v>1770</v>
      </c>
      <c r="E164" s="115" t="s">
        <v>1771</v>
      </c>
      <c r="F164" s="113" t="s">
        <v>42</v>
      </c>
      <c r="G164" s="116" t="s">
        <v>1772</v>
      </c>
      <c r="H164" s="117" t="s">
        <v>1773</v>
      </c>
      <c r="I164" s="115">
        <v>6203742113</v>
      </c>
      <c r="J164" s="118" t="s">
        <v>56</v>
      </c>
      <c r="K164" s="119" t="s">
        <v>47</v>
      </c>
      <c r="L164" s="70"/>
      <c r="M164" s="66">
        <v>282.6</v>
      </c>
      <c r="N164" s="58"/>
      <c r="O164" s="120">
        <v>20.440251572327046</v>
      </c>
      <c r="P164" s="119" t="s">
        <v>47</v>
      </c>
      <c r="Q164" s="59"/>
      <c r="R164" s="58"/>
      <c r="S164" s="121" t="s">
        <v>47</v>
      </c>
      <c r="T164" s="96">
        <v>29523</v>
      </c>
      <c r="U164" s="60"/>
      <c r="V164" s="60"/>
      <c r="W164" s="122"/>
      <c r="X164" s="114">
        <f t="shared" si="40"/>
        <v>1</v>
      </c>
      <c r="Y164" s="115">
        <f t="shared" si="41"/>
        <v>1</v>
      </c>
      <c r="Z164" s="115">
        <f t="shared" si="42"/>
        <v>0</v>
      </c>
      <c r="AA164" s="115">
        <f t="shared" si="43"/>
        <v>0</v>
      </c>
      <c r="AB164" s="123" t="str">
        <f t="shared" si="44"/>
        <v>SRSA</v>
      </c>
      <c r="AC164" s="114">
        <f t="shared" si="45"/>
        <v>1</v>
      </c>
      <c r="AD164" s="115">
        <f t="shared" si="46"/>
        <v>1</v>
      </c>
      <c r="AE164" s="115" t="str">
        <f t="shared" si="47"/>
        <v>Initial</v>
      </c>
      <c r="AF164" s="123" t="str">
        <f t="shared" si="48"/>
        <v>-</v>
      </c>
      <c r="AG164" s="114" t="str">
        <f t="shared" si="49"/>
        <v>SRSA</v>
      </c>
      <c r="AH164" s="124" t="s">
        <v>48</v>
      </c>
      <c r="AI164" s="3" t="s">
        <v>1767</v>
      </c>
    </row>
    <row r="165" spans="1:35" s="3" customFormat="1" ht="12.75" customHeight="1">
      <c r="A165" s="112" t="s">
        <v>1774</v>
      </c>
      <c r="B165" s="113" t="s">
        <v>1775</v>
      </c>
      <c r="C165" s="114" t="s">
        <v>1776</v>
      </c>
      <c r="D165" s="115" t="s">
        <v>1777</v>
      </c>
      <c r="E165" s="115" t="s">
        <v>1778</v>
      </c>
      <c r="F165" s="113" t="s">
        <v>42</v>
      </c>
      <c r="G165" s="116" t="s">
        <v>1779</v>
      </c>
      <c r="H165" s="117" t="s">
        <v>1677</v>
      </c>
      <c r="I165" s="115">
        <v>7855663396</v>
      </c>
      <c r="J165" s="118" t="s">
        <v>81</v>
      </c>
      <c r="K165" s="119" t="s">
        <v>47</v>
      </c>
      <c r="L165" s="70"/>
      <c r="M165" s="66">
        <v>563</v>
      </c>
      <c r="N165" s="58"/>
      <c r="O165" s="120">
        <v>14.399092970521544</v>
      </c>
      <c r="P165" s="119" t="s">
        <v>46</v>
      </c>
      <c r="Q165" s="59"/>
      <c r="R165" s="58"/>
      <c r="S165" s="121" t="s">
        <v>47</v>
      </c>
      <c r="T165" s="96">
        <v>25111</v>
      </c>
      <c r="U165" s="60"/>
      <c r="V165" s="60"/>
      <c r="W165" s="122"/>
      <c r="X165" s="114">
        <f t="shared" si="40"/>
        <v>1</v>
      </c>
      <c r="Y165" s="115">
        <f t="shared" si="41"/>
        <v>1</v>
      </c>
      <c r="Z165" s="115">
        <f t="shared" si="42"/>
        <v>0</v>
      </c>
      <c r="AA165" s="115">
        <f t="shared" si="43"/>
        <v>0</v>
      </c>
      <c r="AB165" s="123" t="str">
        <f t="shared" si="44"/>
        <v>SRSA</v>
      </c>
      <c r="AC165" s="114">
        <f t="shared" si="45"/>
        <v>1</v>
      </c>
      <c r="AD165" s="115">
        <f t="shared" si="46"/>
        <v>0</v>
      </c>
      <c r="AE165" s="115">
        <f t="shared" si="47"/>
        <v>0</v>
      </c>
      <c r="AF165" s="123" t="str">
        <f t="shared" si="48"/>
        <v>-</v>
      </c>
      <c r="AG165" s="114">
        <f t="shared" si="49"/>
        <v>0</v>
      </c>
      <c r="AH165" s="124" t="s">
        <v>48</v>
      </c>
      <c r="AI165" s="3" t="s">
        <v>1774</v>
      </c>
    </row>
    <row r="166" spans="1:35" s="3" customFormat="1" ht="12.75" customHeight="1">
      <c r="A166" s="112" t="s">
        <v>1780</v>
      </c>
      <c r="B166" s="113" t="s">
        <v>1781</v>
      </c>
      <c r="C166" s="114" t="s">
        <v>1782</v>
      </c>
      <c r="D166" s="115" t="s">
        <v>1783</v>
      </c>
      <c r="E166" s="115" t="s">
        <v>1784</v>
      </c>
      <c r="F166" s="113" t="s">
        <v>42</v>
      </c>
      <c r="G166" s="116" t="s">
        <v>1785</v>
      </c>
      <c r="H166" s="117" t="s">
        <v>73</v>
      </c>
      <c r="I166" s="115">
        <v>7857312352</v>
      </c>
      <c r="J166" s="118" t="s">
        <v>56</v>
      </c>
      <c r="K166" s="119" t="s">
        <v>47</v>
      </c>
      <c r="L166" s="70"/>
      <c r="M166" s="66">
        <v>143.2</v>
      </c>
      <c r="N166" s="58"/>
      <c r="O166" s="120">
        <v>10.047846889952153</v>
      </c>
      <c r="P166" s="119" t="s">
        <v>46</v>
      </c>
      <c r="Q166" s="59"/>
      <c r="R166" s="58"/>
      <c r="S166" s="121" t="s">
        <v>47</v>
      </c>
      <c r="T166" s="96">
        <v>9204</v>
      </c>
      <c r="U166" s="60"/>
      <c r="V166" s="60"/>
      <c r="W166" s="122"/>
      <c r="X166" s="114">
        <f t="shared" si="40"/>
        <v>1</v>
      </c>
      <c r="Y166" s="115">
        <f t="shared" si="41"/>
        <v>1</v>
      </c>
      <c r="Z166" s="115">
        <f t="shared" si="42"/>
        <v>0</v>
      </c>
      <c r="AA166" s="115">
        <f t="shared" si="43"/>
        <v>0</v>
      </c>
      <c r="AB166" s="123" t="str">
        <f t="shared" si="44"/>
        <v>SRSA</v>
      </c>
      <c r="AC166" s="114">
        <f t="shared" si="45"/>
        <v>1</v>
      </c>
      <c r="AD166" s="115">
        <f t="shared" si="46"/>
        <v>0</v>
      </c>
      <c r="AE166" s="115">
        <f t="shared" si="47"/>
        <v>0</v>
      </c>
      <c r="AF166" s="123" t="str">
        <f t="shared" si="48"/>
        <v>-</v>
      </c>
      <c r="AG166" s="114">
        <f t="shared" si="49"/>
        <v>0</v>
      </c>
      <c r="AH166" s="124" t="s">
        <v>48</v>
      </c>
      <c r="AI166" s="3" t="s">
        <v>1780</v>
      </c>
    </row>
    <row r="167" spans="1:35" s="3" customFormat="1" ht="12.75" customHeight="1">
      <c r="A167" s="112" t="s">
        <v>1786</v>
      </c>
      <c r="B167" s="113" t="s">
        <v>1787</v>
      </c>
      <c r="C167" s="114" t="s">
        <v>1788</v>
      </c>
      <c r="D167" s="115" t="s">
        <v>1789</v>
      </c>
      <c r="E167" s="115" t="s">
        <v>1790</v>
      </c>
      <c r="F167" s="113" t="s">
        <v>42</v>
      </c>
      <c r="G167" s="116" t="s">
        <v>1791</v>
      </c>
      <c r="H167" s="117" t="s">
        <v>1792</v>
      </c>
      <c r="I167" s="115">
        <v>7856734213</v>
      </c>
      <c r="J167" s="118" t="s">
        <v>56</v>
      </c>
      <c r="K167" s="119" t="s">
        <v>47</v>
      </c>
      <c r="L167" s="70"/>
      <c r="M167" s="66">
        <v>89.2</v>
      </c>
      <c r="N167" s="58"/>
      <c r="O167" s="120">
        <v>11.811023622047244</v>
      </c>
      <c r="P167" s="119" t="s">
        <v>46</v>
      </c>
      <c r="Q167" s="59"/>
      <c r="R167" s="58"/>
      <c r="S167" s="121" t="s">
        <v>47</v>
      </c>
      <c r="T167" s="96">
        <v>7954</v>
      </c>
      <c r="U167" s="60"/>
      <c r="V167" s="60"/>
      <c r="W167" s="122"/>
      <c r="X167" s="114">
        <f t="shared" si="40"/>
        <v>1</v>
      </c>
      <c r="Y167" s="115">
        <f t="shared" si="41"/>
        <v>1</v>
      </c>
      <c r="Z167" s="115">
        <f t="shared" si="42"/>
        <v>0</v>
      </c>
      <c r="AA167" s="115">
        <f t="shared" si="43"/>
        <v>0</v>
      </c>
      <c r="AB167" s="123" t="str">
        <f t="shared" si="44"/>
        <v>SRSA</v>
      </c>
      <c r="AC167" s="114">
        <f t="shared" si="45"/>
        <v>1</v>
      </c>
      <c r="AD167" s="115">
        <f t="shared" si="46"/>
        <v>0</v>
      </c>
      <c r="AE167" s="115">
        <f t="shared" si="47"/>
        <v>0</v>
      </c>
      <c r="AF167" s="123" t="str">
        <f t="shared" si="48"/>
        <v>-</v>
      </c>
      <c r="AG167" s="114">
        <f t="shared" si="49"/>
        <v>0</v>
      </c>
      <c r="AH167" s="124" t="s">
        <v>48</v>
      </c>
      <c r="AI167" s="3" t="s">
        <v>1786</v>
      </c>
    </row>
    <row r="168" spans="1:35" s="3" customFormat="1" ht="12.75" customHeight="1">
      <c r="A168" s="135" t="s">
        <v>1804</v>
      </c>
      <c r="B168" s="136" t="s">
        <v>1805</v>
      </c>
      <c r="C168" s="137" t="s">
        <v>1806</v>
      </c>
      <c r="D168" s="138" t="s">
        <v>1807</v>
      </c>
      <c r="E168" s="138" t="s">
        <v>1808</v>
      </c>
      <c r="F168" s="136" t="s">
        <v>42</v>
      </c>
      <c r="G168" s="139" t="s">
        <v>1809</v>
      </c>
      <c r="H168" s="140" t="s">
        <v>1810</v>
      </c>
      <c r="I168" s="138">
        <v>6206258804</v>
      </c>
      <c r="J168" s="141" t="s">
        <v>56</v>
      </c>
      <c r="K168" s="142" t="s">
        <v>47</v>
      </c>
      <c r="L168" s="143"/>
      <c r="M168" s="144">
        <v>432.6</v>
      </c>
      <c r="N168" s="145"/>
      <c r="O168" s="146">
        <v>22.52252252252252</v>
      </c>
      <c r="P168" s="142" t="s">
        <v>47</v>
      </c>
      <c r="Q168" s="147"/>
      <c r="R168" s="145"/>
      <c r="S168" s="148" t="s">
        <v>47</v>
      </c>
      <c r="T168" s="149">
        <v>28831</v>
      </c>
      <c r="U168" s="150"/>
      <c r="V168" s="150"/>
      <c r="W168" s="151"/>
      <c r="X168" s="137">
        <f t="shared" si="40"/>
        <v>1</v>
      </c>
      <c r="Y168" s="138">
        <f t="shared" si="41"/>
        <v>1</v>
      </c>
      <c r="Z168" s="138">
        <f t="shared" si="42"/>
        <v>0</v>
      </c>
      <c r="AA168" s="138">
        <f t="shared" si="43"/>
        <v>0</v>
      </c>
      <c r="AB168" s="152" t="str">
        <f t="shared" si="44"/>
        <v>SRSA</v>
      </c>
      <c r="AC168" s="114">
        <f t="shared" si="45"/>
        <v>1</v>
      </c>
      <c r="AD168" s="115">
        <f t="shared" si="46"/>
        <v>1</v>
      </c>
      <c r="AE168" s="115" t="str">
        <f t="shared" si="47"/>
        <v>Initial</v>
      </c>
      <c r="AF168" s="123" t="str">
        <f t="shared" si="48"/>
        <v>-</v>
      </c>
      <c r="AG168" s="114" t="str">
        <f t="shared" si="49"/>
        <v>SRSA</v>
      </c>
      <c r="AH168" s="124" t="s">
        <v>48</v>
      </c>
      <c r="AI168" s="3" t="s">
        <v>1804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orientation="landscape" scale="69" r:id="rId7"/>
  <headerFooter>
    <oddFooter>&amp;L&amp;"Arial,Bold"&amp;12Fiscal Year 2013&amp;C&amp;P of &amp;N&amp;R&amp;"Arial,Bold"&amp;14SRSA Eligible</oddFooter>
  </headerFooter>
  <tableParts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9.140625" style="0" customWidth="1"/>
    <col min="2" max="2" width="9.421875" style="0" customWidth="1"/>
    <col min="3" max="3" width="27.00390625" style="0" bestFit="1" customWidth="1"/>
    <col min="4" max="4" width="23.140625" style="0" bestFit="1" customWidth="1"/>
    <col min="5" max="5" width="17.28125" style="0" bestFit="1" customWidth="1"/>
    <col min="6" max="6" width="6.8515625" style="0" hidden="1" customWidth="1"/>
    <col min="7" max="7" width="12.7109375" style="0" customWidth="1"/>
    <col min="8" max="8" width="5.8515625" style="0" hidden="1" customWidth="1"/>
    <col min="9" max="9" width="14.7109375" style="0" customWidth="1"/>
    <col min="10" max="10" width="9.7109375" style="0" bestFit="1" customWidth="1"/>
    <col min="11" max="12" width="9.7109375" style="0" hidden="1" customWidth="1"/>
    <col min="13" max="13" width="9.28125" style="0" bestFit="1" customWidth="1"/>
    <col min="14" max="14" width="12.14062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4.8515625" style="0" hidden="1" customWidth="1"/>
    <col min="19" max="19" width="12.140625" style="0" bestFit="1" customWidth="1"/>
    <col min="20" max="20" width="9.851562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3" width="5.28125" style="0" hidden="1" customWidth="1"/>
    <col min="34" max="34" width="5.421875" style="0" hidden="1" customWidth="1"/>
  </cols>
  <sheetData>
    <row r="1" spans="1:25" ht="15.75">
      <c r="A1" s="128" t="s">
        <v>1819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</row>
    <row r="2" spans="1:33" s="32" customFormat="1" ht="18">
      <c r="A2" s="9" t="s">
        <v>1811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33"/>
      <c r="Q2" s="4"/>
      <c r="R2" s="4"/>
      <c r="S2" s="34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5" t="s">
        <v>10</v>
      </c>
      <c r="K3" s="35" t="s">
        <v>11</v>
      </c>
      <c r="L3" s="67" t="s">
        <v>12</v>
      </c>
      <c r="M3" s="36" t="s">
        <v>13</v>
      </c>
      <c r="N3" s="37" t="s">
        <v>14</v>
      </c>
      <c r="O3" s="89" t="s">
        <v>15</v>
      </c>
      <c r="P3" s="38" t="s">
        <v>16</v>
      </c>
      <c r="Q3" s="39" t="s">
        <v>17</v>
      </c>
      <c r="R3" s="40" t="s">
        <v>18</v>
      </c>
      <c r="S3" s="71" t="s">
        <v>19</v>
      </c>
      <c r="T3" s="93" t="s">
        <v>20</v>
      </c>
      <c r="U3" s="41" t="s">
        <v>21</v>
      </c>
      <c r="V3" s="41" t="s">
        <v>22</v>
      </c>
      <c r="W3" s="75" t="s">
        <v>23</v>
      </c>
      <c r="X3" s="42" t="s">
        <v>24</v>
      </c>
      <c r="Y3" s="43" t="s">
        <v>25</v>
      </c>
      <c r="Z3" s="43" t="s">
        <v>1820</v>
      </c>
      <c r="AA3" s="44" t="s">
        <v>27</v>
      </c>
      <c r="AB3" s="97" t="s">
        <v>28</v>
      </c>
      <c r="AC3" s="42" t="s">
        <v>29</v>
      </c>
      <c r="AD3" s="43" t="s">
        <v>30</v>
      </c>
      <c r="AE3" s="44" t="s">
        <v>31</v>
      </c>
      <c r="AF3" s="98" t="s">
        <v>32</v>
      </c>
      <c r="AG3" s="42" t="s">
        <v>33</v>
      </c>
      <c r="AH3" s="45" t="s">
        <v>34</v>
      </c>
    </row>
    <row r="4" spans="1:34" s="28" customFormat="1" ht="15.75" thickBot="1">
      <c r="A4" s="79">
        <v>1</v>
      </c>
      <c r="B4" s="79">
        <v>2</v>
      </c>
      <c r="C4" s="16">
        <v>3</v>
      </c>
      <c r="D4" s="17">
        <v>4</v>
      </c>
      <c r="E4" s="17">
        <v>5</v>
      </c>
      <c r="F4" s="84"/>
      <c r="G4" s="18">
        <v>6</v>
      </c>
      <c r="H4" s="19"/>
      <c r="I4" s="20">
        <v>7</v>
      </c>
      <c r="J4" s="86">
        <v>8</v>
      </c>
      <c r="K4" s="17">
        <v>9</v>
      </c>
      <c r="L4" s="68">
        <v>10</v>
      </c>
      <c r="M4" s="21">
        <v>11</v>
      </c>
      <c r="N4" s="22">
        <v>12</v>
      </c>
      <c r="O4" s="90">
        <v>13</v>
      </c>
      <c r="P4" s="23">
        <v>14</v>
      </c>
      <c r="Q4" s="24" t="s">
        <v>35</v>
      </c>
      <c r="R4" s="25" t="s">
        <v>36</v>
      </c>
      <c r="S4" s="72">
        <v>15</v>
      </c>
      <c r="T4" s="94">
        <v>16</v>
      </c>
      <c r="U4" s="26">
        <v>17</v>
      </c>
      <c r="V4" s="26">
        <v>18</v>
      </c>
      <c r="W4" s="76">
        <v>19</v>
      </c>
      <c r="X4" s="27" t="s">
        <v>37</v>
      </c>
      <c r="Y4" s="15" t="s">
        <v>37</v>
      </c>
      <c r="Z4" s="15" t="s">
        <v>37</v>
      </c>
      <c r="AA4" s="15" t="s">
        <v>37</v>
      </c>
      <c r="AB4" s="79">
        <v>20</v>
      </c>
      <c r="AC4" s="27" t="s">
        <v>37</v>
      </c>
      <c r="AD4" s="15" t="s">
        <v>37</v>
      </c>
      <c r="AE4" s="15" t="s">
        <v>37</v>
      </c>
      <c r="AF4" s="79">
        <v>21</v>
      </c>
      <c r="AG4" s="27" t="s">
        <v>37</v>
      </c>
      <c r="AH4" s="15">
        <v>22</v>
      </c>
    </row>
    <row r="5" spans="1:34" s="3" customFormat="1" ht="12.75" customHeight="1">
      <c r="A5" s="99" t="s">
        <v>82</v>
      </c>
      <c r="B5" s="100" t="s">
        <v>83</v>
      </c>
      <c r="C5" s="101" t="s">
        <v>84</v>
      </c>
      <c r="D5" s="102" t="s">
        <v>85</v>
      </c>
      <c r="E5" s="102" t="s">
        <v>86</v>
      </c>
      <c r="F5" s="100" t="s">
        <v>42</v>
      </c>
      <c r="G5" s="103" t="s">
        <v>87</v>
      </c>
      <c r="H5" s="104" t="s">
        <v>88</v>
      </c>
      <c r="I5" s="102">
        <v>6204412000</v>
      </c>
      <c r="J5" s="105" t="s">
        <v>89</v>
      </c>
      <c r="K5" s="106" t="s">
        <v>46</v>
      </c>
      <c r="L5" s="69"/>
      <c r="M5" s="65">
        <v>2486.2</v>
      </c>
      <c r="N5" s="52"/>
      <c r="O5" s="107">
        <v>22.45378151260504</v>
      </c>
      <c r="P5" s="106" t="s">
        <v>47</v>
      </c>
      <c r="Q5" s="53"/>
      <c r="R5" s="52"/>
      <c r="S5" s="108" t="s">
        <v>47</v>
      </c>
      <c r="T5" s="95">
        <v>146750</v>
      </c>
      <c r="U5" s="54"/>
      <c r="V5" s="54"/>
      <c r="W5" s="109"/>
      <c r="X5" s="101">
        <f aca="true" t="shared" si="0" ref="X5:X26">IF(OR(K5="YES",TRIM(L5)="YES"),1,0)</f>
        <v>0</v>
      </c>
      <c r="Y5" s="102">
        <f aca="true" t="shared" si="1" ref="Y5:Y26">IF(OR(AND(ISNUMBER(M5),AND(M5&gt;0,M5&lt;600)),AND(ISNUMBER(M5),AND(M5&gt;0,N5="YES"))),1,0)</f>
        <v>0</v>
      </c>
      <c r="Z5" s="102">
        <f aca="true" t="shared" si="2" ref="Z5:Z26">IF(AND(OR(K5="YES",TRIM(L5)="YES"),(X5=0)),"Trouble",0)</f>
        <v>0</v>
      </c>
      <c r="AA5" s="102">
        <f aca="true" t="shared" si="3" ref="AA5:AA26">IF(AND(OR(AND(ISNUMBER(M5),AND(M5&gt;0,M5&lt;600)),AND(ISNUMBER(M5),AND(M5&gt;0,N5="YES"))),(Y5=0)),"Trouble",0)</f>
        <v>0</v>
      </c>
      <c r="AB5" s="110" t="str">
        <f aca="true" t="shared" si="4" ref="AB5:AB26">IF(AND(X5=1,Y5=1),"SRSA","-")</f>
        <v>-</v>
      </c>
      <c r="AC5" s="101">
        <f aca="true" t="shared" si="5" ref="AC5:AC26">IF(S5="YES",1,0)</f>
        <v>1</v>
      </c>
      <c r="AD5" s="102">
        <f aca="true" t="shared" si="6" ref="AD5:AD26">IF(OR(AND(ISNUMBER(Q5),Q5&gt;=20),(AND(ISNUMBER(Q5)=FALSE,AND(ISNUMBER(O5),O5&gt;=20)))),1,0)</f>
        <v>1</v>
      </c>
      <c r="AE5" s="102" t="str">
        <f aca="true" t="shared" si="7" ref="AE5:AE26">IF(AND(AC5=1,AD5=1),"Initial",0)</f>
        <v>Initial</v>
      </c>
      <c r="AF5" s="110" t="str">
        <f aca="true" t="shared" si="8" ref="AF5:AF26">IF(AND(AND(AE5="Initial",AG5=0),AND(ISNUMBER(M5),M5&gt;0)),"RLIS","-")</f>
        <v>RLIS</v>
      </c>
      <c r="AG5" s="101">
        <f aca="true" t="shared" si="9" ref="AG5:AG26">IF(AND(AB5="SRSA",AE5="Initial"),"SRSA",0)</f>
        <v>0</v>
      </c>
      <c r="AH5" s="111" t="s">
        <v>48</v>
      </c>
    </row>
    <row r="6" spans="1:34" s="3" customFormat="1" ht="12.75" customHeight="1">
      <c r="A6" s="112" t="s">
        <v>157</v>
      </c>
      <c r="B6" s="113" t="s">
        <v>158</v>
      </c>
      <c r="C6" s="114" t="s">
        <v>159</v>
      </c>
      <c r="D6" s="115" t="s">
        <v>160</v>
      </c>
      <c r="E6" s="115" t="s">
        <v>159</v>
      </c>
      <c r="F6" s="113" t="s">
        <v>42</v>
      </c>
      <c r="G6" s="116" t="s">
        <v>161</v>
      </c>
      <c r="H6" s="117" t="s">
        <v>162</v>
      </c>
      <c r="I6" s="115">
        <v>6208562375</v>
      </c>
      <c r="J6" s="118" t="s">
        <v>45</v>
      </c>
      <c r="K6" s="119" t="s">
        <v>46</v>
      </c>
      <c r="L6" s="70"/>
      <c r="M6" s="66">
        <v>922.9</v>
      </c>
      <c r="N6" s="58"/>
      <c r="O6" s="120">
        <v>25.29348986125934</v>
      </c>
      <c r="P6" s="119" t="s">
        <v>47</v>
      </c>
      <c r="Q6" s="59"/>
      <c r="R6" s="58"/>
      <c r="S6" s="121" t="s">
        <v>47</v>
      </c>
      <c r="T6" s="96">
        <v>54262</v>
      </c>
      <c r="U6" s="60"/>
      <c r="V6" s="60"/>
      <c r="W6" s="122"/>
      <c r="X6" s="114">
        <f t="shared" si="0"/>
        <v>0</v>
      </c>
      <c r="Y6" s="115">
        <f t="shared" si="1"/>
        <v>0</v>
      </c>
      <c r="Z6" s="115">
        <f t="shared" si="2"/>
        <v>0</v>
      </c>
      <c r="AA6" s="115">
        <f t="shared" si="3"/>
        <v>0</v>
      </c>
      <c r="AB6" s="123" t="str">
        <f t="shared" si="4"/>
        <v>-</v>
      </c>
      <c r="AC6" s="114">
        <f t="shared" si="5"/>
        <v>1</v>
      </c>
      <c r="AD6" s="115">
        <f t="shared" si="6"/>
        <v>1</v>
      </c>
      <c r="AE6" s="115" t="str">
        <f t="shared" si="7"/>
        <v>Initial</v>
      </c>
      <c r="AF6" s="123" t="str">
        <f t="shared" si="8"/>
        <v>RLIS</v>
      </c>
      <c r="AG6" s="114">
        <f t="shared" si="9"/>
        <v>0</v>
      </c>
      <c r="AH6" s="124" t="s">
        <v>48</v>
      </c>
    </row>
    <row r="7" spans="1:34" s="3" customFormat="1" ht="12.75" customHeight="1">
      <c r="A7" s="112" t="s">
        <v>246</v>
      </c>
      <c r="B7" s="113" t="s">
        <v>247</v>
      </c>
      <c r="C7" s="114" t="s">
        <v>248</v>
      </c>
      <c r="D7" s="115" t="s">
        <v>249</v>
      </c>
      <c r="E7" s="115" t="s">
        <v>250</v>
      </c>
      <c r="F7" s="113" t="s">
        <v>42</v>
      </c>
      <c r="G7" s="116" t="s">
        <v>251</v>
      </c>
      <c r="H7" s="117" t="s">
        <v>252</v>
      </c>
      <c r="I7" s="115">
        <v>6208799200</v>
      </c>
      <c r="J7" s="118" t="s">
        <v>56</v>
      </c>
      <c r="K7" s="119" t="s">
        <v>47</v>
      </c>
      <c r="L7" s="70"/>
      <c r="M7" s="66">
        <v>717.16</v>
      </c>
      <c r="N7" s="58"/>
      <c r="O7" s="120">
        <v>22.36503856041131</v>
      </c>
      <c r="P7" s="119" t="s">
        <v>47</v>
      </c>
      <c r="Q7" s="59"/>
      <c r="R7" s="58"/>
      <c r="S7" s="121" t="s">
        <v>47</v>
      </c>
      <c r="T7" s="96">
        <v>38512</v>
      </c>
      <c r="U7" s="60"/>
      <c r="V7" s="60"/>
      <c r="W7" s="122"/>
      <c r="X7" s="114">
        <f t="shared" si="0"/>
        <v>1</v>
      </c>
      <c r="Y7" s="115">
        <f t="shared" si="1"/>
        <v>0</v>
      </c>
      <c r="Z7" s="115">
        <f t="shared" si="2"/>
        <v>0</v>
      </c>
      <c r="AA7" s="115">
        <f t="shared" si="3"/>
        <v>0</v>
      </c>
      <c r="AB7" s="123" t="str">
        <f t="shared" si="4"/>
        <v>-</v>
      </c>
      <c r="AC7" s="114">
        <f t="shared" si="5"/>
        <v>1</v>
      </c>
      <c r="AD7" s="115">
        <f t="shared" si="6"/>
        <v>1</v>
      </c>
      <c r="AE7" s="115" t="str">
        <f t="shared" si="7"/>
        <v>Initial</v>
      </c>
      <c r="AF7" s="123" t="str">
        <f t="shared" si="8"/>
        <v>RLIS</v>
      </c>
      <c r="AG7" s="114">
        <f t="shared" si="9"/>
        <v>0</v>
      </c>
      <c r="AH7" s="124" t="s">
        <v>48</v>
      </c>
    </row>
    <row r="8" spans="1:34" s="3" customFormat="1" ht="12.75" customHeight="1">
      <c r="A8" s="112" t="s">
        <v>294</v>
      </c>
      <c r="B8" s="113" t="s">
        <v>295</v>
      </c>
      <c r="C8" s="114" t="s">
        <v>296</v>
      </c>
      <c r="D8" s="115" t="s">
        <v>297</v>
      </c>
      <c r="E8" s="115" t="s">
        <v>298</v>
      </c>
      <c r="F8" s="113" t="s">
        <v>42</v>
      </c>
      <c r="G8" s="116" t="s">
        <v>299</v>
      </c>
      <c r="H8" s="117" t="s">
        <v>300</v>
      </c>
      <c r="I8" s="115">
        <v>6204322500</v>
      </c>
      <c r="J8" s="118" t="s">
        <v>45</v>
      </c>
      <c r="K8" s="119" t="s">
        <v>46</v>
      </c>
      <c r="L8" s="70"/>
      <c r="M8" s="66">
        <v>1743</v>
      </c>
      <c r="N8" s="58"/>
      <c r="O8" s="120">
        <v>20.932697403285637</v>
      </c>
      <c r="P8" s="119" t="s">
        <v>47</v>
      </c>
      <c r="Q8" s="59"/>
      <c r="R8" s="58"/>
      <c r="S8" s="121" t="s">
        <v>47</v>
      </c>
      <c r="T8" s="96">
        <v>92384</v>
      </c>
      <c r="U8" s="60"/>
      <c r="V8" s="60"/>
      <c r="W8" s="122"/>
      <c r="X8" s="114">
        <f t="shared" si="0"/>
        <v>0</v>
      </c>
      <c r="Y8" s="115">
        <f t="shared" si="1"/>
        <v>0</v>
      </c>
      <c r="Z8" s="115">
        <f t="shared" si="2"/>
        <v>0</v>
      </c>
      <c r="AA8" s="115">
        <f t="shared" si="3"/>
        <v>0</v>
      </c>
      <c r="AB8" s="123" t="str">
        <f t="shared" si="4"/>
        <v>-</v>
      </c>
      <c r="AC8" s="114">
        <f t="shared" si="5"/>
        <v>1</v>
      </c>
      <c r="AD8" s="115">
        <f t="shared" si="6"/>
        <v>1</v>
      </c>
      <c r="AE8" s="115" t="str">
        <f t="shared" si="7"/>
        <v>Initial</v>
      </c>
      <c r="AF8" s="123" t="str">
        <f t="shared" si="8"/>
        <v>RLIS</v>
      </c>
      <c r="AG8" s="114">
        <f t="shared" si="9"/>
        <v>0</v>
      </c>
      <c r="AH8" s="124" t="s">
        <v>48</v>
      </c>
    </row>
    <row r="9" spans="1:34" s="3" customFormat="1" ht="12.75" customHeight="1">
      <c r="A9" s="112" t="s">
        <v>334</v>
      </c>
      <c r="B9" s="113" t="s">
        <v>335</v>
      </c>
      <c r="C9" s="114" t="s">
        <v>336</v>
      </c>
      <c r="D9" s="115" t="s">
        <v>337</v>
      </c>
      <c r="E9" s="115" t="s">
        <v>336</v>
      </c>
      <c r="F9" s="113" t="s">
        <v>42</v>
      </c>
      <c r="G9" s="116" t="s">
        <v>338</v>
      </c>
      <c r="H9" s="117" t="s">
        <v>339</v>
      </c>
      <c r="I9" s="115">
        <v>6204578350</v>
      </c>
      <c r="J9" s="118" t="s">
        <v>56</v>
      </c>
      <c r="K9" s="119" t="s">
        <v>47</v>
      </c>
      <c r="L9" s="70"/>
      <c r="M9" s="66">
        <v>640.19</v>
      </c>
      <c r="N9" s="58"/>
      <c r="O9" s="120">
        <v>20.048019207683073</v>
      </c>
      <c r="P9" s="119" t="s">
        <v>47</v>
      </c>
      <c r="Q9" s="59"/>
      <c r="R9" s="58"/>
      <c r="S9" s="121" t="s">
        <v>47</v>
      </c>
      <c r="T9" s="96">
        <v>36107</v>
      </c>
      <c r="U9" s="60"/>
      <c r="V9" s="60"/>
      <c r="W9" s="122"/>
      <c r="X9" s="114">
        <f t="shared" si="0"/>
        <v>1</v>
      </c>
      <c r="Y9" s="115">
        <f t="shared" si="1"/>
        <v>0</v>
      </c>
      <c r="Z9" s="115">
        <f t="shared" si="2"/>
        <v>0</v>
      </c>
      <c r="AA9" s="115">
        <f t="shared" si="3"/>
        <v>0</v>
      </c>
      <c r="AB9" s="123" t="str">
        <f t="shared" si="4"/>
        <v>-</v>
      </c>
      <c r="AC9" s="114">
        <f t="shared" si="5"/>
        <v>1</v>
      </c>
      <c r="AD9" s="115">
        <f t="shared" si="6"/>
        <v>1</v>
      </c>
      <c r="AE9" s="115" t="str">
        <f t="shared" si="7"/>
        <v>Initial</v>
      </c>
      <c r="AF9" s="123" t="str">
        <f t="shared" si="8"/>
        <v>RLIS</v>
      </c>
      <c r="AG9" s="114">
        <f t="shared" si="9"/>
        <v>0</v>
      </c>
      <c r="AH9" s="124" t="s">
        <v>48</v>
      </c>
    </row>
    <row r="10" spans="1:34" s="3" customFormat="1" ht="12.75" customHeight="1">
      <c r="A10" s="112" t="s">
        <v>340</v>
      </c>
      <c r="B10" s="113" t="s">
        <v>341</v>
      </c>
      <c r="C10" s="114" t="s">
        <v>342</v>
      </c>
      <c r="D10" s="115" t="s">
        <v>343</v>
      </c>
      <c r="E10" s="115" t="s">
        <v>342</v>
      </c>
      <c r="F10" s="113" t="s">
        <v>42</v>
      </c>
      <c r="G10" s="116" t="s">
        <v>344</v>
      </c>
      <c r="H10" s="117" t="s">
        <v>345</v>
      </c>
      <c r="I10" s="115">
        <v>6203368130</v>
      </c>
      <c r="J10" s="118" t="s">
        <v>56</v>
      </c>
      <c r="K10" s="119" t="s">
        <v>47</v>
      </c>
      <c r="L10" s="70"/>
      <c r="M10" s="66">
        <v>808.56</v>
      </c>
      <c r="N10" s="58"/>
      <c r="O10" s="120">
        <v>26.097867001254706</v>
      </c>
      <c r="P10" s="119" t="s">
        <v>47</v>
      </c>
      <c r="Q10" s="59"/>
      <c r="R10" s="58"/>
      <c r="S10" s="121" t="s">
        <v>47</v>
      </c>
      <c r="T10" s="96">
        <v>26448</v>
      </c>
      <c r="U10" s="60"/>
      <c r="V10" s="60"/>
      <c r="W10" s="122"/>
      <c r="X10" s="114">
        <f t="shared" si="0"/>
        <v>1</v>
      </c>
      <c r="Y10" s="115">
        <f t="shared" si="1"/>
        <v>0</v>
      </c>
      <c r="Z10" s="115">
        <f t="shared" si="2"/>
        <v>0</v>
      </c>
      <c r="AA10" s="115">
        <f t="shared" si="3"/>
        <v>0</v>
      </c>
      <c r="AB10" s="123" t="str">
        <f t="shared" si="4"/>
        <v>-</v>
      </c>
      <c r="AC10" s="114">
        <f t="shared" si="5"/>
        <v>1</v>
      </c>
      <c r="AD10" s="115">
        <f t="shared" si="6"/>
        <v>1</v>
      </c>
      <c r="AE10" s="115" t="str">
        <f t="shared" si="7"/>
        <v>Initial</v>
      </c>
      <c r="AF10" s="123" t="str">
        <f t="shared" si="8"/>
        <v>RLIS</v>
      </c>
      <c r="AG10" s="114">
        <f t="shared" si="9"/>
        <v>0</v>
      </c>
      <c r="AH10" s="124" t="s">
        <v>48</v>
      </c>
    </row>
    <row r="11" spans="1:34" s="3" customFormat="1" ht="12.75" customHeight="1">
      <c r="A11" s="112" t="s">
        <v>392</v>
      </c>
      <c r="B11" s="113" t="s">
        <v>393</v>
      </c>
      <c r="C11" s="114" t="s">
        <v>394</v>
      </c>
      <c r="D11" s="115" t="s">
        <v>395</v>
      </c>
      <c r="E11" s="115" t="s">
        <v>394</v>
      </c>
      <c r="F11" s="113" t="s">
        <v>42</v>
      </c>
      <c r="G11" s="116" t="s">
        <v>396</v>
      </c>
      <c r="H11" s="117" t="s">
        <v>397</v>
      </c>
      <c r="I11" s="115">
        <v>6202526400</v>
      </c>
      <c r="J11" s="118" t="s">
        <v>45</v>
      </c>
      <c r="K11" s="119" t="s">
        <v>46</v>
      </c>
      <c r="L11" s="70"/>
      <c r="M11" s="66">
        <v>1633.1</v>
      </c>
      <c r="N11" s="58"/>
      <c r="O11" s="120">
        <v>21.435185185185183</v>
      </c>
      <c r="P11" s="119" t="s">
        <v>47</v>
      </c>
      <c r="Q11" s="59"/>
      <c r="R11" s="58"/>
      <c r="S11" s="121" t="s">
        <v>47</v>
      </c>
      <c r="T11" s="96">
        <v>151650</v>
      </c>
      <c r="U11" s="60"/>
      <c r="V11" s="60"/>
      <c r="W11" s="122"/>
      <c r="X11" s="114">
        <f t="shared" si="0"/>
        <v>0</v>
      </c>
      <c r="Y11" s="115">
        <f t="shared" si="1"/>
        <v>0</v>
      </c>
      <c r="Z11" s="115">
        <f t="shared" si="2"/>
        <v>0</v>
      </c>
      <c r="AA11" s="115">
        <f t="shared" si="3"/>
        <v>0</v>
      </c>
      <c r="AB11" s="123" t="str">
        <f t="shared" si="4"/>
        <v>-</v>
      </c>
      <c r="AC11" s="114">
        <f t="shared" si="5"/>
        <v>1</v>
      </c>
      <c r="AD11" s="115">
        <f t="shared" si="6"/>
        <v>1</v>
      </c>
      <c r="AE11" s="115" t="str">
        <f t="shared" si="7"/>
        <v>Initial</v>
      </c>
      <c r="AF11" s="123" t="str">
        <f t="shared" si="8"/>
        <v>RLIS</v>
      </c>
      <c r="AG11" s="114">
        <f t="shared" si="9"/>
        <v>0</v>
      </c>
      <c r="AH11" s="124" t="s">
        <v>48</v>
      </c>
    </row>
    <row r="12" spans="1:34" s="3" customFormat="1" ht="12.75" customHeight="1">
      <c r="A12" s="112" t="s">
        <v>591</v>
      </c>
      <c r="B12" s="113" t="s">
        <v>592</v>
      </c>
      <c r="C12" s="114" t="s">
        <v>593</v>
      </c>
      <c r="D12" s="115" t="s">
        <v>594</v>
      </c>
      <c r="E12" s="115" t="s">
        <v>593</v>
      </c>
      <c r="F12" s="113" t="s">
        <v>42</v>
      </c>
      <c r="G12" s="116" t="s">
        <v>595</v>
      </c>
      <c r="H12" s="117" t="s">
        <v>596</v>
      </c>
      <c r="I12" s="115">
        <v>6202230800</v>
      </c>
      <c r="J12" s="118" t="s">
        <v>45</v>
      </c>
      <c r="K12" s="119" t="s">
        <v>46</v>
      </c>
      <c r="L12" s="70"/>
      <c r="M12" s="66">
        <v>1666.5</v>
      </c>
      <c r="N12" s="58"/>
      <c r="O12" s="120">
        <v>25.96685082872928</v>
      </c>
      <c r="P12" s="119" t="s">
        <v>47</v>
      </c>
      <c r="Q12" s="59"/>
      <c r="R12" s="58"/>
      <c r="S12" s="121" t="s">
        <v>47</v>
      </c>
      <c r="T12" s="96">
        <v>117742</v>
      </c>
      <c r="U12" s="60"/>
      <c r="V12" s="60"/>
      <c r="W12" s="122"/>
      <c r="X12" s="114">
        <f t="shared" si="0"/>
        <v>0</v>
      </c>
      <c r="Y12" s="115">
        <f t="shared" si="1"/>
        <v>0</v>
      </c>
      <c r="Z12" s="115">
        <f t="shared" si="2"/>
        <v>0</v>
      </c>
      <c r="AA12" s="115">
        <f t="shared" si="3"/>
        <v>0</v>
      </c>
      <c r="AB12" s="123" t="str">
        <f t="shared" si="4"/>
        <v>-</v>
      </c>
      <c r="AC12" s="114">
        <f t="shared" si="5"/>
        <v>1</v>
      </c>
      <c r="AD12" s="115">
        <f t="shared" si="6"/>
        <v>1</v>
      </c>
      <c r="AE12" s="115" t="str">
        <f t="shared" si="7"/>
        <v>Initial</v>
      </c>
      <c r="AF12" s="123" t="str">
        <f t="shared" si="8"/>
        <v>RLIS</v>
      </c>
      <c r="AG12" s="114">
        <f t="shared" si="9"/>
        <v>0</v>
      </c>
      <c r="AH12" s="124" t="s">
        <v>48</v>
      </c>
    </row>
    <row r="13" spans="1:34" s="3" customFormat="1" ht="12.75" customHeight="1">
      <c r="A13" s="112" t="s">
        <v>603</v>
      </c>
      <c r="B13" s="113" t="s">
        <v>604</v>
      </c>
      <c r="C13" s="114" t="s">
        <v>605</v>
      </c>
      <c r="D13" s="115" t="s">
        <v>606</v>
      </c>
      <c r="E13" s="115" t="s">
        <v>605</v>
      </c>
      <c r="F13" s="113" t="s">
        <v>42</v>
      </c>
      <c r="G13" s="116" t="s">
        <v>607</v>
      </c>
      <c r="H13" s="117" t="s">
        <v>608</v>
      </c>
      <c r="I13" s="115">
        <v>6203784177</v>
      </c>
      <c r="J13" s="118" t="s">
        <v>56</v>
      </c>
      <c r="K13" s="119" t="s">
        <v>47</v>
      </c>
      <c r="L13" s="70"/>
      <c r="M13" s="66">
        <v>665.4</v>
      </c>
      <c r="N13" s="58"/>
      <c r="O13" s="120">
        <v>20.822622107969153</v>
      </c>
      <c r="P13" s="119" t="s">
        <v>47</v>
      </c>
      <c r="Q13" s="59"/>
      <c r="R13" s="58"/>
      <c r="S13" s="121" t="s">
        <v>47</v>
      </c>
      <c r="T13" s="96">
        <v>40418</v>
      </c>
      <c r="U13" s="60"/>
      <c r="V13" s="60"/>
      <c r="W13" s="122"/>
      <c r="X13" s="114">
        <f t="shared" si="0"/>
        <v>1</v>
      </c>
      <c r="Y13" s="115">
        <f t="shared" si="1"/>
        <v>0</v>
      </c>
      <c r="Z13" s="115">
        <f t="shared" si="2"/>
        <v>0</v>
      </c>
      <c r="AA13" s="115">
        <f t="shared" si="3"/>
        <v>0</v>
      </c>
      <c r="AB13" s="123" t="str">
        <f t="shared" si="4"/>
        <v>-</v>
      </c>
      <c r="AC13" s="114">
        <f t="shared" si="5"/>
        <v>1</v>
      </c>
      <c r="AD13" s="115">
        <f t="shared" si="6"/>
        <v>1</v>
      </c>
      <c r="AE13" s="115" t="str">
        <f t="shared" si="7"/>
        <v>Initial</v>
      </c>
      <c r="AF13" s="123" t="str">
        <f t="shared" si="8"/>
        <v>RLIS</v>
      </c>
      <c r="AG13" s="114">
        <f t="shared" si="9"/>
        <v>0</v>
      </c>
      <c r="AH13" s="124" t="s">
        <v>48</v>
      </c>
    </row>
    <row r="14" spans="1:34" s="3" customFormat="1" ht="12.75" customHeight="1">
      <c r="A14" s="112" t="s">
        <v>628</v>
      </c>
      <c r="B14" s="113" t="s">
        <v>629</v>
      </c>
      <c r="C14" s="114" t="s">
        <v>630</v>
      </c>
      <c r="D14" s="115" t="s">
        <v>631</v>
      </c>
      <c r="E14" s="115" t="s">
        <v>630</v>
      </c>
      <c r="F14" s="113" t="s">
        <v>42</v>
      </c>
      <c r="G14" s="116" t="s">
        <v>632</v>
      </c>
      <c r="H14" s="117" t="s">
        <v>73</v>
      </c>
      <c r="I14" s="115">
        <v>6207834499</v>
      </c>
      <c r="J14" s="118" t="s">
        <v>45</v>
      </c>
      <c r="K14" s="119" t="s">
        <v>46</v>
      </c>
      <c r="L14" s="70"/>
      <c r="M14" s="66">
        <v>760.9</v>
      </c>
      <c r="N14" s="58"/>
      <c r="O14" s="120">
        <v>28.443113772455092</v>
      </c>
      <c r="P14" s="119" t="s">
        <v>47</v>
      </c>
      <c r="Q14" s="59"/>
      <c r="R14" s="58"/>
      <c r="S14" s="121" t="s">
        <v>47</v>
      </c>
      <c r="T14" s="96">
        <v>61628</v>
      </c>
      <c r="U14" s="60"/>
      <c r="V14" s="60"/>
      <c r="W14" s="122"/>
      <c r="X14" s="114">
        <f t="shared" si="0"/>
        <v>0</v>
      </c>
      <c r="Y14" s="115">
        <f t="shared" si="1"/>
        <v>0</v>
      </c>
      <c r="Z14" s="115">
        <f t="shared" si="2"/>
        <v>0</v>
      </c>
      <c r="AA14" s="115">
        <f t="shared" si="3"/>
        <v>0</v>
      </c>
      <c r="AB14" s="123" t="str">
        <f t="shared" si="4"/>
        <v>-</v>
      </c>
      <c r="AC14" s="114">
        <f t="shared" si="5"/>
        <v>1</v>
      </c>
      <c r="AD14" s="115">
        <f t="shared" si="6"/>
        <v>1</v>
      </c>
      <c r="AE14" s="115" t="str">
        <f t="shared" si="7"/>
        <v>Initial</v>
      </c>
      <c r="AF14" s="123" t="str">
        <f t="shared" si="8"/>
        <v>RLIS</v>
      </c>
      <c r="AG14" s="114">
        <f t="shared" si="9"/>
        <v>0</v>
      </c>
      <c r="AH14" s="124" t="s">
        <v>48</v>
      </c>
    </row>
    <row r="15" spans="1:34" s="3" customFormat="1" ht="12.75" customHeight="1">
      <c r="A15" s="112" t="s">
        <v>657</v>
      </c>
      <c r="B15" s="113" t="s">
        <v>658</v>
      </c>
      <c r="C15" s="114" t="s">
        <v>659</v>
      </c>
      <c r="D15" s="115" t="s">
        <v>660</v>
      </c>
      <c r="E15" s="115" t="s">
        <v>659</v>
      </c>
      <c r="F15" s="113" t="s">
        <v>42</v>
      </c>
      <c r="G15" s="116" t="s">
        <v>661</v>
      </c>
      <c r="H15" s="117" t="s">
        <v>662</v>
      </c>
      <c r="I15" s="115">
        <v>6207244325</v>
      </c>
      <c r="J15" s="118" t="s">
        <v>45</v>
      </c>
      <c r="K15" s="119" t="s">
        <v>46</v>
      </c>
      <c r="L15" s="70"/>
      <c r="M15" s="66">
        <v>992.1</v>
      </c>
      <c r="N15" s="58"/>
      <c r="O15" s="120">
        <v>22.701149425287355</v>
      </c>
      <c r="P15" s="119" t="s">
        <v>47</v>
      </c>
      <c r="Q15" s="59"/>
      <c r="R15" s="58"/>
      <c r="S15" s="121" t="s">
        <v>47</v>
      </c>
      <c r="T15" s="96">
        <v>46586</v>
      </c>
      <c r="U15" s="60"/>
      <c r="V15" s="60"/>
      <c r="W15" s="122"/>
      <c r="X15" s="114">
        <f t="shared" si="0"/>
        <v>0</v>
      </c>
      <c r="Y15" s="115">
        <f t="shared" si="1"/>
        <v>0</v>
      </c>
      <c r="Z15" s="115">
        <f t="shared" si="2"/>
        <v>0</v>
      </c>
      <c r="AA15" s="115">
        <f t="shared" si="3"/>
        <v>0</v>
      </c>
      <c r="AB15" s="123" t="str">
        <f t="shared" si="4"/>
        <v>-</v>
      </c>
      <c r="AC15" s="114">
        <f t="shared" si="5"/>
        <v>1</v>
      </c>
      <c r="AD15" s="115">
        <f t="shared" si="6"/>
        <v>1</v>
      </c>
      <c r="AE15" s="115" t="str">
        <f t="shared" si="7"/>
        <v>Initial</v>
      </c>
      <c r="AF15" s="123" t="str">
        <f t="shared" si="8"/>
        <v>RLIS</v>
      </c>
      <c r="AG15" s="114">
        <f t="shared" si="9"/>
        <v>0</v>
      </c>
      <c r="AH15" s="124" t="s">
        <v>48</v>
      </c>
    </row>
    <row r="16" spans="1:34" s="3" customFormat="1" ht="12.75" customHeight="1">
      <c r="A16" s="112" t="s">
        <v>682</v>
      </c>
      <c r="B16" s="113" t="s">
        <v>683</v>
      </c>
      <c r="C16" s="114" t="s">
        <v>684</v>
      </c>
      <c r="D16" s="115" t="s">
        <v>685</v>
      </c>
      <c r="E16" s="115" t="s">
        <v>684</v>
      </c>
      <c r="F16" s="113" t="s">
        <v>42</v>
      </c>
      <c r="G16" s="116" t="s">
        <v>686</v>
      </c>
      <c r="H16" s="117" t="s">
        <v>687</v>
      </c>
      <c r="I16" s="115">
        <v>7858902397</v>
      </c>
      <c r="J16" s="118" t="s">
        <v>45</v>
      </c>
      <c r="K16" s="119" t="s">
        <v>46</v>
      </c>
      <c r="L16" s="70"/>
      <c r="M16" s="66">
        <v>876.9</v>
      </c>
      <c r="N16" s="58"/>
      <c r="O16" s="120">
        <v>21.945945945945947</v>
      </c>
      <c r="P16" s="119" t="s">
        <v>47</v>
      </c>
      <c r="Q16" s="59"/>
      <c r="R16" s="58"/>
      <c r="S16" s="121" t="s">
        <v>47</v>
      </c>
      <c r="T16" s="96">
        <v>58012</v>
      </c>
      <c r="U16" s="60"/>
      <c r="V16" s="60"/>
      <c r="W16" s="122"/>
      <c r="X16" s="114">
        <f t="shared" si="0"/>
        <v>0</v>
      </c>
      <c r="Y16" s="115">
        <f t="shared" si="1"/>
        <v>0</v>
      </c>
      <c r="Z16" s="115">
        <f t="shared" si="2"/>
        <v>0</v>
      </c>
      <c r="AA16" s="115">
        <f t="shared" si="3"/>
        <v>0</v>
      </c>
      <c r="AB16" s="123" t="str">
        <f t="shared" si="4"/>
        <v>-</v>
      </c>
      <c r="AC16" s="114">
        <f t="shared" si="5"/>
        <v>1</v>
      </c>
      <c r="AD16" s="115">
        <f t="shared" si="6"/>
        <v>1</v>
      </c>
      <c r="AE16" s="115" t="str">
        <f t="shared" si="7"/>
        <v>Initial</v>
      </c>
      <c r="AF16" s="123" t="str">
        <f t="shared" si="8"/>
        <v>RLIS</v>
      </c>
      <c r="AG16" s="114">
        <f t="shared" si="9"/>
        <v>0</v>
      </c>
      <c r="AH16" s="124" t="s">
        <v>48</v>
      </c>
    </row>
    <row r="17" spans="1:34" s="3" customFormat="1" ht="12.75" customHeight="1">
      <c r="A17" s="112" t="s">
        <v>759</v>
      </c>
      <c r="B17" s="113" t="s">
        <v>760</v>
      </c>
      <c r="C17" s="114" t="s">
        <v>761</v>
      </c>
      <c r="D17" s="115" t="s">
        <v>762</v>
      </c>
      <c r="E17" s="115" t="s">
        <v>761</v>
      </c>
      <c r="F17" s="113" t="s">
        <v>42</v>
      </c>
      <c r="G17" s="116" t="s">
        <v>763</v>
      </c>
      <c r="H17" s="117" t="s">
        <v>764</v>
      </c>
      <c r="I17" s="115">
        <v>7852582263</v>
      </c>
      <c r="J17" s="118" t="s">
        <v>45</v>
      </c>
      <c r="K17" s="119" t="s">
        <v>46</v>
      </c>
      <c r="L17" s="70"/>
      <c r="M17" s="66">
        <v>412.9</v>
      </c>
      <c r="N17" s="58"/>
      <c r="O17" s="120">
        <v>21.384928716904277</v>
      </c>
      <c r="P17" s="119" t="s">
        <v>47</v>
      </c>
      <c r="Q17" s="59"/>
      <c r="R17" s="58"/>
      <c r="S17" s="121" t="s">
        <v>47</v>
      </c>
      <c r="T17" s="96">
        <v>19159</v>
      </c>
      <c r="U17" s="60"/>
      <c r="V17" s="60"/>
      <c r="W17" s="122"/>
      <c r="X17" s="114">
        <f t="shared" si="0"/>
        <v>0</v>
      </c>
      <c r="Y17" s="115">
        <f t="shared" si="1"/>
        <v>1</v>
      </c>
      <c r="Z17" s="115">
        <f t="shared" si="2"/>
        <v>0</v>
      </c>
      <c r="AA17" s="115">
        <f t="shared" si="3"/>
        <v>0</v>
      </c>
      <c r="AB17" s="123" t="str">
        <f t="shared" si="4"/>
        <v>-</v>
      </c>
      <c r="AC17" s="114">
        <f t="shared" si="5"/>
        <v>1</v>
      </c>
      <c r="AD17" s="115">
        <f t="shared" si="6"/>
        <v>1</v>
      </c>
      <c r="AE17" s="115" t="str">
        <f t="shared" si="7"/>
        <v>Initial</v>
      </c>
      <c r="AF17" s="123" t="str">
        <f t="shared" si="8"/>
        <v>RLIS</v>
      </c>
      <c r="AG17" s="114">
        <f t="shared" si="9"/>
        <v>0</v>
      </c>
      <c r="AH17" s="124" t="s">
        <v>48</v>
      </c>
    </row>
    <row r="18" spans="1:34" s="3" customFormat="1" ht="12.75" customHeight="1">
      <c r="A18" s="112" t="s">
        <v>788</v>
      </c>
      <c r="B18" s="113" t="s">
        <v>789</v>
      </c>
      <c r="C18" s="114" t="s">
        <v>790</v>
      </c>
      <c r="D18" s="115" t="s">
        <v>213</v>
      </c>
      <c r="E18" s="115" t="s">
        <v>790</v>
      </c>
      <c r="F18" s="113" t="s">
        <v>42</v>
      </c>
      <c r="G18" s="116" t="s">
        <v>791</v>
      </c>
      <c r="H18" s="117" t="s">
        <v>194</v>
      </c>
      <c r="I18" s="115">
        <v>6202772629</v>
      </c>
      <c r="J18" s="118" t="s">
        <v>56</v>
      </c>
      <c r="K18" s="119" t="s">
        <v>47</v>
      </c>
      <c r="L18" s="70"/>
      <c r="M18" s="66">
        <v>905.7</v>
      </c>
      <c r="N18" s="58"/>
      <c r="O18" s="120">
        <v>22.81134401972873</v>
      </c>
      <c r="P18" s="119" t="s">
        <v>47</v>
      </c>
      <c r="Q18" s="59"/>
      <c r="R18" s="58"/>
      <c r="S18" s="121" t="s">
        <v>47</v>
      </c>
      <c r="T18" s="96">
        <v>27225</v>
      </c>
      <c r="U18" s="60"/>
      <c r="V18" s="60"/>
      <c r="W18" s="122"/>
      <c r="X18" s="114">
        <f t="shared" si="0"/>
        <v>1</v>
      </c>
      <c r="Y18" s="115">
        <f t="shared" si="1"/>
        <v>0</v>
      </c>
      <c r="Z18" s="115">
        <f t="shared" si="2"/>
        <v>0</v>
      </c>
      <c r="AA18" s="115">
        <f t="shared" si="3"/>
        <v>0</v>
      </c>
      <c r="AB18" s="123" t="str">
        <f t="shared" si="4"/>
        <v>-</v>
      </c>
      <c r="AC18" s="114">
        <f t="shared" si="5"/>
        <v>1</v>
      </c>
      <c r="AD18" s="115">
        <f t="shared" si="6"/>
        <v>1</v>
      </c>
      <c r="AE18" s="115" t="str">
        <f t="shared" si="7"/>
        <v>Initial</v>
      </c>
      <c r="AF18" s="123" t="str">
        <f t="shared" si="8"/>
        <v>RLIS</v>
      </c>
      <c r="AG18" s="114">
        <f t="shared" si="9"/>
        <v>0</v>
      </c>
      <c r="AH18" s="124" t="s">
        <v>48</v>
      </c>
    </row>
    <row r="19" spans="1:34" s="3" customFormat="1" ht="12.75" customHeight="1">
      <c r="A19" s="112" t="s">
        <v>824</v>
      </c>
      <c r="B19" s="113" t="s">
        <v>825</v>
      </c>
      <c r="C19" s="114" t="s">
        <v>826</v>
      </c>
      <c r="D19" s="115" t="s">
        <v>827</v>
      </c>
      <c r="E19" s="115" t="s">
        <v>826</v>
      </c>
      <c r="F19" s="113" t="s">
        <v>42</v>
      </c>
      <c r="G19" s="116" t="s">
        <v>828</v>
      </c>
      <c r="H19" s="117" t="s">
        <v>829</v>
      </c>
      <c r="I19" s="115">
        <v>6203321800</v>
      </c>
      <c r="J19" s="118" t="s">
        <v>45</v>
      </c>
      <c r="K19" s="119" t="s">
        <v>46</v>
      </c>
      <c r="L19" s="70"/>
      <c r="M19" s="66">
        <v>1857.1</v>
      </c>
      <c r="N19" s="58"/>
      <c r="O19" s="120">
        <v>22.110332749562172</v>
      </c>
      <c r="P19" s="119" t="s">
        <v>47</v>
      </c>
      <c r="Q19" s="59"/>
      <c r="R19" s="58"/>
      <c r="S19" s="121" t="s">
        <v>47</v>
      </c>
      <c r="T19" s="96">
        <v>103657</v>
      </c>
      <c r="U19" s="60"/>
      <c r="V19" s="60"/>
      <c r="W19" s="122"/>
      <c r="X19" s="114">
        <f t="shared" si="0"/>
        <v>0</v>
      </c>
      <c r="Y19" s="115">
        <f t="shared" si="1"/>
        <v>0</v>
      </c>
      <c r="Z19" s="115">
        <f t="shared" si="2"/>
        <v>0</v>
      </c>
      <c r="AA19" s="115">
        <f t="shared" si="3"/>
        <v>0</v>
      </c>
      <c r="AB19" s="123" t="str">
        <f t="shared" si="4"/>
        <v>-</v>
      </c>
      <c r="AC19" s="114">
        <f t="shared" si="5"/>
        <v>1</v>
      </c>
      <c r="AD19" s="115">
        <f t="shared" si="6"/>
        <v>1</v>
      </c>
      <c r="AE19" s="115" t="str">
        <f t="shared" si="7"/>
        <v>Initial</v>
      </c>
      <c r="AF19" s="123" t="str">
        <f t="shared" si="8"/>
        <v>RLIS</v>
      </c>
      <c r="AG19" s="114">
        <f t="shared" si="9"/>
        <v>0</v>
      </c>
      <c r="AH19" s="124" t="s">
        <v>48</v>
      </c>
    </row>
    <row r="20" spans="1:34" s="3" customFormat="1" ht="12.75" customHeight="1">
      <c r="A20" s="112" t="s">
        <v>841</v>
      </c>
      <c r="B20" s="113" t="s">
        <v>842</v>
      </c>
      <c r="C20" s="114" t="s">
        <v>843</v>
      </c>
      <c r="D20" s="115" t="s">
        <v>844</v>
      </c>
      <c r="E20" s="115" t="s">
        <v>843</v>
      </c>
      <c r="F20" s="113" t="s">
        <v>42</v>
      </c>
      <c r="G20" s="116" t="s">
        <v>845</v>
      </c>
      <c r="H20" s="117" t="s">
        <v>846</v>
      </c>
      <c r="I20" s="115">
        <v>6203654700</v>
      </c>
      <c r="J20" s="118" t="s">
        <v>45</v>
      </c>
      <c r="K20" s="119" t="s">
        <v>46</v>
      </c>
      <c r="L20" s="70"/>
      <c r="M20" s="66">
        <v>1236.6</v>
      </c>
      <c r="N20" s="58"/>
      <c r="O20" s="120">
        <v>24.63363572923936</v>
      </c>
      <c r="P20" s="119" t="s">
        <v>47</v>
      </c>
      <c r="Q20" s="59"/>
      <c r="R20" s="58"/>
      <c r="S20" s="121" t="s">
        <v>47</v>
      </c>
      <c r="T20" s="96">
        <v>81452</v>
      </c>
      <c r="U20" s="60"/>
      <c r="V20" s="60"/>
      <c r="W20" s="122"/>
      <c r="X20" s="114">
        <f t="shared" si="0"/>
        <v>0</v>
      </c>
      <c r="Y20" s="115">
        <f t="shared" si="1"/>
        <v>0</v>
      </c>
      <c r="Z20" s="115">
        <f t="shared" si="2"/>
        <v>0</v>
      </c>
      <c r="AA20" s="115">
        <f t="shared" si="3"/>
        <v>0</v>
      </c>
      <c r="AB20" s="123" t="str">
        <f t="shared" si="4"/>
        <v>-</v>
      </c>
      <c r="AC20" s="114">
        <f t="shared" si="5"/>
        <v>1</v>
      </c>
      <c r="AD20" s="115">
        <f t="shared" si="6"/>
        <v>1</v>
      </c>
      <c r="AE20" s="115" t="str">
        <f t="shared" si="7"/>
        <v>Initial</v>
      </c>
      <c r="AF20" s="123" t="str">
        <f t="shared" si="8"/>
        <v>RLIS</v>
      </c>
      <c r="AG20" s="114">
        <f t="shared" si="9"/>
        <v>0</v>
      </c>
      <c r="AH20" s="124" t="s">
        <v>48</v>
      </c>
    </row>
    <row r="21" spans="1:34" s="3" customFormat="1" ht="12.75" customHeight="1">
      <c r="A21" s="112" t="s">
        <v>970</v>
      </c>
      <c r="B21" s="113" t="s">
        <v>971</v>
      </c>
      <c r="C21" s="114" t="s">
        <v>972</v>
      </c>
      <c r="D21" s="115" t="s">
        <v>973</v>
      </c>
      <c r="E21" s="115" t="s">
        <v>972</v>
      </c>
      <c r="F21" s="113" t="s">
        <v>42</v>
      </c>
      <c r="G21" s="116" t="s">
        <v>974</v>
      </c>
      <c r="H21" s="117" t="s">
        <v>975</v>
      </c>
      <c r="I21" s="115">
        <v>6206041010</v>
      </c>
      <c r="J21" s="118" t="s">
        <v>45</v>
      </c>
      <c r="K21" s="119" t="s">
        <v>46</v>
      </c>
      <c r="L21" s="70"/>
      <c r="M21" s="66">
        <v>4321.3</v>
      </c>
      <c r="N21" s="58"/>
      <c r="O21" s="120">
        <v>20.008568980291344</v>
      </c>
      <c r="P21" s="119" t="s">
        <v>47</v>
      </c>
      <c r="Q21" s="59"/>
      <c r="R21" s="58"/>
      <c r="S21" s="121" t="s">
        <v>47</v>
      </c>
      <c r="T21" s="96">
        <v>200890</v>
      </c>
      <c r="U21" s="60"/>
      <c r="V21" s="60"/>
      <c r="W21" s="122"/>
      <c r="X21" s="114">
        <f t="shared" si="0"/>
        <v>0</v>
      </c>
      <c r="Y21" s="115">
        <f t="shared" si="1"/>
        <v>0</v>
      </c>
      <c r="Z21" s="115">
        <f t="shared" si="2"/>
        <v>0</v>
      </c>
      <c r="AA21" s="115">
        <f t="shared" si="3"/>
        <v>0</v>
      </c>
      <c r="AB21" s="123" t="str">
        <f t="shared" si="4"/>
        <v>-</v>
      </c>
      <c r="AC21" s="114">
        <f t="shared" si="5"/>
        <v>1</v>
      </c>
      <c r="AD21" s="115">
        <f t="shared" si="6"/>
        <v>1</v>
      </c>
      <c r="AE21" s="115" t="str">
        <f t="shared" si="7"/>
        <v>Initial</v>
      </c>
      <c r="AF21" s="123" t="str">
        <f t="shared" si="8"/>
        <v>RLIS</v>
      </c>
      <c r="AG21" s="114">
        <f t="shared" si="9"/>
        <v>0</v>
      </c>
      <c r="AH21" s="124" t="s">
        <v>48</v>
      </c>
    </row>
    <row r="22" spans="1:34" s="3" customFormat="1" ht="12.75" customHeight="1">
      <c r="A22" s="112" t="s">
        <v>1003</v>
      </c>
      <c r="B22" s="113" t="s">
        <v>1004</v>
      </c>
      <c r="C22" s="114" t="s">
        <v>1005</v>
      </c>
      <c r="D22" s="115" t="s">
        <v>1006</v>
      </c>
      <c r="E22" s="115" t="s">
        <v>1005</v>
      </c>
      <c r="F22" s="113" t="s">
        <v>42</v>
      </c>
      <c r="G22" s="116" t="s">
        <v>1007</v>
      </c>
      <c r="H22" s="117" t="s">
        <v>1008</v>
      </c>
      <c r="I22" s="115">
        <v>6202575196</v>
      </c>
      <c r="J22" s="118" t="s">
        <v>45</v>
      </c>
      <c r="K22" s="119" t="s">
        <v>46</v>
      </c>
      <c r="L22" s="70"/>
      <c r="M22" s="66">
        <v>667.47</v>
      </c>
      <c r="N22" s="58"/>
      <c r="O22" s="120">
        <v>21.680216802168022</v>
      </c>
      <c r="P22" s="119" t="s">
        <v>47</v>
      </c>
      <c r="Q22" s="59"/>
      <c r="R22" s="58"/>
      <c r="S22" s="121" t="s">
        <v>47</v>
      </c>
      <c r="T22" s="96">
        <v>35534</v>
      </c>
      <c r="U22" s="60"/>
      <c r="V22" s="60"/>
      <c r="W22" s="122"/>
      <c r="X22" s="114">
        <f t="shared" si="0"/>
        <v>0</v>
      </c>
      <c r="Y22" s="115">
        <f t="shared" si="1"/>
        <v>0</v>
      </c>
      <c r="Z22" s="115">
        <f t="shared" si="2"/>
        <v>0</v>
      </c>
      <c r="AA22" s="115">
        <f t="shared" si="3"/>
        <v>0</v>
      </c>
      <c r="AB22" s="123" t="str">
        <f t="shared" si="4"/>
        <v>-</v>
      </c>
      <c r="AC22" s="114">
        <f t="shared" si="5"/>
        <v>1</v>
      </c>
      <c r="AD22" s="115">
        <f t="shared" si="6"/>
        <v>1</v>
      </c>
      <c r="AE22" s="115" t="str">
        <f t="shared" si="7"/>
        <v>Initial</v>
      </c>
      <c r="AF22" s="123" t="str">
        <f t="shared" si="8"/>
        <v>RLIS</v>
      </c>
      <c r="AG22" s="114">
        <f t="shared" si="9"/>
        <v>0</v>
      </c>
      <c r="AH22" s="124" t="s">
        <v>48</v>
      </c>
    </row>
    <row r="23" spans="1:34" s="3" customFormat="1" ht="12.75" customHeight="1">
      <c r="A23" s="112" t="s">
        <v>1279</v>
      </c>
      <c r="B23" s="113" t="s">
        <v>1280</v>
      </c>
      <c r="C23" s="114" t="s">
        <v>1281</v>
      </c>
      <c r="D23" s="115" t="s">
        <v>1282</v>
      </c>
      <c r="E23" s="115" t="s">
        <v>1281</v>
      </c>
      <c r="F23" s="113" t="s">
        <v>42</v>
      </c>
      <c r="G23" s="116" t="s">
        <v>1283</v>
      </c>
      <c r="H23" s="117" t="s">
        <v>1284</v>
      </c>
      <c r="I23" s="115">
        <v>6204215950</v>
      </c>
      <c r="J23" s="118" t="s">
        <v>45</v>
      </c>
      <c r="K23" s="119" t="s">
        <v>46</v>
      </c>
      <c r="L23" s="70"/>
      <c r="M23" s="66">
        <v>1117.9</v>
      </c>
      <c r="N23" s="58"/>
      <c r="O23" s="120">
        <v>27.47858017135863</v>
      </c>
      <c r="P23" s="119" t="s">
        <v>47</v>
      </c>
      <c r="Q23" s="59"/>
      <c r="R23" s="58"/>
      <c r="S23" s="121" t="s">
        <v>47</v>
      </c>
      <c r="T23" s="96">
        <v>98134</v>
      </c>
      <c r="U23" s="60"/>
      <c r="V23" s="60"/>
      <c r="W23" s="122"/>
      <c r="X23" s="114">
        <f t="shared" si="0"/>
        <v>0</v>
      </c>
      <c r="Y23" s="115">
        <f t="shared" si="1"/>
        <v>0</v>
      </c>
      <c r="Z23" s="115">
        <f t="shared" si="2"/>
        <v>0</v>
      </c>
      <c r="AA23" s="115">
        <f t="shared" si="3"/>
        <v>0</v>
      </c>
      <c r="AB23" s="123" t="str">
        <f t="shared" si="4"/>
        <v>-</v>
      </c>
      <c r="AC23" s="114">
        <f t="shared" si="5"/>
        <v>1</v>
      </c>
      <c r="AD23" s="115">
        <f t="shared" si="6"/>
        <v>1</v>
      </c>
      <c r="AE23" s="115" t="str">
        <f t="shared" si="7"/>
        <v>Initial</v>
      </c>
      <c r="AF23" s="123" t="str">
        <f t="shared" si="8"/>
        <v>RLIS</v>
      </c>
      <c r="AG23" s="114">
        <f t="shared" si="9"/>
        <v>0</v>
      </c>
      <c r="AH23" s="124" t="s">
        <v>48</v>
      </c>
    </row>
    <row r="24" spans="1:34" s="3" customFormat="1" ht="12.75" customHeight="1">
      <c r="A24" s="112" t="s">
        <v>1322</v>
      </c>
      <c r="B24" s="113" t="s">
        <v>1323</v>
      </c>
      <c r="C24" s="114" t="s">
        <v>1324</v>
      </c>
      <c r="D24" s="115" t="s">
        <v>1325</v>
      </c>
      <c r="E24" s="115" t="s">
        <v>1324</v>
      </c>
      <c r="F24" s="113" t="s">
        <v>42</v>
      </c>
      <c r="G24" s="116" t="s">
        <v>1326</v>
      </c>
      <c r="H24" s="117" t="s">
        <v>1327</v>
      </c>
      <c r="I24" s="115">
        <v>6202353100</v>
      </c>
      <c r="J24" s="118" t="s">
        <v>45</v>
      </c>
      <c r="K24" s="119" t="s">
        <v>46</v>
      </c>
      <c r="L24" s="70"/>
      <c r="M24" s="66">
        <v>2557</v>
      </c>
      <c r="N24" s="58"/>
      <c r="O24" s="120">
        <v>26.9811320754717</v>
      </c>
      <c r="P24" s="119" t="s">
        <v>47</v>
      </c>
      <c r="Q24" s="59"/>
      <c r="R24" s="58"/>
      <c r="S24" s="121" t="s">
        <v>47</v>
      </c>
      <c r="T24" s="96">
        <v>173353</v>
      </c>
      <c r="U24" s="60"/>
      <c r="V24" s="60"/>
      <c r="W24" s="122"/>
      <c r="X24" s="114">
        <f t="shared" si="0"/>
        <v>0</v>
      </c>
      <c r="Y24" s="115">
        <f t="shared" si="1"/>
        <v>0</v>
      </c>
      <c r="Z24" s="115">
        <f t="shared" si="2"/>
        <v>0</v>
      </c>
      <c r="AA24" s="115">
        <f t="shared" si="3"/>
        <v>0</v>
      </c>
      <c r="AB24" s="123" t="str">
        <f t="shared" si="4"/>
        <v>-</v>
      </c>
      <c r="AC24" s="114">
        <f t="shared" si="5"/>
        <v>1</v>
      </c>
      <c r="AD24" s="115">
        <f t="shared" si="6"/>
        <v>1</v>
      </c>
      <c r="AE24" s="115" t="str">
        <f t="shared" si="7"/>
        <v>Initial</v>
      </c>
      <c r="AF24" s="123" t="str">
        <f t="shared" si="8"/>
        <v>RLIS</v>
      </c>
      <c r="AG24" s="114">
        <f t="shared" si="9"/>
        <v>0</v>
      </c>
      <c r="AH24" s="124" t="s">
        <v>48</v>
      </c>
    </row>
    <row r="25" spans="1:34" s="3" customFormat="1" ht="12.75" customHeight="1">
      <c r="A25" s="112" t="s">
        <v>1406</v>
      </c>
      <c r="B25" s="113" t="s">
        <v>1407</v>
      </c>
      <c r="C25" s="114" t="s">
        <v>1408</v>
      </c>
      <c r="D25" s="115" t="s">
        <v>1409</v>
      </c>
      <c r="E25" s="115" t="s">
        <v>1408</v>
      </c>
      <c r="F25" s="113" t="s">
        <v>42</v>
      </c>
      <c r="G25" s="116" t="s">
        <v>1410</v>
      </c>
      <c r="H25" s="117" t="s">
        <v>1411</v>
      </c>
      <c r="I25" s="115">
        <v>6208483386</v>
      </c>
      <c r="J25" s="118" t="s">
        <v>56</v>
      </c>
      <c r="K25" s="119" t="s">
        <v>47</v>
      </c>
      <c r="L25" s="70"/>
      <c r="M25" s="66">
        <v>725.3</v>
      </c>
      <c r="N25" s="58"/>
      <c r="O25" s="120">
        <v>22.408963585434176</v>
      </c>
      <c r="P25" s="119" t="s">
        <v>47</v>
      </c>
      <c r="Q25" s="59"/>
      <c r="R25" s="58"/>
      <c r="S25" s="121" t="s">
        <v>47</v>
      </c>
      <c r="T25" s="96">
        <v>21534</v>
      </c>
      <c r="U25" s="60"/>
      <c r="V25" s="60"/>
      <c r="W25" s="122"/>
      <c r="X25" s="114">
        <f t="shared" si="0"/>
        <v>1</v>
      </c>
      <c r="Y25" s="115">
        <f t="shared" si="1"/>
        <v>0</v>
      </c>
      <c r="Z25" s="115">
        <f t="shared" si="2"/>
        <v>0</v>
      </c>
      <c r="AA25" s="115">
        <f t="shared" si="3"/>
        <v>0</v>
      </c>
      <c r="AB25" s="123" t="str">
        <f t="shared" si="4"/>
        <v>-</v>
      </c>
      <c r="AC25" s="114">
        <f t="shared" si="5"/>
        <v>1</v>
      </c>
      <c r="AD25" s="115">
        <f t="shared" si="6"/>
        <v>1</v>
      </c>
      <c r="AE25" s="115" t="str">
        <f t="shared" si="7"/>
        <v>Initial</v>
      </c>
      <c r="AF25" s="123" t="str">
        <f t="shared" si="8"/>
        <v>RLIS</v>
      </c>
      <c r="AG25" s="114">
        <f t="shared" si="9"/>
        <v>0</v>
      </c>
      <c r="AH25" s="124" t="s">
        <v>48</v>
      </c>
    </row>
    <row r="26" spans="1:34" s="3" customFormat="1" ht="12.75" customHeight="1">
      <c r="A26" s="135" t="s">
        <v>1800</v>
      </c>
      <c r="B26" s="136" t="s">
        <v>1801</v>
      </c>
      <c r="C26" s="137" t="s">
        <v>435</v>
      </c>
      <c r="D26" s="138" t="s">
        <v>1802</v>
      </c>
      <c r="E26" s="138" t="s">
        <v>435</v>
      </c>
      <c r="F26" s="136" t="s">
        <v>42</v>
      </c>
      <c r="G26" s="139" t="s">
        <v>436</v>
      </c>
      <c r="H26" s="140" t="s">
        <v>1803</v>
      </c>
      <c r="I26" s="138">
        <v>6202215100</v>
      </c>
      <c r="J26" s="141" t="s">
        <v>89</v>
      </c>
      <c r="K26" s="142" t="s">
        <v>46</v>
      </c>
      <c r="L26" s="143"/>
      <c r="M26" s="144">
        <v>2131.08</v>
      </c>
      <c r="N26" s="145"/>
      <c r="O26" s="146">
        <v>20.00805152979066</v>
      </c>
      <c r="P26" s="142" t="s">
        <v>47</v>
      </c>
      <c r="Q26" s="147"/>
      <c r="R26" s="145"/>
      <c r="S26" s="148" t="s">
        <v>47</v>
      </c>
      <c r="T26" s="149">
        <v>97393</v>
      </c>
      <c r="U26" s="150"/>
      <c r="V26" s="150"/>
      <c r="W26" s="151"/>
      <c r="X26" s="137">
        <f t="shared" si="0"/>
        <v>0</v>
      </c>
      <c r="Y26" s="138">
        <f t="shared" si="1"/>
        <v>0</v>
      </c>
      <c r="Z26" s="138">
        <f t="shared" si="2"/>
        <v>0</v>
      </c>
      <c r="AA26" s="138">
        <f t="shared" si="3"/>
        <v>0</v>
      </c>
      <c r="AB26" s="152" t="str">
        <f t="shared" si="4"/>
        <v>-</v>
      </c>
      <c r="AC26" s="137">
        <f t="shared" si="5"/>
        <v>1</v>
      </c>
      <c r="AD26" s="138">
        <f t="shared" si="6"/>
        <v>1</v>
      </c>
      <c r="AE26" s="138" t="str">
        <f t="shared" si="7"/>
        <v>Initial</v>
      </c>
      <c r="AF26" s="152" t="str">
        <f t="shared" si="8"/>
        <v>RLIS</v>
      </c>
      <c r="AG26" s="114">
        <f t="shared" si="9"/>
        <v>0</v>
      </c>
      <c r="AH26" s="124" t="s">
        <v>48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orientation="landscape" scale="74" r:id="rId2"/>
  <headerFooter>
    <oddFooter>&amp;L&amp;"Arial,Bold"&amp;12Fiscal Year 2013&amp;C&amp;P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90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32" customWidth="1"/>
    <col min="2" max="2" width="9.421875" style="32" bestFit="1" customWidth="1"/>
    <col min="3" max="3" width="31.7109375" style="32" bestFit="1" customWidth="1"/>
    <col min="4" max="4" width="33.140625" style="32" bestFit="1" customWidth="1"/>
    <col min="5" max="5" width="21.00390625" style="32" bestFit="1" customWidth="1"/>
    <col min="6" max="6" width="6.8515625" style="32" hidden="1" customWidth="1"/>
    <col min="7" max="7" width="6.8515625" style="32" customWidth="1"/>
    <col min="8" max="8" width="5.8515625" style="32" hidden="1" customWidth="1"/>
    <col min="9" max="9" width="11.7109375" style="32" bestFit="1" customWidth="1"/>
    <col min="10" max="12" width="6.57421875" style="32" bestFit="1" customWidth="1"/>
    <col min="13" max="13" width="8.140625" style="32" bestFit="1" customWidth="1"/>
    <col min="14" max="16" width="6.57421875" style="32" bestFit="1" customWidth="1"/>
    <col min="17" max="17" width="6.57421875" style="32" hidden="1" customWidth="1"/>
    <col min="18" max="18" width="9.140625" style="32" hidden="1" customWidth="1"/>
    <col min="19" max="19" width="6.57421875" style="32" bestFit="1" customWidth="1"/>
    <col min="20" max="20" width="10.140625" style="32" bestFit="1" customWidth="1"/>
    <col min="21" max="23" width="9.140625" style="32" bestFit="1" customWidth="1"/>
    <col min="24" max="27" width="5.28125" style="32" hidden="1" customWidth="1"/>
    <col min="28" max="28" width="6.421875" style="32" customWidth="1"/>
    <col min="29" max="31" width="5.28125" style="32" hidden="1" customWidth="1"/>
    <col min="32" max="32" width="6.421875" style="32" customWidth="1"/>
    <col min="33" max="33" width="6.28125" style="32" hidden="1" customWidth="1"/>
    <col min="34" max="34" width="5.421875" style="32" hidden="1" customWidth="1"/>
    <col min="35" max="16384" width="9.140625" style="32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1811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33"/>
      <c r="Q2" s="4"/>
      <c r="R2" s="4"/>
      <c r="S2" s="34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5" t="s">
        <v>10</v>
      </c>
      <c r="K3" s="35" t="s">
        <v>11</v>
      </c>
      <c r="L3" s="67" t="s">
        <v>12</v>
      </c>
      <c r="M3" s="36" t="s">
        <v>13</v>
      </c>
      <c r="N3" s="37" t="s">
        <v>14</v>
      </c>
      <c r="O3" s="89" t="s">
        <v>15</v>
      </c>
      <c r="P3" s="38" t="s">
        <v>16</v>
      </c>
      <c r="Q3" s="39" t="s">
        <v>17</v>
      </c>
      <c r="R3" s="40" t="s">
        <v>18</v>
      </c>
      <c r="S3" s="71" t="s">
        <v>19</v>
      </c>
      <c r="T3" s="93" t="s">
        <v>20</v>
      </c>
      <c r="U3" s="41" t="s">
        <v>21</v>
      </c>
      <c r="V3" s="41" t="s">
        <v>22</v>
      </c>
      <c r="W3" s="75" t="s">
        <v>23</v>
      </c>
      <c r="X3" s="42" t="s">
        <v>24</v>
      </c>
      <c r="Y3" s="43" t="s">
        <v>25</v>
      </c>
      <c r="Z3" s="43" t="s">
        <v>26</v>
      </c>
      <c r="AA3" s="44" t="s">
        <v>27</v>
      </c>
      <c r="AB3" s="97" t="s">
        <v>28</v>
      </c>
      <c r="AC3" s="42" t="s">
        <v>29</v>
      </c>
      <c r="AD3" s="43" t="s">
        <v>30</v>
      </c>
      <c r="AE3" s="44" t="s">
        <v>31</v>
      </c>
      <c r="AF3" s="98" t="s">
        <v>32</v>
      </c>
      <c r="AG3" s="42" t="s">
        <v>33</v>
      </c>
      <c r="AH3" s="45" t="s">
        <v>34</v>
      </c>
    </row>
    <row r="4" spans="1:34" s="28" customFormat="1" ht="15.75" thickBot="1">
      <c r="A4" s="79">
        <v>1</v>
      </c>
      <c r="B4" s="79">
        <v>2</v>
      </c>
      <c r="C4" s="16">
        <v>3</v>
      </c>
      <c r="D4" s="17">
        <v>4</v>
      </c>
      <c r="E4" s="17">
        <v>5</v>
      </c>
      <c r="F4" s="84"/>
      <c r="G4" s="18">
        <v>6</v>
      </c>
      <c r="H4" s="19"/>
      <c r="I4" s="20">
        <v>7</v>
      </c>
      <c r="J4" s="86">
        <v>8</v>
      </c>
      <c r="K4" s="17">
        <v>9</v>
      </c>
      <c r="L4" s="68">
        <v>10</v>
      </c>
      <c r="M4" s="21">
        <v>11</v>
      </c>
      <c r="N4" s="22">
        <v>12</v>
      </c>
      <c r="O4" s="90">
        <v>13</v>
      </c>
      <c r="P4" s="23">
        <v>14</v>
      </c>
      <c r="Q4" s="24" t="s">
        <v>35</v>
      </c>
      <c r="R4" s="25" t="s">
        <v>36</v>
      </c>
      <c r="S4" s="72">
        <v>15</v>
      </c>
      <c r="T4" s="94">
        <v>16</v>
      </c>
      <c r="U4" s="26">
        <v>17</v>
      </c>
      <c r="V4" s="26">
        <v>18</v>
      </c>
      <c r="W4" s="76">
        <v>19</v>
      </c>
      <c r="X4" s="27" t="s">
        <v>37</v>
      </c>
      <c r="Y4" s="15" t="s">
        <v>37</v>
      </c>
      <c r="Z4" s="15" t="s">
        <v>37</v>
      </c>
      <c r="AA4" s="15" t="s">
        <v>37</v>
      </c>
      <c r="AB4" s="79">
        <v>20</v>
      </c>
      <c r="AC4" s="27" t="s">
        <v>37</v>
      </c>
      <c r="AD4" s="15" t="s">
        <v>37</v>
      </c>
      <c r="AE4" s="15" t="s">
        <v>37</v>
      </c>
      <c r="AF4" s="79">
        <v>21</v>
      </c>
      <c r="AG4" s="27" t="s">
        <v>37</v>
      </c>
      <c r="AH4" s="15">
        <v>22</v>
      </c>
    </row>
    <row r="5" spans="1:34" ht="12.75" customHeight="1">
      <c r="A5" s="80" t="s">
        <v>38</v>
      </c>
      <c r="B5" s="82" t="s">
        <v>39</v>
      </c>
      <c r="C5" s="29" t="s">
        <v>40</v>
      </c>
      <c r="D5" s="30" t="s">
        <v>41</v>
      </c>
      <c r="E5" s="30" t="s">
        <v>40</v>
      </c>
      <c r="F5" s="82" t="s">
        <v>42</v>
      </c>
      <c r="G5" s="63" t="s">
        <v>43</v>
      </c>
      <c r="H5" s="50" t="s">
        <v>44</v>
      </c>
      <c r="I5" s="30">
        <v>7852632630</v>
      </c>
      <c r="J5" s="87" t="s">
        <v>45</v>
      </c>
      <c r="K5" s="51" t="s">
        <v>46</v>
      </c>
      <c r="L5" s="69"/>
      <c r="M5" s="65"/>
      <c r="N5" s="52"/>
      <c r="O5" s="91">
        <v>15.172413793103448</v>
      </c>
      <c r="P5" s="51" t="s">
        <v>46</v>
      </c>
      <c r="Q5" s="53"/>
      <c r="R5" s="52"/>
      <c r="S5" s="73" t="s">
        <v>47</v>
      </c>
      <c r="T5" s="95">
        <v>48992</v>
      </c>
      <c r="U5" s="55"/>
      <c r="V5" s="55"/>
      <c r="W5" s="77"/>
      <c r="X5" s="29">
        <f aca="true" t="shared" si="0" ref="X5:X68">IF(OR(K5="YES",TRIM(L5)="YES"),1,0)</f>
        <v>0</v>
      </c>
      <c r="Y5" s="30">
        <f aca="true" t="shared" si="1" ref="Y5:Y68">IF(OR(AND(ISNUMBER(M5),AND(M5&gt;0,M5&lt;600)),AND(ISNUMBER(M5),AND(M5&gt;0,N5="YES"))),1,0)</f>
        <v>0</v>
      </c>
      <c r="Z5" s="30">
        <f aca="true" t="shared" si="2" ref="Z5:Z68">IF(AND(OR(K5="YES",TRIM(L5)="YES"),(X5=0)),"Trouble",0)</f>
        <v>0</v>
      </c>
      <c r="AA5" s="30">
        <f aca="true" t="shared" si="3" ref="AA5:AA68">IF(AND(OR(AND(ISNUMBER(M5),AND(M5&gt;0,M5&lt;600)),AND(ISNUMBER(M5),AND(M5&gt;0,N5="YES"))),(Y5=0)),"Trouble",0)</f>
        <v>0</v>
      </c>
      <c r="AB5" s="31" t="str">
        <f aca="true" t="shared" si="4" ref="AB5:AB68">IF(AND(X5=1,Y5=1),"SRSA","-")</f>
        <v>-</v>
      </c>
      <c r="AC5" s="29">
        <f aca="true" t="shared" si="5" ref="AC5:AC68">IF(S5="YES",1,0)</f>
        <v>1</v>
      </c>
      <c r="AD5" s="30">
        <f aca="true" t="shared" si="6" ref="AD5:AD68">IF(OR(AND(ISNUMBER(Q5),Q5&gt;=20),(AND(ISNUMBER(Q5)=FALSE,AND(ISNUMBER(O5),O5&gt;=20)))),1,0)</f>
        <v>0</v>
      </c>
      <c r="AE5" s="30">
        <f aca="true" t="shared" si="7" ref="AE5:AE68">IF(AND(AC5=1,AD5=1),"Initial",0)</f>
        <v>0</v>
      </c>
      <c r="AF5" s="31" t="str">
        <f aca="true" t="shared" si="8" ref="AF5:AF68">IF(AND(AND(AE5="Initial",AG5=0),AND(ISNUMBER(M5),M5&gt;0)),"RLIS","-")</f>
        <v>-</v>
      </c>
      <c r="AG5" s="29">
        <f aca="true" t="shared" si="9" ref="AG5:AG68">IF(AND(AB5="SRSA",AE5="Initial"),"SRSA",0)</f>
        <v>0</v>
      </c>
      <c r="AH5" s="56" t="s">
        <v>48</v>
      </c>
    </row>
    <row r="6" spans="1:34" ht="12.75" customHeight="1">
      <c r="A6" s="81" t="s">
        <v>49</v>
      </c>
      <c r="B6" s="83" t="s">
        <v>50</v>
      </c>
      <c r="C6" s="46" t="s">
        <v>51</v>
      </c>
      <c r="D6" s="47" t="s">
        <v>52</v>
      </c>
      <c r="E6" s="47" t="s">
        <v>53</v>
      </c>
      <c r="F6" s="83" t="s">
        <v>42</v>
      </c>
      <c r="G6" s="64" t="s">
        <v>54</v>
      </c>
      <c r="H6" s="57" t="s">
        <v>55</v>
      </c>
      <c r="I6" s="47">
        <v>6205685725</v>
      </c>
      <c r="J6" s="88" t="s">
        <v>56</v>
      </c>
      <c r="K6" s="49" t="s">
        <v>47</v>
      </c>
      <c r="L6" s="70"/>
      <c r="M6" s="66">
        <v>187.6</v>
      </c>
      <c r="N6" s="58"/>
      <c r="O6" s="92">
        <v>22.957198443579767</v>
      </c>
      <c r="P6" s="49" t="s">
        <v>47</v>
      </c>
      <c r="Q6" s="59"/>
      <c r="R6" s="58"/>
      <c r="S6" s="74" t="s">
        <v>47</v>
      </c>
      <c r="T6" s="96">
        <v>18262</v>
      </c>
      <c r="U6" s="61"/>
      <c r="V6" s="61"/>
      <c r="W6" s="78"/>
      <c r="X6" s="46">
        <f t="shared" si="0"/>
        <v>1</v>
      </c>
      <c r="Y6" s="47">
        <f t="shared" si="1"/>
        <v>1</v>
      </c>
      <c r="Z6" s="47">
        <f t="shared" si="2"/>
        <v>0</v>
      </c>
      <c r="AA6" s="47">
        <f t="shared" si="3"/>
        <v>0</v>
      </c>
      <c r="AB6" s="48" t="str">
        <f t="shared" si="4"/>
        <v>SRSA</v>
      </c>
      <c r="AC6" s="46">
        <f t="shared" si="5"/>
        <v>1</v>
      </c>
      <c r="AD6" s="47">
        <f t="shared" si="6"/>
        <v>1</v>
      </c>
      <c r="AE6" s="47" t="str">
        <f t="shared" si="7"/>
        <v>Initial</v>
      </c>
      <c r="AF6" s="48" t="str">
        <f t="shared" si="8"/>
        <v>-</v>
      </c>
      <c r="AG6" s="46" t="str">
        <f t="shared" si="9"/>
        <v>SRSA</v>
      </c>
      <c r="AH6" s="62" t="s">
        <v>48</v>
      </c>
    </row>
    <row r="7" spans="1:34" ht="12.75" customHeight="1">
      <c r="A7" s="81" t="s">
        <v>57</v>
      </c>
      <c r="B7" s="83" t="s">
        <v>58</v>
      </c>
      <c r="C7" s="46" t="s">
        <v>59</v>
      </c>
      <c r="D7" s="47" t="s">
        <v>60</v>
      </c>
      <c r="E7" s="47" t="s">
        <v>59</v>
      </c>
      <c r="F7" s="83" t="s">
        <v>42</v>
      </c>
      <c r="G7" s="64" t="s">
        <v>61</v>
      </c>
      <c r="H7" s="57" t="s">
        <v>62</v>
      </c>
      <c r="I7" s="47">
        <v>3162184660</v>
      </c>
      <c r="J7" s="88" t="s">
        <v>63</v>
      </c>
      <c r="K7" s="49" t="s">
        <v>46</v>
      </c>
      <c r="L7" s="70"/>
      <c r="M7" s="66"/>
      <c r="N7" s="58"/>
      <c r="O7" s="92">
        <v>6.109875064179359</v>
      </c>
      <c r="P7" s="49" t="s">
        <v>46</v>
      </c>
      <c r="Q7" s="59"/>
      <c r="R7" s="58"/>
      <c r="S7" s="74" t="s">
        <v>46</v>
      </c>
      <c r="T7" s="96">
        <v>66259</v>
      </c>
      <c r="U7" s="61"/>
      <c r="V7" s="61"/>
      <c r="W7" s="78"/>
      <c r="X7" s="46">
        <f t="shared" si="0"/>
        <v>0</v>
      </c>
      <c r="Y7" s="47">
        <f t="shared" si="1"/>
        <v>0</v>
      </c>
      <c r="Z7" s="47">
        <f t="shared" si="2"/>
        <v>0</v>
      </c>
      <c r="AA7" s="47">
        <f t="shared" si="3"/>
        <v>0</v>
      </c>
      <c r="AB7" s="48" t="str">
        <f t="shared" si="4"/>
        <v>-</v>
      </c>
      <c r="AC7" s="46">
        <f t="shared" si="5"/>
        <v>0</v>
      </c>
      <c r="AD7" s="47">
        <f t="shared" si="6"/>
        <v>0</v>
      </c>
      <c r="AE7" s="47">
        <f t="shared" si="7"/>
        <v>0</v>
      </c>
      <c r="AF7" s="48" t="str">
        <f t="shared" si="8"/>
        <v>-</v>
      </c>
      <c r="AG7" s="46">
        <f t="shared" si="9"/>
        <v>0</v>
      </c>
      <c r="AH7" s="62" t="s">
        <v>48</v>
      </c>
    </row>
    <row r="8" spans="1:34" ht="12.75" customHeight="1">
      <c r="A8" s="81" t="s">
        <v>64</v>
      </c>
      <c r="B8" s="83" t="s">
        <v>65</v>
      </c>
      <c r="C8" s="46" t="s">
        <v>66</v>
      </c>
      <c r="D8" s="47" t="s">
        <v>67</v>
      </c>
      <c r="E8" s="47" t="s">
        <v>68</v>
      </c>
      <c r="F8" s="83" t="s">
        <v>42</v>
      </c>
      <c r="G8" s="64" t="s">
        <v>69</v>
      </c>
      <c r="H8" s="57" t="s">
        <v>70</v>
      </c>
      <c r="I8" s="47">
        <v>6208425183</v>
      </c>
      <c r="J8" s="88" t="s">
        <v>56</v>
      </c>
      <c r="K8" s="49" t="s">
        <v>47</v>
      </c>
      <c r="L8" s="70"/>
      <c r="M8" s="66">
        <v>775</v>
      </c>
      <c r="N8" s="58" t="s">
        <v>47</v>
      </c>
      <c r="O8" s="92">
        <v>20.876585928489042</v>
      </c>
      <c r="P8" s="49" t="s">
        <v>47</v>
      </c>
      <c r="Q8" s="59"/>
      <c r="R8" s="58"/>
      <c r="S8" s="74" t="s">
        <v>47</v>
      </c>
      <c r="T8" s="96">
        <v>38555</v>
      </c>
      <c r="U8" s="61"/>
      <c r="V8" s="61"/>
      <c r="W8" s="78"/>
      <c r="X8" s="46">
        <f t="shared" si="0"/>
        <v>1</v>
      </c>
      <c r="Y8" s="47">
        <f t="shared" si="1"/>
        <v>1</v>
      </c>
      <c r="Z8" s="47">
        <f t="shared" si="2"/>
        <v>0</v>
      </c>
      <c r="AA8" s="47">
        <f t="shared" si="3"/>
        <v>0</v>
      </c>
      <c r="AB8" s="48" t="str">
        <f t="shared" si="4"/>
        <v>SRSA</v>
      </c>
      <c r="AC8" s="46">
        <f t="shared" si="5"/>
        <v>1</v>
      </c>
      <c r="AD8" s="47">
        <f t="shared" si="6"/>
        <v>1</v>
      </c>
      <c r="AE8" s="47" t="str">
        <f t="shared" si="7"/>
        <v>Initial</v>
      </c>
      <c r="AF8" s="48" t="str">
        <f t="shared" si="8"/>
        <v>-</v>
      </c>
      <c r="AG8" s="46" t="str">
        <f t="shared" si="9"/>
        <v>SRSA</v>
      </c>
      <c r="AH8" s="62" t="s">
        <v>48</v>
      </c>
    </row>
    <row r="9" spans="1:34" ht="12.75" customHeight="1">
      <c r="A9" s="81" t="s">
        <v>74</v>
      </c>
      <c r="B9" s="83" t="s">
        <v>75</v>
      </c>
      <c r="C9" s="46" t="s">
        <v>76</v>
      </c>
      <c r="D9" s="47" t="s">
        <v>77</v>
      </c>
      <c r="E9" s="47" t="s">
        <v>78</v>
      </c>
      <c r="F9" s="83" t="s">
        <v>42</v>
      </c>
      <c r="G9" s="64" t="s">
        <v>79</v>
      </c>
      <c r="H9" s="57" t="s">
        <v>80</v>
      </c>
      <c r="I9" s="47">
        <v>6204356311</v>
      </c>
      <c r="J9" s="88" t="s">
        <v>81</v>
      </c>
      <c r="K9" s="49" t="s">
        <v>47</v>
      </c>
      <c r="L9" s="70"/>
      <c r="M9" s="66">
        <v>150.6</v>
      </c>
      <c r="N9" s="58"/>
      <c r="O9" s="92">
        <v>19.45945945945946</v>
      </c>
      <c r="P9" s="49" t="s">
        <v>46</v>
      </c>
      <c r="Q9" s="59"/>
      <c r="R9" s="58"/>
      <c r="S9" s="74" t="s">
        <v>47</v>
      </c>
      <c r="T9" s="96">
        <v>13844</v>
      </c>
      <c r="U9" s="61"/>
      <c r="V9" s="61"/>
      <c r="W9" s="78"/>
      <c r="X9" s="46">
        <f t="shared" si="0"/>
        <v>1</v>
      </c>
      <c r="Y9" s="47">
        <f t="shared" si="1"/>
        <v>1</v>
      </c>
      <c r="Z9" s="47">
        <f t="shared" si="2"/>
        <v>0</v>
      </c>
      <c r="AA9" s="47">
        <f t="shared" si="3"/>
        <v>0</v>
      </c>
      <c r="AB9" s="48" t="str">
        <f t="shared" si="4"/>
        <v>SRSA</v>
      </c>
      <c r="AC9" s="46">
        <f t="shared" si="5"/>
        <v>1</v>
      </c>
      <c r="AD9" s="47">
        <f t="shared" si="6"/>
        <v>0</v>
      </c>
      <c r="AE9" s="47">
        <f t="shared" si="7"/>
        <v>0</v>
      </c>
      <c r="AF9" s="48" t="str">
        <f t="shared" si="8"/>
        <v>-</v>
      </c>
      <c r="AG9" s="46">
        <f t="shared" si="9"/>
        <v>0</v>
      </c>
      <c r="AH9" s="62" t="s">
        <v>48</v>
      </c>
    </row>
    <row r="10" spans="1:34" ht="12.75" customHeight="1">
      <c r="A10" s="81" t="s">
        <v>82</v>
      </c>
      <c r="B10" s="83" t="s">
        <v>83</v>
      </c>
      <c r="C10" s="46" t="s">
        <v>84</v>
      </c>
      <c r="D10" s="47" t="s">
        <v>85</v>
      </c>
      <c r="E10" s="47" t="s">
        <v>86</v>
      </c>
      <c r="F10" s="83" t="s">
        <v>42</v>
      </c>
      <c r="G10" s="64" t="s">
        <v>87</v>
      </c>
      <c r="H10" s="57" t="s">
        <v>88</v>
      </c>
      <c r="I10" s="47">
        <v>6204412000</v>
      </c>
      <c r="J10" s="88" t="s">
        <v>89</v>
      </c>
      <c r="K10" s="49" t="s">
        <v>46</v>
      </c>
      <c r="L10" s="70"/>
      <c r="M10" s="66">
        <v>2486.2</v>
      </c>
      <c r="N10" s="58"/>
      <c r="O10" s="92">
        <v>22.45378151260504</v>
      </c>
      <c r="P10" s="49" t="s">
        <v>47</v>
      </c>
      <c r="Q10" s="59"/>
      <c r="R10" s="58"/>
      <c r="S10" s="74" t="s">
        <v>47</v>
      </c>
      <c r="T10" s="96">
        <v>146750</v>
      </c>
      <c r="U10" s="61"/>
      <c r="V10" s="61"/>
      <c r="W10" s="78"/>
      <c r="X10" s="46">
        <f t="shared" si="0"/>
        <v>0</v>
      </c>
      <c r="Y10" s="47">
        <f t="shared" si="1"/>
        <v>0</v>
      </c>
      <c r="Z10" s="47">
        <f t="shared" si="2"/>
        <v>0</v>
      </c>
      <c r="AA10" s="47">
        <f t="shared" si="3"/>
        <v>0</v>
      </c>
      <c r="AB10" s="48" t="str">
        <f t="shared" si="4"/>
        <v>-</v>
      </c>
      <c r="AC10" s="46">
        <f t="shared" si="5"/>
        <v>1</v>
      </c>
      <c r="AD10" s="47">
        <f t="shared" si="6"/>
        <v>1</v>
      </c>
      <c r="AE10" s="47" t="str">
        <f t="shared" si="7"/>
        <v>Initial</v>
      </c>
      <c r="AF10" s="48" t="str">
        <f t="shared" si="8"/>
        <v>RLIS</v>
      </c>
      <c r="AG10" s="46">
        <f t="shared" si="9"/>
        <v>0</v>
      </c>
      <c r="AH10" s="62" t="s">
        <v>48</v>
      </c>
    </row>
    <row r="11" spans="1:34" ht="12.75" customHeight="1">
      <c r="A11" s="81" t="s">
        <v>90</v>
      </c>
      <c r="B11" s="83" t="s">
        <v>91</v>
      </c>
      <c r="C11" s="46" t="s">
        <v>92</v>
      </c>
      <c r="D11" s="47" t="s">
        <v>93</v>
      </c>
      <c r="E11" s="47" t="s">
        <v>92</v>
      </c>
      <c r="F11" s="83" t="s">
        <v>42</v>
      </c>
      <c r="G11" s="64" t="s">
        <v>94</v>
      </c>
      <c r="H11" s="57" t="s">
        <v>95</v>
      </c>
      <c r="I11" s="47">
        <v>6206352220</v>
      </c>
      <c r="J11" s="88" t="s">
        <v>56</v>
      </c>
      <c r="K11" s="49" t="s">
        <v>47</v>
      </c>
      <c r="L11" s="70"/>
      <c r="M11" s="66">
        <v>182.9</v>
      </c>
      <c r="N11" s="58"/>
      <c r="O11" s="92">
        <v>17.674418604651162</v>
      </c>
      <c r="P11" s="49" t="s">
        <v>46</v>
      </c>
      <c r="Q11" s="59"/>
      <c r="R11" s="58"/>
      <c r="S11" s="74" t="s">
        <v>47</v>
      </c>
      <c r="T11" s="96">
        <v>8867</v>
      </c>
      <c r="U11" s="61"/>
      <c r="V11" s="61"/>
      <c r="W11" s="78"/>
      <c r="X11" s="46">
        <f t="shared" si="0"/>
        <v>1</v>
      </c>
      <c r="Y11" s="47">
        <f t="shared" si="1"/>
        <v>1</v>
      </c>
      <c r="Z11" s="47">
        <f t="shared" si="2"/>
        <v>0</v>
      </c>
      <c r="AA11" s="47">
        <f t="shared" si="3"/>
        <v>0</v>
      </c>
      <c r="AB11" s="48" t="str">
        <f t="shared" si="4"/>
        <v>SRSA</v>
      </c>
      <c r="AC11" s="46">
        <f t="shared" si="5"/>
        <v>1</v>
      </c>
      <c r="AD11" s="47">
        <f t="shared" si="6"/>
        <v>0</v>
      </c>
      <c r="AE11" s="47">
        <f t="shared" si="7"/>
        <v>0</v>
      </c>
      <c r="AF11" s="48" t="str">
        <f t="shared" si="8"/>
        <v>-</v>
      </c>
      <c r="AG11" s="46">
        <f t="shared" si="9"/>
        <v>0</v>
      </c>
      <c r="AH11" s="62" t="s">
        <v>48</v>
      </c>
    </row>
    <row r="12" spans="1:34" ht="12.75" customHeight="1">
      <c r="A12" s="81" t="s">
        <v>96</v>
      </c>
      <c r="B12" s="83" t="s">
        <v>97</v>
      </c>
      <c r="C12" s="46" t="s">
        <v>98</v>
      </c>
      <c r="D12" s="47" t="s">
        <v>99</v>
      </c>
      <c r="E12" s="47" t="s">
        <v>100</v>
      </c>
      <c r="F12" s="83" t="s">
        <v>42</v>
      </c>
      <c r="G12" s="64" t="s">
        <v>101</v>
      </c>
      <c r="H12" s="57" t="s">
        <v>102</v>
      </c>
      <c r="I12" s="47">
        <v>9138335050</v>
      </c>
      <c r="J12" s="88" t="s">
        <v>56</v>
      </c>
      <c r="K12" s="49" t="s">
        <v>47</v>
      </c>
      <c r="L12" s="70"/>
      <c r="M12" s="66">
        <v>578.2</v>
      </c>
      <c r="N12" s="58"/>
      <c r="O12" s="92">
        <v>14.285714285714285</v>
      </c>
      <c r="P12" s="49" t="s">
        <v>46</v>
      </c>
      <c r="Q12" s="59"/>
      <c r="R12" s="58"/>
      <c r="S12" s="74" t="s">
        <v>47</v>
      </c>
      <c r="T12" s="96">
        <v>33697</v>
      </c>
      <c r="U12" s="61"/>
      <c r="V12" s="61"/>
      <c r="W12" s="78"/>
      <c r="X12" s="46">
        <f t="shared" si="0"/>
        <v>1</v>
      </c>
      <c r="Y12" s="47">
        <f t="shared" si="1"/>
        <v>1</v>
      </c>
      <c r="Z12" s="47">
        <f t="shared" si="2"/>
        <v>0</v>
      </c>
      <c r="AA12" s="47">
        <f t="shared" si="3"/>
        <v>0</v>
      </c>
      <c r="AB12" s="48" t="str">
        <f t="shared" si="4"/>
        <v>SRSA</v>
      </c>
      <c r="AC12" s="46">
        <f t="shared" si="5"/>
        <v>1</v>
      </c>
      <c r="AD12" s="47">
        <f t="shared" si="6"/>
        <v>0</v>
      </c>
      <c r="AE12" s="47">
        <f t="shared" si="7"/>
        <v>0</v>
      </c>
      <c r="AF12" s="48" t="str">
        <f t="shared" si="8"/>
        <v>-</v>
      </c>
      <c r="AG12" s="46">
        <f t="shared" si="9"/>
        <v>0</v>
      </c>
      <c r="AH12" s="62" t="s">
        <v>48</v>
      </c>
    </row>
    <row r="13" spans="1:34" ht="12.75" customHeight="1">
      <c r="A13" s="81" t="s">
        <v>103</v>
      </c>
      <c r="B13" s="83" t="s">
        <v>104</v>
      </c>
      <c r="C13" s="46" t="s">
        <v>105</v>
      </c>
      <c r="D13" s="47" t="s">
        <v>106</v>
      </c>
      <c r="E13" s="47" t="s">
        <v>107</v>
      </c>
      <c r="F13" s="83" t="s">
        <v>42</v>
      </c>
      <c r="G13" s="64" t="s">
        <v>108</v>
      </c>
      <c r="H13" s="57" t="s">
        <v>73</v>
      </c>
      <c r="I13" s="47">
        <v>9133674384</v>
      </c>
      <c r="J13" s="88" t="s">
        <v>45</v>
      </c>
      <c r="K13" s="49" t="s">
        <v>46</v>
      </c>
      <c r="L13" s="70"/>
      <c r="M13" s="66"/>
      <c r="N13" s="58"/>
      <c r="O13" s="92">
        <v>18.66602687140115</v>
      </c>
      <c r="P13" s="49" t="s">
        <v>46</v>
      </c>
      <c r="Q13" s="59"/>
      <c r="R13" s="58"/>
      <c r="S13" s="74" t="s">
        <v>47</v>
      </c>
      <c r="T13" s="96">
        <v>109464</v>
      </c>
      <c r="U13" s="61"/>
      <c r="V13" s="61"/>
      <c r="W13" s="78"/>
      <c r="X13" s="46">
        <f t="shared" si="0"/>
        <v>0</v>
      </c>
      <c r="Y13" s="47">
        <f t="shared" si="1"/>
        <v>0</v>
      </c>
      <c r="Z13" s="47">
        <f t="shared" si="2"/>
        <v>0</v>
      </c>
      <c r="AA13" s="47">
        <f t="shared" si="3"/>
        <v>0</v>
      </c>
      <c r="AB13" s="48" t="str">
        <f t="shared" si="4"/>
        <v>-</v>
      </c>
      <c r="AC13" s="46">
        <f t="shared" si="5"/>
        <v>1</v>
      </c>
      <c r="AD13" s="47">
        <f t="shared" si="6"/>
        <v>0</v>
      </c>
      <c r="AE13" s="47">
        <f t="shared" si="7"/>
        <v>0</v>
      </c>
      <c r="AF13" s="48" t="str">
        <f t="shared" si="8"/>
        <v>-</v>
      </c>
      <c r="AG13" s="46">
        <f t="shared" si="9"/>
        <v>0</v>
      </c>
      <c r="AH13" s="62" t="s">
        <v>48</v>
      </c>
    </row>
    <row r="14" spans="1:34" ht="12.75" customHeight="1">
      <c r="A14" s="81" t="s">
        <v>109</v>
      </c>
      <c r="B14" s="83" t="s">
        <v>110</v>
      </c>
      <c r="C14" s="46" t="s">
        <v>111</v>
      </c>
      <c r="D14" s="47" t="s">
        <v>112</v>
      </c>
      <c r="E14" s="47" t="s">
        <v>111</v>
      </c>
      <c r="F14" s="83" t="s">
        <v>42</v>
      </c>
      <c r="G14" s="64" t="s">
        <v>113</v>
      </c>
      <c r="H14" s="57" t="s">
        <v>114</v>
      </c>
      <c r="I14" s="47">
        <v>6202547661</v>
      </c>
      <c r="J14" s="88" t="s">
        <v>56</v>
      </c>
      <c r="K14" s="49" t="s">
        <v>47</v>
      </c>
      <c r="L14" s="70"/>
      <c r="M14" s="66">
        <v>146.2</v>
      </c>
      <c r="N14" s="58"/>
      <c r="O14" s="92">
        <v>13.636363636363635</v>
      </c>
      <c r="P14" s="49" t="s">
        <v>46</v>
      </c>
      <c r="Q14" s="59"/>
      <c r="R14" s="58"/>
      <c r="S14" s="74" t="s">
        <v>47</v>
      </c>
      <c r="T14" s="96">
        <v>10518</v>
      </c>
      <c r="U14" s="61"/>
      <c r="V14" s="61"/>
      <c r="W14" s="78"/>
      <c r="X14" s="46">
        <f t="shared" si="0"/>
        <v>1</v>
      </c>
      <c r="Y14" s="47">
        <f t="shared" si="1"/>
        <v>1</v>
      </c>
      <c r="Z14" s="47">
        <f t="shared" si="2"/>
        <v>0</v>
      </c>
      <c r="AA14" s="47">
        <f t="shared" si="3"/>
        <v>0</v>
      </c>
      <c r="AB14" s="48" t="str">
        <f t="shared" si="4"/>
        <v>SRSA</v>
      </c>
      <c r="AC14" s="46">
        <f t="shared" si="5"/>
        <v>1</v>
      </c>
      <c r="AD14" s="47">
        <f t="shared" si="6"/>
        <v>0</v>
      </c>
      <c r="AE14" s="47">
        <f t="shared" si="7"/>
        <v>0</v>
      </c>
      <c r="AF14" s="48" t="str">
        <f t="shared" si="8"/>
        <v>-</v>
      </c>
      <c r="AG14" s="46">
        <f t="shared" si="9"/>
        <v>0</v>
      </c>
      <c r="AH14" s="62" t="s">
        <v>48</v>
      </c>
    </row>
    <row r="15" spans="1:34" ht="12.75" customHeight="1">
      <c r="A15" s="81" t="s">
        <v>115</v>
      </c>
      <c r="B15" s="83" t="s">
        <v>116</v>
      </c>
      <c r="C15" s="46" t="s">
        <v>117</v>
      </c>
      <c r="D15" s="47" t="s">
        <v>118</v>
      </c>
      <c r="E15" s="47" t="s">
        <v>119</v>
      </c>
      <c r="F15" s="83" t="s">
        <v>42</v>
      </c>
      <c r="G15" s="64" t="s">
        <v>120</v>
      </c>
      <c r="H15" s="57" t="s">
        <v>121</v>
      </c>
      <c r="I15" s="47">
        <v>7853394000</v>
      </c>
      <c r="J15" s="88" t="s">
        <v>122</v>
      </c>
      <c r="K15" s="49" t="s">
        <v>46</v>
      </c>
      <c r="L15" s="70"/>
      <c r="M15" s="66"/>
      <c r="N15" s="58"/>
      <c r="O15" s="92">
        <v>6.909202078874961</v>
      </c>
      <c r="P15" s="49" t="s">
        <v>46</v>
      </c>
      <c r="Q15" s="59"/>
      <c r="R15" s="58"/>
      <c r="S15" s="74" t="s">
        <v>46</v>
      </c>
      <c r="T15" s="96">
        <v>112809</v>
      </c>
      <c r="U15" s="61"/>
      <c r="V15" s="61"/>
      <c r="W15" s="78"/>
      <c r="X15" s="46">
        <f t="shared" si="0"/>
        <v>0</v>
      </c>
      <c r="Y15" s="47">
        <f t="shared" si="1"/>
        <v>0</v>
      </c>
      <c r="Z15" s="47">
        <f t="shared" si="2"/>
        <v>0</v>
      </c>
      <c r="AA15" s="47">
        <f t="shared" si="3"/>
        <v>0</v>
      </c>
      <c r="AB15" s="48" t="str">
        <f t="shared" si="4"/>
        <v>-</v>
      </c>
      <c r="AC15" s="46">
        <f t="shared" si="5"/>
        <v>0</v>
      </c>
      <c r="AD15" s="47">
        <f t="shared" si="6"/>
        <v>0</v>
      </c>
      <c r="AE15" s="47">
        <f t="shared" si="7"/>
        <v>0</v>
      </c>
      <c r="AF15" s="48" t="str">
        <f t="shared" si="8"/>
        <v>-</v>
      </c>
      <c r="AG15" s="46">
        <f t="shared" si="9"/>
        <v>0</v>
      </c>
      <c r="AH15" s="62" t="s">
        <v>48</v>
      </c>
    </row>
    <row r="16" spans="1:34" ht="12.75" customHeight="1">
      <c r="A16" s="81" t="s">
        <v>123</v>
      </c>
      <c r="B16" s="83" t="s">
        <v>124</v>
      </c>
      <c r="C16" s="46" t="s">
        <v>125</v>
      </c>
      <c r="D16" s="47" t="s">
        <v>126</v>
      </c>
      <c r="E16" s="47" t="s">
        <v>125</v>
      </c>
      <c r="F16" s="83" t="s">
        <v>42</v>
      </c>
      <c r="G16" s="64" t="s">
        <v>127</v>
      </c>
      <c r="H16" s="57" t="s">
        <v>128</v>
      </c>
      <c r="I16" s="47">
        <v>3167755484</v>
      </c>
      <c r="J16" s="88" t="s">
        <v>129</v>
      </c>
      <c r="K16" s="49" t="s">
        <v>46</v>
      </c>
      <c r="L16" s="70"/>
      <c r="M16" s="66"/>
      <c r="N16" s="58"/>
      <c r="O16" s="92">
        <v>16.417910447761194</v>
      </c>
      <c r="P16" s="49" t="s">
        <v>46</v>
      </c>
      <c r="Q16" s="59"/>
      <c r="R16" s="58"/>
      <c r="S16" s="74" t="s">
        <v>46</v>
      </c>
      <c r="T16" s="96">
        <v>80452</v>
      </c>
      <c r="U16" s="61"/>
      <c r="V16" s="61"/>
      <c r="W16" s="78"/>
      <c r="X16" s="46">
        <f t="shared" si="0"/>
        <v>0</v>
      </c>
      <c r="Y16" s="47">
        <f t="shared" si="1"/>
        <v>0</v>
      </c>
      <c r="Z16" s="47">
        <f t="shared" si="2"/>
        <v>0</v>
      </c>
      <c r="AA16" s="47">
        <f t="shared" si="3"/>
        <v>0</v>
      </c>
      <c r="AB16" s="48" t="str">
        <f t="shared" si="4"/>
        <v>-</v>
      </c>
      <c r="AC16" s="46">
        <f t="shared" si="5"/>
        <v>0</v>
      </c>
      <c r="AD16" s="47">
        <f t="shared" si="6"/>
        <v>0</v>
      </c>
      <c r="AE16" s="47">
        <f t="shared" si="7"/>
        <v>0</v>
      </c>
      <c r="AF16" s="48" t="str">
        <f t="shared" si="8"/>
        <v>-</v>
      </c>
      <c r="AG16" s="46">
        <f t="shared" si="9"/>
        <v>0</v>
      </c>
      <c r="AH16" s="62" t="s">
        <v>48</v>
      </c>
    </row>
    <row r="17" spans="1:34" ht="12.75" customHeight="1">
      <c r="A17" s="81" t="s">
        <v>130</v>
      </c>
      <c r="B17" s="83" t="s">
        <v>131</v>
      </c>
      <c r="C17" s="46" t="s">
        <v>132</v>
      </c>
      <c r="D17" s="47" t="s">
        <v>133</v>
      </c>
      <c r="E17" s="47" t="s">
        <v>132</v>
      </c>
      <c r="F17" s="83" t="s">
        <v>42</v>
      </c>
      <c r="G17" s="64" t="s">
        <v>134</v>
      </c>
      <c r="H17" s="57" t="s">
        <v>135</v>
      </c>
      <c r="I17" s="47">
        <v>7855942721</v>
      </c>
      <c r="J17" s="88" t="s">
        <v>136</v>
      </c>
      <c r="K17" s="49" t="s">
        <v>46</v>
      </c>
      <c r="L17" s="70"/>
      <c r="M17" s="66"/>
      <c r="N17" s="58"/>
      <c r="O17" s="92">
        <v>6.852960745176315</v>
      </c>
      <c r="P17" s="49" t="s">
        <v>46</v>
      </c>
      <c r="Q17" s="59"/>
      <c r="R17" s="58"/>
      <c r="S17" s="74" t="s">
        <v>46</v>
      </c>
      <c r="T17" s="96">
        <v>21554</v>
      </c>
      <c r="U17" s="61"/>
      <c r="V17" s="61"/>
      <c r="W17" s="78"/>
      <c r="X17" s="46">
        <f t="shared" si="0"/>
        <v>0</v>
      </c>
      <c r="Y17" s="47">
        <f t="shared" si="1"/>
        <v>0</v>
      </c>
      <c r="Z17" s="47">
        <f t="shared" si="2"/>
        <v>0</v>
      </c>
      <c r="AA17" s="47">
        <f t="shared" si="3"/>
        <v>0</v>
      </c>
      <c r="AB17" s="48" t="str">
        <f t="shared" si="4"/>
        <v>-</v>
      </c>
      <c r="AC17" s="46">
        <f t="shared" si="5"/>
        <v>0</v>
      </c>
      <c r="AD17" s="47">
        <f t="shared" si="6"/>
        <v>0</v>
      </c>
      <c r="AE17" s="47">
        <f t="shared" si="7"/>
        <v>0</v>
      </c>
      <c r="AF17" s="48" t="str">
        <f t="shared" si="8"/>
        <v>-</v>
      </c>
      <c r="AG17" s="46">
        <f t="shared" si="9"/>
        <v>0</v>
      </c>
      <c r="AH17" s="62" t="s">
        <v>48</v>
      </c>
    </row>
    <row r="18" spans="1:34" ht="12.75" customHeight="1">
      <c r="A18" s="81" t="s">
        <v>137</v>
      </c>
      <c r="B18" s="83" t="s">
        <v>138</v>
      </c>
      <c r="C18" s="46" t="s">
        <v>139</v>
      </c>
      <c r="D18" s="47" t="s">
        <v>140</v>
      </c>
      <c r="E18" s="47" t="s">
        <v>141</v>
      </c>
      <c r="F18" s="83" t="s">
        <v>42</v>
      </c>
      <c r="G18" s="64" t="s">
        <v>142</v>
      </c>
      <c r="H18" s="57" t="s">
        <v>143</v>
      </c>
      <c r="I18" s="47">
        <v>6208863370</v>
      </c>
      <c r="J18" s="88" t="s">
        <v>56</v>
      </c>
      <c r="K18" s="49" t="s">
        <v>47</v>
      </c>
      <c r="L18" s="70"/>
      <c r="M18" s="66">
        <v>428.2</v>
      </c>
      <c r="N18" s="58"/>
      <c r="O18" s="92">
        <v>16.39344262295082</v>
      </c>
      <c r="P18" s="49" t="s">
        <v>46</v>
      </c>
      <c r="Q18" s="59"/>
      <c r="R18" s="58"/>
      <c r="S18" s="74" t="s">
        <v>47</v>
      </c>
      <c r="T18" s="96">
        <v>29179</v>
      </c>
      <c r="U18" s="61"/>
      <c r="V18" s="61"/>
      <c r="W18" s="78"/>
      <c r="X18" s="46">
        <f t="shared" si="0"/>
        <v>1</v>
      </c>
      <c r="Y18" s="47">
        <f t="shared" si="1"/>
        <v>1</v>
      </c>
      <c r="Z18" s="47">
        <f t="shared" si="2"/>
        <v>0</v>
      </c>
      <c r="AA18" s="47">
        <f t="shared" si="3"/>
        <v>0</v>
      </c>
      <c r="AB18" s="48" t="str">
        <f t="shared" si="4"/>
        <v>SRSA</v>
      </c>
      <c r="AC18" s="46">
        <f t="shared" si="5"/>
        <v>1</v>
      </c>
      <c r="AD18" s="47">
        <f t="shared" si="6"/>
        <v>0</v>
      </c>
      <c r="AE18" s="47">
        <f t="shared" si="7"/>
        <v>0</v>
      </c>
      <c r="AF18" s="48" t="str">
        <f t="shared" si="8"/>
        <v>-</v>
      </c>
      <c r="AG18" s="46">
        <f t="shared" si="9"/>
        <v>0</v>
      </c>
      <c r="AH18" s="62" t="s">
        <v>48</v>
      </c>
    </row>
    <row r="19" spans="1:34" ht="12.75" customHeight="1">
      <c r="A19" s="81" t="s">
        <v>144</v>
      </c>
      <c r="B19" s="83" t="s">
        <v>145</v>
      </c>
      <c r="C19" s="46" t="s">
        <v>146</v>
      </c>
      <c r="D19" s="47" t="s">
        <v>147</v>
      </c>
      <c r="E19" s="47" t="s">
        <v>146</v>
      </c>
      <c r="F19" s="83" t="s">
        <v>42</v>
      </c>
      <c r="G19" s="64" t="s">
        <v>148</v>
      </c>
      <c r="H19" s="57" t="s">
        <v>149</v>
      </c>
      <c r="I19" s="47">
        <v>7857634231</v>
      </c>
      <c r="J19" s="88" t="s">
        <v>56</v>
      </c>
      <c r="K19" s="49" t="s">
        <v>47</v>
      </c>
      <c r="L19" s="70"/>
      <c r="M19" s="66">
        <v>327.1</v>
      </c>
      <c r="N19" s="58"/>
      <c r="O19" s="92">
        <v>11.479028697571744</v>
      </c>
      <c r="P19" s="49" t="s">
        <v>46</v>
      </c>
      <c r="Q19" s="59"/>
      <c r="R19" s="58"/>
      <c r="S19" s="74" t="s">
        <v>47</v>
      </c>
      <c r="T19" s="96">
        <v>14837</v>
      </c>
      <c r="U19" s="61"/>
      <c r="V19" s="61"/>
      <c r="W19" s="78"/>
      <c r="X19" s="46">
        <f t="shared" si="0"/>
        <v>1</v>
      </c>
      <c r="Y19" s="47">
        <f t="shared" si="1"/>
        <v>1</v>
      </c>
      <c r="Z19" s="47">
        <f t="shared" si="2"/>
        <v>0</v>
      </c>
      <c r="AA19" s="47">
        <f t="shared" si="3"/>
        <v>0</v>
      </c>
      <c r="AB19" s="48" t="str">
        <f t="shared" si="4"/>
        <v>SRSA</v>
      </c>
      <c r="AC19" s="46">
        <f t="shared" si="5"/>
        <v>1</v>
      </c>
      <c r="AD19" s="47">
        <f t="shared" si="6"/>
        <v>0</v>
      </c>
      <c r="AE19" s="47">
        <f t="shared" si="7"/>
        <v>0</v>
      </c>
      <c r="AF19" s="48" t="str">
        <f t="shared" si="8"/>
        <v>-</v>
      </c>
      <c r="AG19" s="46">
        <f t="shared" si="9"/>
        <v>0</v>
      </c>
      <c r="AH19" s="62" t="s">
        <v>48</v>
      </c>
    </row>
    <row r="20" spans="1:34" ht="12.75" customHeight="1">
      <c r="A20" s="81" t="s">
        <v>150</v>
      </c>
      <c r="B20" s="83" t="s">
        <v>151</v>
      </c>
      <c r="C20" s="46" t="s">
        <v>152</v>
      </c>
      <c r="D20" s="47" t="s">
        <v>153</v>
      </c>
      <c r="E20" s="47" t="s">
        <v>154</v>
      </c>
      <c r="F20" s="83" t="s">
        <v>42</v>
      </c>
      <c r="G20" s="64" t="s">
        <v>155</v>
      </c>
      <c r="H20" s="57" t="s">
        <v>156</v>
      </c>
      <c r="I20" s="47">
        <v>9137241396</v>
      </c>
      <c r="J20" s="88" t="s">
        <v>81</v>
      </c>
      <c r="K20" s="49" t="s">
        <v>47</v>
      </c>
      <c r="L20" s="70"/>
      <c r="M20" s="66"/>
      <c r="N20" s="58"/>
      <c r="O20" s="92">
        <v>5.804988662131519</v>
      </c>
      <c r="P20" s="49" t="s">
        <v>46</v>
      </c>
      <c r="Q20" s="59"/>
      <c r="R20" s="58"/>
      <c r="S20" s="74" t="s">
        <v>47</v>
      </c>
      <c r="T20" s="96">
        <v>28650</v>
      </c>
      <c r="U20" s="61"/>
      <c r="V20" s="61"/>
      <c r="W20" s="78"/>
      <c r="X20" s="46">
        <f t="shared" si="0"/>
        <v>1</v>
      </c>
      <c r="Y20" s="47">
        <f t="shared" si="1"/>
        <v>0</v>
      </c>
      <c r="Z20" s="47">
        <f t="shared" si="2"/>
        <v>0</v>
      </c>
      <c r="AA20" s="47">
        <f t="shared" si="3"/>
        <v>0</v>
      </c>
      <c r="AB20" s="48" t="str">
        <f t="shared" si="4"/>
        <v>-</v>
      </c>
      <c r="AC20" s="46">
        <f t="shared" si="5"/>
        <v>1</v>
      </c>
      <c r="AD20" s="47">
        <f t="shared" si="6"/>
        <v>0</v>
      </c>
      <c r="AE20" s="47">
        <f t="shared" si="7"/>
        <v>0</v>
      </c>
      <c r="AF20" s="48" t="str">
        <f t="shared" si="8"/>
        <v>-</v>
      </c>
      <c r="AG20" s="46">
        <f t="shared" si="9"/>
        <v>0</v>
      </c>
      <c r="AH20" s="62" t="s">
        <v>48</v>
      </c>
    </row>
    <row r="21" spans="1:34" ht="12.75" customHeight="1">
      <c r="A21" s="81" t="s">
        <v>157</v>
      </c>
      <c r="B21" s="83" t="s">
        <v>158</v>
      </c>
      <c r="C21" s="46" t="s">
        <v>159</v>
      </c>
      <c r="D21" s="47" t="s">
        <v>160</v>
      </c>
      <c r="E21" s="47" t="s">
        <v>159</v>
      </c>
      <c r="F21" s="83" t="s">
        <v>42</v>
      </c>
      <c r="G21" s="64" t="s">
        <v>161</v>
      </c>
      <c r="H21" s="57" t="s">
        <v>162</v>
      </c>
      <c r="I21" s="47">
        <v>6208562375</v>
      </c>
      <c r="J21" s="88" t="s">
        <v>45</v>
      </c>
      <c r="K21" s="49" t="s">
        <v>46</v>
      </c>
      <c r="L21" s="70"/>
      <c r="M21" s="66">
        <v>922.9</v>
      </c>
      <c r="N21" s="58"/>
      <c r="O21" s="92">
        <v>25.29348986125934</v>
      </c>
      <c r="P21" s="49" t="s">
        <v>47</v>
      </c>
      <c r="Q21" s="59"/>
      <c r="R21" s="58"/>
      <c r="S21" s="74" t="s">
        <v>47</v>
      </c>
      <c r="T21" s="96">
        <v>54262</v>
      </c>
      <c r="U21" s="61"/>
      <c r="V21" s="61"/>
      <c r="W21" s="78"/>
      <c r="X21" s="46">
        <f t="shared" si="0"/>
        <v>0</v>
      </c>
      <c r="Y21" s="47">
        <f t="shared" si="1"/>
        <v>0</v>
      </c>
      <c r="Z21" s="47">
        <f t="shared" si="2"/>
        <v>0</v>
      </c>
      <c r="AA21" s="47">
        <f t="shared" si="3"/>
        <v>0</v>
      </c>
      <c r="AB21" s="48" t="str">
        <f t="shared" si="4"/>
        <v>-</v>
      </c>
      <c r="AC21" s="46">
        <f t="shared" si="5"/>
        <v>1</v>
      </c>
      <c r="AD21" s="47">
        <f t="shared" si="6"/>
        <v>1</v>
      </c>
      <c r="AE21" s="47" t="str">
        <f t="shared" si="7"/>
        <v>Initial</v>
      </c>
      <c r="AF21" s="48" t="str">
        <f t="shared" si="8"/>
        <v>RLIS</v>
      </c>
      <c r="AG21" s="46">
        <f t="shared" si="9"/>
        <v>0</v>
      </c>
      <c r="AH21" s="62" t="s">
        <v>48</v>
      </c>
    </row>
    <row r="22" spans="1:34" ht="12.75" customHeight="1">
      <c r="A22" s="81" t="s">
        <v>163</v>
      </c>
      <c r="B22" s="83" t="s">
        <v>164</v>
      </c>
      <c r="C22" s="46" t="s">
        <v>165</v>
      </c>
      <c r="D22" s="47" t="s">
        <v>166</v>
      </c>
      <c r="E22" s="47" t="s">
        <v>165</v>
      </c>
      <c r="F22" s="83" t="s">
        <v>42</v>
      </c>
      <c r="G22" s="64" t="s">
        <v>167</v>
      </c>
      <c r="H22" s="57" t="s">
        <v>168</v>
      </c>
      <c r="I22" s="47">
        <v>6204882288</v>
      </c>
      <c r="J22" s="88" t="s">
        <v>81</v>
      </c>
      <c r="K22" s="49" t="s">
        <v>47</v>
      </c>
      <c r="L22" s="70"/>
      <c r="M22" s="66">
        <v>584.7</v>
      </c>
      <c r="N22" s="58"/>
      <c r="O22" s="92">
        <v>13.249211356466878</v>
      </c>
      <c r="P22" s="49" t="s">
        <v>46</v>
      </c>
      <c r="Q22" s="59"/>
      <c r="R22" s="58"/>
      <c r="S22" s="74" t="s">
        <v>47</v>
      </c>
      <c r="T22" s="96">
        <v>22519</v>
      </c>
      <c r="U22" s="61"/>
      <c r="V22" s="61"/>
      <c r="W22" s="78"/>
      <c r="X22" s="46">
        <f t="shared" si="0"/>
        <v>1</v>
      </c>
      <c r="Y22" s="47">
        <f t="shared" si="1"/>
        <v>1</v>
      </c>
      <c r="Z22" s="47">
        <f t="shared" si="2"/>
        <v>0</v>
      </c>
      <c r="AA22" s="47">
        <f t="shared" si="3"/>
        <v>0</v>
      </c>
      <c r="AB22" s="48" t="str">
        <f t="shared" si="4"/>
        <v>SRSA</v>
      </c>
      <c r="AC22" s="46">
        <f t="shared" si="5"/>
        <v>1</v>
      </c>
      <c r="AD22" s="47">
        <f t="shared" si="6"/>
        <v>0</v>
      </c>
      <c r="AE22" s="47">
        <f t="shared" si="7"/>
        <v>0</v>
      </c>
      <c r="AF22" s="48" t="str">
        <f t="shared" si="8"/>
        <v>-</v>
      </c>
      <c r="AG22" s="46">
        <f t="shared" si="9"/>
        <v>0</v>
      </c>
      <c r="AH22" s="62" t="s">
        <v>48</v>
      </c>
    </row>
    <row r="23" spans="1:34" ht="12.75" customHeight="1">
      <c r="A23" s="81" t="s">
        <v>169</v>
      </c>
      <c r="B23" s="83" t="s">
        <v>170</v>
      </c>
      <c r="C23" s="46" t="s">
        <v>171</v>
      </c>
      <c r="D23" s="47" t="s">
        <v>172</v>
      </c>
      <c r="E23" s="47" t="s">
        <v>171</v>
      </c>
      <c r="F23" s="83" t="s">
        <v>42</v>
      </c>
      <c r="G23" s="64" t="s">
        <v>173</v>
      </c>
      <c r="H23" s="57" t="s">
        <v>174</v>
      </c>
      <c r="I23" s="47">
        <v>7857383261</v>
      </c>
      <c r="J23" s="88" t="s">
        <v>45</v>
      </c>
      <c r="K23" s="49" t="s">
        <v>46</v>
      </c>
      <c r="L23" s="70"/>
      <c r="M23" s="66"/>
      <c r="N23" s="58"/>
      <c r="O23" s="92">
        <v>14.338689740420271</v>
      </c>
      <c r="P23" s="49" t="s">
        <v>46</v>
      </c>
      <c r="Q23" s="59"/>
      <c r="R23" s="58"/>
      <c r="S23" s="74" t="s">
        <v>47</v>
      </c>
      <c r="T23" s="96">
        <v>30813</v>
      </c>
      <c r="U23" s="61"/>
      <c r="V23" s="61"/>
      <c r="W23" s="78"/>
      <c r="X23" s="46">
        <f t="shared" si="0"/>
        <v>0</v>
      </c>
      <c r="Y23" s="47">
        <f t="shared" si="1"/>
        <v>0</v>
      </c>
      <c r="Z23" s="47">
        <f t="shared" si="2"/>
        <v>0</v>
      </c>
      <c r="AA23" s="47">
        <f t="shared" si="3"/>
        <v>0</v>
      </c>
      <c r="AB23" s="48" t="str">
        <f t="shared" si="4"/>
        <v>-</v>
      </c>
      <c r="AC23" s="46">
        <f t="shared" si="5"/>
        <v>1</v>
      </c>
      <c r="AD23" s="47">
        <f t="shared" si="6"/>
        <v>0</v>
      </c>
      <c r="AE23" s="47">
        <f t="shared" si="7"/>
        <v>0</v>
      </c>
      <c r="AF23" s="48" t="str">
        <f t="shared" si="8"/>
        <v>-</v>
      </c>
      <c r="AG23" s="46">
        <f t="shared" si="9"/>
        <v>0</v>
      </c>
      <c r="AH23" s="62" t="s">
        <v>48</v>
      </c>
    </row>
    <row r="24" spans="1:34" ht="12.75" customHeight="1">
      <c r="A24" s="81" t="s">
        <v>183</v>
      </c>
      <c r="B24" s="83" t="s">
        <v>184</v>
      </c>
      <c r="C24" s="46" t="s">
        <v>177</v>
      </c>
      <c r="D24" s="47" t="s">
        <v>185</v>
      </c>
      <c r="E24" s="47" t="s">
        <v>186</v>
      </c>
      <c r="F24" s="83" t="s">
        <v>42</v>
      </c>
      <c r="G24" s="64" t="s">
        <v>187</v>
      </c>
      <c r="H24" s="57" t="s">
        <v>73</v>
      </c>
      <c r="I24" s="47">
        <v>7852935256</v>
      </c>
      <c r="J24" s="88" t="s">
        <v>81</v>
      </c>
      <c r="K24" s="49" t="s">
        <v>47</v>
      </c>
      <c r="L24" s="70"/>
      <c r="M24" s="66">
        <v>179.8</v>
      </c>
      <c r="N24" s="58"/>
      <c r="O24" s="92">
        <v>11.24031007751938</v>
      </c>
      <c r="P24" s="49" t="s">
        <v>46</v>
      </c>
      <c r="Q24" s="59"/>
      <c r="R24" s="58"/>
      <c r="S24" s="74" t="s">
        <v>47</v>
      </c>
      <c r="T24" s="96">
        <v>13690</v>
      </c>
      <c r="U24" s="61"/>
      <c r="V24" s="61"/>
      <c r="W24" s="78"/>
      <c r="X24" s="46">
        <f t="shared" si="0"/>
        <v>1</v>
      </c>
      <c r="Y24" s="47">
        <f t="shared" si="1"/>
        <v>1</v>
      </c>
      <c r="Z24" s="47">
        <f t="shared" si="2"/>
        <v>0</v>
      </c>
      <c r="AA24" s="47">
        <f t="shared" si="3"/>
        <v>0</v>
      </c>
      <c r="AB24" s="48" t="str">
        <f t="shared" si="4"/>
        <v>SRSA</v>
      </c>
      <c r="AC24" s="46">
        <f t="shared" si="5"/>
        <v>1</v>
      </c>
      <c r="AD24" s="47">
        <f t="shared" si="6"/>
        <v>0</v>
      </c>
      <c r="AE24" s="47">
        <f t="shared" si="7"/>
        <v>0</v>
      </c>
      <c r="AF24" s="48" t="str">
        <f t="shared" si="8"/>
        <v>-</v>
      </c>
      <c r="AG24" s="46">
        <f t="shared" si="9"/>
        <v>0</v>
      </c>
      <c r="AH24" s="62" t="s">
        <v>48</v>
      </c>
    </row>
    <row r="25" spans="1:34" ht="12.75" customHeight="1">
      <c r="A25" s="81" t="s">
        <v>175</v>
      </c>
      <c r="B25" s="83" t="s">
        <v>176</v>
      </c>
      <c r="C25" s="46" t="s">
        <v>177</v>
      </c>
      <c r="D25" s="47" t="s">
        <v>178</v>
      </c>
      <c r="E25" s="47" t="s">
        <v>179</v>
      </c>
      <c r="F25" s="83" t="s">
        <v>42</v>
      </c>
      <c r="G25" s="64" t="s">
        <v>180</v>
      </c>
      <c r="H25" s="57" t="s">
        <v>181</v>
      </c>
      <c r="I25" s="47">
        <v>9132394000</v>
      </c>
      <c r="J25" s="88" t="s">
        <v>182</v>
      </c>
      <c r="K25" s="49" t="s">
        <v>46</v>
      </c>
      <c r="L25" s="70"/>
      <c r="M25" s="66"/>
      <c r="N25" s="58"/>
      <c r="O25" s="92">
        <v>3.197618956767276</v>
      </c>
      <c r="P25" s="49" t="s">
        <v>46</v>
      </c>
      <c r="Q25" s="59"/>
      <c r="R25" s="58"/>
      <c r="S25" s="74" t="s">
        <v>46</v>
      </c>
      <c r="T25" s="96">
        <v>233247</v>
      </c>
      <c r="U25" s="61"/>
      <c r="V25" s="61"/>
      <c r="W25" s="78"/>
      <c r="X25" s="46">
        <f t="shared" si="0"/>
        <v>0</v>
      </c>
      <c r="Y25" s="47">
        <f t="shared" si="1"/>
        <v>0</v>
      </c>
      <c r="Z25" s="47">
        <f t="shared" si="2"/>
        <v>0</v>
      </c>
      <c r="AA25" s="47">
        <f t="shared" si="3"/>
        <v>0</v>
      </c>
      <c r="AB25" s="48" t="str">
        <f t="shared" si="4"/>
        <v>-</v>
      </c>
      <c r="AC25" s="46">
        <f t="shared" si="5"/>
        <v>0</v>
      </c>
      <c r="AD25" s="47">
        <f t="shared" si="6"/>
        <v>0</v>
      </c>
      <c r="AE25" s="47">
        <f t="shared" si="7"/>
        <v>0</v>
      </c>
      <c r="AF25" s="48" t="str">
        <f t="shared" si="8"/>
        <v>-</v>
      </c>
      <c r="AG25" s="46">
        <f t="shared" si="9"/>
        <v>0</v>
      </c>
      <c r="AH25" s="62" t="s">
        <v>48</v>
      </c>
    </row>
    <row r="26" spans="1:34" ht="12.75" customHeight="1">
      <c r="A26" s="81" t="s">
        <v>188</v>
      </c>
      <c r="B26" s="83" t="s">
        <v>189</v>
      </c>
      <c r="C26" s="46" t="s">
        <v>190</v>
      </c>
      <c r="D26" s="47" t="s">
        <v>191</v>
      </c>
      <c r="E26" s="47" t="s">
        <v>192</v>
      </c>
      <c r="F26" s="83" t="s">
        <v>42</v>
      </c>
      <c r="G26" s="64" t="s">
        <v>193</v>
      </c>
      <c r="H26" s="57" t="s">
        <v>194</v>
      </c>
      <c r="I26" s="47">
        <v>3167423261</v>
      </c>
      <c r="J26" s="88" t="s">
        <v>81</v>
      </c>
      <c r="K26" s="49" t="s">
        <v>47</v>
      </c>
      <c r="L26" s="70"/>
      <c r="M26" s="66">
        <v>406.9</v>
      </c>
      <c r="N26" s="58"/>
      <c r="O26" s="92">
        <v>12.40768094534712</v>
      </c>
      <c r="P26" s="49" t="s">
        <v>46</v>
      </c>
      <c r="Q26" s="59"/>
      <c r="R26" s="58"/>
      <c r="S26" s="74" t="s">
        <v>47</v>
      </c>
      <c r="T26" s="96">
        <v>22507</v>
      </c>
      <c r="U26" s="61"/>
      <c r="V26" s="61"/>
      <c r="W26" s="78"/>
      <c r="X26" s="46">
        <f t="shared" si="0"/>
        <v>1</v>
      </c>
      <c r="Y26" s="47">
        <f t="shared" si="1"/>
        <v>1</v>
      </c>
      <c r="Z26" s="47">
        <f t="shared" si="2"/>
        <v>0</v>
      </c>
      <c r="AA26" s="47">
        <f t="shared" si="3"/>
        <v>0</v>
      </c>
      <c r="AB26" s="48" t="str">
        <f t="shared" si="4"/>
        <v>SRSA</v>
      </c>
      <c r="AC26" s="46">
        <f t="shared" si="5"/>
        <v>1</v>
      </c>
      <c r="AD26" s="47">
        <f t="shared" si="6"/>
        <v>0</v>
      </c>
      <c r="AE26" s="47">
        <f t="shared" si="7"/>
        <v>0</v>
      </c>
      <c r="AF26" s="48" t="str">
        <f t="shared" si="8"/>
        <v>-</v>
      </c>
      <c r="AG26" s="46">
        <f t="shared" si="9"/>
        <v>0</v>
      </c>
      <c r="AH26" s="62" t="s">
        <v>48</v>
      </c>
    </row>
    <row r="27" spans="1:34" ht="12.75" customHeight="1">
      <c r="A27" s="81" t="s">
        <v>195</v>
      </c>
      <c r="B27" s="83" t="s">
        <v>196</v>
      </c>
      <c r="C27" s="46" t="s">
        <v>197</v>
      </c>
      <c r="D27" s="47" t="s">
        <v>198</v>
      </c>
      <c r="E27" s="47" t="s">
        <v>197</v>
      </c>
      <c r="F27" s="83" t="s">
        <v>42</v>
      </c>
      <c r="G27" s="64" t="s">
        <v>199</v>
      </c>
      <c r="H27" s="57" t="s">
        <v>200</v>
      </c>
      <c r="I27" s="47">
        <v>9134225600</v>
      </c>
      <c r="J27" s="88" t="s">
        <v>201</v>
      </c>
      <c r="K27" s="49" t="s">
        <v>46</v>
      </c>
      <c r="L27" s="70"/>
      <c r="M27" s="66"/>
      <c r="N27" s="58"/>
      <c r="O27" s="92">
        <v>15.778934721666</v>
      </c>
      <c r="P27" s="49" t="s">
        <v>46</v>
      </c>
      <c r="Q27" s="59"/>
      <c r="R27" s="58"/>
      <c r="S27" s="74" t="s">
        <v>46</v>
      </c>
      <c r="T27" s="96">
        <v>69462</v>
      </c>
      <c r="U27" s="61"/>
      <c r="V27" s="61"/>
      <c r="W27" s="78"/>
      <c r="X27" s="46">
        <f t="shared" si="0"/>
        <v>0</v>
      </c>
      <c r="Y27" s="47">
        <f t="shared" si="1"/>
        <v>0</v>
      </c>
      <c r="Z27" s="47">
        <f t="shared" si="2"/>
        <v>0</v>
      </c>
      <c r="AA27" s="47">
        <f t="shared" si="3"/>
        <v>0</v>
      </c>
      <c r="AB27" s="48" t="str">
        <f t="shared" si="4"/>
        <v>-</v>
      </c>
      <c r="AC27" s="46">
        <f t="shared" si="5"/>
        <v>0</v>
      </c>
      <c r="AD27" s="47">
        <f t="shared" si="6"/>
        <v>0</v>
      </c>
      <c r="AE27" s="47">
        <f t="shared" si="7"/>
        <v>0</v>
      </c>
      <c r="AF27" s="48" t="str">
        <f t="shared" si="8"/>
        <v>-</v>
      </c>
      <c r="AG27" s="46">
        <f t="shared" si="9"/>
        <v>0</v>
      </c>
      <c r="AH27" s="62" t="s">
        <v>48</v>
      </c>
    </row>
    <row r="28" spans="1:34" ht="12.75" customHeight="1">
      <c r="A28" s="81" t="s">
        <v>202</v>
      </c>
      <c r="B28" s="83" t="s">
        <v>203</v>
      </c>
      <c r="C28" s="46" t="s">
        <v>204</v>
      </c>
      <c r="D28" s="47" t="s">
        <v>205</v>
      </c>
      <c r="E28" s="47" t="s">
        <v>204</v>
      </c>
      <c r="F28" s="83" t="s">
        <v>42</v>
      </c>
      <c r="G28" s="64" t="s">
        <v>206</v>
      </c>
      <c r="H28" s="57" t="s">
        <v>207</v>
      </c>
      <c r="I28" s="47">
        <v>7856942236</v>
      </c>
      <c r="J28" s="88" t="s">
        <v>56</v>
      </c>
      <c r="K28" s="49" t="s">
        <v>47</v>
      </c>
      <c r="L28" s="70"/>
      <c r="M28" s="66">
        <v>77</v>
      </c>
      <c r="N28" s="58"/>
      <c r="O28" s="92">
        <v>17.346938775510203</v>
      </c>
      <c r="P28" s="49" t="s">
        <v>46</v>
      </c>
      <c r="Q28" s="59"/>
      <c r="R28" s="58"/>
      <c r="S28" s="74" t="s">
        <v>47</v>
      </c>
      <c r="T28" s="96">
        <v>4243</v>
      </c>
      <c r="U28" s="61"/>
      <c r="V28" s="61"/>
      <c r="W28" s="78"/>
      <c r="X28" s="46">
        <f t="shared" si="0"/>
        <v>1</v>
      </c>
      <c r="Y28" s="47">
        <f t="shared" si="1"/>
        <v>1</v>
      </c>
      <c r="Z28" s="47">
        <f t="shared" si="2"/>
        <v>0</v>
      </c>
      <c r="AA28" s="47">
        <f t="shared" si="3"/>
        <v>0</v>
      </c>
      <c r="AB28" s="48" t="str">
        <f t="shared" si="4"/>
        <v>SRSA</v>
      </c>
      <c r="AC28" s="46">
        <f t="shared" si="5"/>
        <v>1</v>
      </c>
      <c r="AD28" s="47">
        <f t="shared" si="6"/>
        <v>0</v>
      </c>
      <c r="AE28" s="47">
        <f t="shared" si="7"/>
        <v>0</v>
      </c>
      <c r="AF28" s="48" t="str">
        <f t="shared" si="8"/>
        <v>-</v>
      </c>
      <c r="AG28" s="46">
        <f t="shared" si="9"/>
        <v>0</v>
      </c>
      <c r="AH28" s="62" t="s">
        <v>48</v>
      </c>
    </row>
    <row r="29" spans="1:34" ht="12.75" customHeight="1">
      <c r="A29" s="81" t="s">
        <v>210</v>
      </c>
      <c r="B29" s="83" t="s">
        <v>211</v>
      </c>
      <c r="C29" s="46" t="s">
        <v>212</v>
      </c>
      <c r="D29" s="47" t="s">
        <v>213</v>
      </c>
      <c r="E29" s="47" t="s">
        <v>212</v>
      </c>
      <c r="F29" s="83" t="s">
        <v>42</v>
      </c>
      <c r="G29" s="64" t="s">
        <v>214</v>
      </c>
      <c r="H29" s="57" t="s">
        <v>194</v>
      </c>
      <c r="I29" s="47">
        <v>6208263828</v>
      </c>
      <c r="J29" s="88" t="s">
        <v>56</v>
      </c>
      <c r="K29" s="49" t="s">
        <v>47</v>
      </c>
      <c r="L29" s="70"/>
      <c r="M29" s="66">
        <v>230.7</v>
      </c>
      <c r="N29" s="58"/>
      <c r="O29" s="92">
        <v>24.087591240875913</v>
      </c>
      <c r="P29" s="49" t="s">
        <v>47</v>
      </c>
      <c r="Q29" s="59"/>
      <c r="R29" s="58"/>
      <c r="S29" s="74" t="s">
        <v>47</v>
      </c>
      <c r="T29" s="96">
        <v>19355</v>
      </c>
      <c r="U29" s="61"/>
      <c r="V29" s="61"/>
      <c r="W29" s="78"/>
      <c r="X29" s="46">
        <f t="shared" si="0"/>
        <v>1</v>
      </c>
      <c r="Y29" s="47">
        <f t="shared" si="1"/>
        <v>1</v>
      </c>
      <c r="Z29" s="47">
        <f t="shared" si="2"/>
        <v>0</v>
      </c>
      <c r="AA29" s="47">
        <f t="shared" si="3"/>
        <v>0</v>
      </c>
      <c r="AB29" s="48" t="str">
        <f t="shared" si="4"/>
        <v>SRSA</v>
      </c>
      <c r="AC29" s="46">
        <f t="shared" si="5"/>
        <v>1</v>
      </c>
      <c r="AD29" s="47">
        <f t="shared" si="6"/>
        <v>1</v>
      </c>
      <c r="AE29" s="47" t="str">
        <f t="shared" si="7"/>
        <v>Initial</v>
      </c>
      <c r="AF29" s="48" t="str">
        <f t="shared" si="8"/>
        <v>-</v>
      </c>
      <c r="AG29" s="46" t="str">
        <f t="shared" si="9"/>
        <v>SRSA</v>
      </c>
      <c r="AH29" s="62" t="s">
        <v>48</v>
      </c>
    </row>
    <row r="30" spans="1:34" ht="12.75" customHeight="1">
      <c r="A30" s="81" t="s">
        <v>215</v>
      </c>
      <c r="B30" s="83" t="s">
        <v>216</v>
      </c>
      <c r="C30" s="46" t="s">
        <v>217</v>
      </c>
      <c r="D30" s="47" t="s">
        <v>218</v>
      </c>
      <c r="E30" s="47" t="s">
        <v>217</v>
      </c>
      <c r="F30" s="83" t="s">
        <v>42</v>
      </c>
      <c r="G30" s="64" t="s">
        <v>219</v>
      </c>
      <c r="H30" s="57" t="s">
        <v>220</v>
      </c>
      <c r="I30" s="47">
        <v>6205432258</v>
      </c>
      <c r="J30" s="88" t="s">
        <v>221</v>
      </c>
      <c r="K30" s="49" t="s">
        <v>46</v>
      </c>
      <c r="L30" s="70"/>
      <c r="M30" s="66"/>
      <c r="N30" s="58"/>
      <c r="O30" s="92">
        <v>9.684300341296929</v>
      </c>
      <c r="P30" s="49" t="s">
        <v>46</v>
      </c>
      <c r="Q30" s="59"/>
      <c r="R30" s="58"/>
      <c r="S30" s="74" t="s">
        <v>46</v>
      </c>
      <c r="T30" s="96">
        <v>45226</v>
      </c>
      <c r="U30" s="61"/>
      <c r="V30" s="61"/>
      <c r="W30" s="78"/>
      <c r="X30" s="46">
        <f t="shared" si="0"/>
        <v>0</v>
      </c>
      <c r="Y30" s="47">
        <f t="shared" si="1"/>
        <v>0</v>
      </c>
      <c r="Z30" s="47">
        <f t="shared" si="2"/>
        <v>0</v>
      </c>
      <c r="AA30" s="47">
        <f t="shared" si="3"/>
        <v>0</v>
      </c>
      <c r="AB30" s="48" t="str">
        <f t="shared" si="4"/>
        <v>-</v>
      </c>
      <c r="AC30" s="46">
        <f t="shared" si="5"/>
        <v>0</v>
      </c>
      <c r="AD30" s="47">
        <f t="shared" si="6"/>
        <v>0</v>
      </c>
      <c r="AE30" s="47">
        <f t="shared" si="7"/>
        <v>0</v>
      </c>
      <c r="AF30" s="48" t="str">
        <f t="shared" si="8"/>
        <v>-</v>
      </c>
      <c r="AG30" s="46">
        <f t="shared" si="9"/>
        <v>0</v>
      </c>
      <c r="AH30" s="62" t="s">
        <v>48</v>
      </c>
    </row>
    <row r="31" spans="1:34" ht="12.75" customHeight="1">
      <c r="A31" s="81" t="s">
        <v>222</v>
      </c>
      <c r="B31" s="83" t="s">
        <v>223</v>
      </c>
      <c r="C31" s="46" t="s">
        <v>224</v>
      </c>
      <c r="D31" s="47" t="s">
        <v>225</v>
      </c>
      <c r="E31" s="47" t="s">
        <v>226</v>
      </c>
      <c r="F31" s="83" t="s">
        <v>42</v>
      </c>
      <c r="G31" s="64" t="s">
        <v>227</v>
      </c>
      <c r="H31" s="57" t="s">
        <v>73</v>
      </c>
      <c r="I31" s="47">
        <v>7856543328</v>
      </c>
      <c r="J31" s="88" t="s">
        <v>81</v>
      </c>
      <c r="K31" s="49" t="s">
        <v>47</v>
      </c>
      <c r="L31" s="70"/>
      <c r="M31" s="66">
        <v>294.5</v>
      </c>
      <c r="N31" s="58"/>
      <c r="O31" s="92">
        <v>15.151515151515152</v>
      </c>
      <c r="P31" s="49" t="s">
        <v>46</v>
      </c>
      <c r="Q31" s="59"/>
      <c r="R31" s="58"/>
      <c r="S31" s="74" t="s">
        <v>47</v>
      </c>
      <c r="T31" s="96">
        <v>13215</v>
      </c>
      <c r="U31" s="61"/>
      <c r="V31" s="61"/>
      <c r="W31" s="78"/>
      <c r="X31" s="46">
        <f t="shared" si="0"/>
        <v>1</v>
      </c>
      <c r="Y31" s="47">
        <f t="shared" si="1"/>
        <v>1</v>
      </c>
      <c r="Z31" s="47">
        <f t="shared" si="2"/>
        <v>0</v>
      </c>
      <c r="AA31" s="47">
        <f t="shared" si="3"/>
        <v>0</v>
      </c>
      <c r="AB31" s="48" t="str">
        <f t="shared" si="4"/>
        <v>SRSA</v>
      </c>
      <c r="AC31" s="46">
        <f t="shared" si="5"/>
        <v>1</v>
      </c>
      <c r="AD31" s="47">
        <f t="shared" si="6"/>
        <v>0</v>
      </c>
      <c r="AE31" s="47">
        <f t="shared" si="7"/>
        <v>0</v>
      </c>
      <c r="AF31" s="48" t="str">
        <f t="shared" si="8"/>
        <v>-</v>
      </c>
      <c r="AG31" s="46">
        <f t="shared" si="9"/>
        <v>0</v>
      </c>
      <c r="AH31" s="62" t="s">
        <v>48</v>
      </c>
    </row>
    <row r="32" spans="1:34" ht="12.75" customHeight="1">
      <c r="A32" s="81" t="s">
        <v>228</v>
      </c>
      <c r="B32" s="83" t="s">
        <v>229</v>
      </c>
      <c r="C32" s="46" t="s">
        <v>230</v>
      </c>
      <c r="D32" s="47" t="s">
        <v>231</v>
      </c>
      <c r="E32" s="47" t="s">
        <v>230</v>
      </c>
      <c r="F32" s="83" t="s">
        <v>42</v>
      </c>
      <c r="G32" s="64" t="s">
        <v>232</v>
      </c>
      <c r="H32" s="57" t="s">
        <v>233</v>
      </c>
      <c r="I32" s="47">
        <v>6203648478</v>
      </c>
      <c r="J32" s="88" t="s">
        <v>45</v>
      </c>
      <c r="K32" s="49" t="s">
        <v>46</v>
      </c>
      <c r="L32" s="70"/>
      <c r="M32" s="66"/>
      <c r="N32" s="58"/>
      <c r="O32" s="92">
        <v>14.829931972789115</v>
      </c>
      <c r="P32" s="49" t="s">
        <v>46</v>
      </c>
      <c r="Q32" s="59"/>
      <c r="R32" s="58"/>
      <c r="S32" s="74" t="s">
        <v>47</v>
      </c>
      <c r="T32" s="96">
        <v>31727</v>
      </c>
      <c r="U32" s="61"/>
      <c r="V32" s="61"/>
      <c r="W32" s="78"/>
      <c r="X32" s="46">
        <f t="shared" si="0"/>
        <v>0</v>
      </c>
      <c r="Y32" s="47">
        <f t="shared" si="1"/>
        <v>0</v>
      </c>
      <c r="Z32" s="47">
        <f t="shared" si="2"/>
        <v>0</v>
      </c>
      <c r="AA32" s="47">
        <f t="shared" si="3"/>
        <v>0</v>
      </c>
      <c r="AB32" s="48" t="str">
        <f t="shared" si="4"/>
        <v>-</v>
      </c>
      <c r="AC32" s="46">
        <f t="shared" si="5"/>
        <v>1</v>
      </c>
      <c r="AD32" s="47">
        <f t="shared" si="6"/>
        <v>0</v>
      </c>
      <c r="AE32" s="47">
        <f t="shared" si="7"/>
        <v>0</v>
      </c>
      <c r="AF32" s="48" t="str">
        <f t="shared" si="8"/>
        <v>-</v>
      </c>
      <c r="AG32" s="46">
        <f t="shared" si="9"/>
        <v>0</v>
      </c>
      <c r="AH32" s="62" t="s">
        <v>48</v>
      </c>
    </row>
    <row r="33" spans="1:34" ht="12.75" customHeight="1">
      <c r="A33" s="81" t="s">
        <v>234</v>
      </c>
      <c r="B33" s="83" t="s">
        <v>235</v>
      </c>
      <c r="C33" s="46" t="s">
        <v>236</v>
      </c>
      <c r="D33" s="47" t="s">
        <v>237</v>
      </c>
      <c r="E33" s="47" t="s">
        <v>236</v>
      </c>
      <c r="F33" s="83" t="s">
        <v>42</v>
      </c>
      <c r="G33" s="64" t="s">
        <v>238</v>
      </c>
      <c r="H33" s="57" t="s">
        <v>239</v>
      </c>
      <c r="I33" s="47">
        <v>6204633840</v>
      </c>
      <c r="J33" s="88" t="s">
        <v>81</v>
      </c>
      <c r="K33" s="49" t="s">
        <v>47</v>
      </c>
      <c r="L33" s="70"/>
      <c r="M33" s="66">
        <v>219</v>
      </c>
      <c r="N33" s="58"/>
      <c r="O33" s="92">
        <v>9.22509225092251</v>
      </c>
      <c r="P33" s="49" t="s">
        <v>46</v>
      </c>
      <c r="Q33" s="59"/>
      <c r="R33" s="58"/>
      <c r="S33" s="74" t="s">
        <v>47</v>
      </c>
      <c r="T33" s="96">
        <v>12899</v>
      </c>
      <c r="U33" s="61"/>
      <c r="V33" s="61"/>
      <c r="W33" s="78"/>
      <c r="X33" s="46">
        <f t="shared" si="0"/>
        <v>1</v>
      </c>
      <c r="Y33" s="47">
        <f t="shared" si="1"/>
        <v>1</v>
      </c>
      <c r="Z33" s="47">
        <f t="shared" si="2"/>
        <v>0</v>
      </c>
      <c r="AA33" s="47">
        <f t="shared" si="3"/>
        <v>0</v>
      </c>
      <c r="AB33" s="48" t="str">
        <f t="shared" si="4"/>
        <v>SRSA</v>
      </c>
      <c r="AC33" s="46">
        <f t="shared" si="5"/>
        <v>1</v>
      </c>
      <c r="AD33" s="47">
        <f t="shared" si="6"/>
        <v>0</v>
      </c>
      <c r="AE33" s="47">
        <f t="shared" si="7"/>
        <v>0</v>
      </c>
      <c r="AF33" s="48" t="str">
        <f t="shared" si="8"/>
        <v>-</v>
      </c>
      <c r="AG33" s="46">
        <f t="shared" si="9"/>
        <v>0</v>
      </c>
      <c r="AH33" s="62" t="s">
        <v>48</v>
      </c>
    </row>
    <row r="34" spans="1:34" ht="12.75" customHeight="1">
      <c r="A34" s="81" t="s">
        <v>240</v>
      </c>
      <c r="B34" s="83" t="s">
        <v>241</v>
      </c>
      <c r="C34" s="46" t="s">
        <v>242</v>
      </c>
      <c r="D34" s="47" t="s">
        <v>243</v>
      </c>
      <c r="E34" s="47" t="s">
        <v>242</v>
      </c>
      <c r="F34" s="83" t="s">
        <v>42</v>
      </c>
      <c r="G34" s="64" t="s">
        <v>244</v>
      </c>
      <c r="H34" s="57" t="s">
        <v>245</v>
      </c>
      <c r="I34" s="47">
        <v>6208452585</v>
      </c>
      <c r="J34" s="88" t="s">
        <v>81</v>
      </c>
      <c r="K34" s="49" t="s">
        <v>47</v>
      </c>
      <c r="L34" s="70"/>
      <c r="M34" s="66">
        <v>222.7</v>
      </c>
      <c r="N34" s="58"/>
      <c r="O34" s="92">
        <v>19.718309859154928</v>
      </c>
      <c r="P34" s="49" t="s">
        <v>46</v>
      </c>
      <c r="Q34" s="59"/>
      <c r="R34" s="58"/>
      <c r="S34" s="74" t="s">
        <v>47</v>
      </c>
      <c r="T34" s="96">
        <v>23347</v>
      </c>
      <c r="U34" s="61"/>
      <c r="V34" s="61"/>
      <c r="W34" s="78"/>
      <c r="X34" s="46">
        <f t="shared" si="0"/>
        <v>1</v>
      </c>
      <c r="Y34" s="47">
        <f t="shared" si="1"/>
        <v>1</v>
      </c>
      <c r="Z34" s="47">
        <f t="shared" si="2"/>
        <v>0</v>
      </c>
      <c r="AA34" s="47">
        <f t="shared" si="3"/>
        <v>0</v>
      </c>
      <c r="AB34" s="48" t="str">
        <f t="shared" si="4"/>
        <v>SRSA</v>
      </c>
      <c r="AC34" s="46">
        <f t="shared" si="5"/>
        <v>1</v>
      </c>
      <c r="AD34" s="47">
        <f t="shared" si="6"/>
        <v>0</v>
      </c>
      <c r="AE34" s="47">
        <f t="shared" si="7"/>
        <v>0</v>
      </c>
      <c r="AF34" s="48" t="str">
        <f t="shared" si="8"/>
        <v>-</v>
      </c>
      <c r="AG34" s="46">
        <f t="shared" si="9"/>
        <v>0</v>
      </c>
      <c r="AH34" s="62" t="s">
        <v>48</v>
      </c>
    </row>
    <row r="35" spans="1:34" ht="12.75" customHeight="1">
      <c r="A35" s="81" t="s">
        <v>246</v>
      </c>
      <c r="B35" s="83" t="s">
        <v>247</v>
      </c>
      <c r="C35" s="46" t="s">
        <v>248</v>
      </c>
      <c r="D35" s="47" t="s">
        <v>249</v>
      </c>
      <c r="E35" s="47" t="s">
        <v>250</v>
      </c>
      <c r="F35" s="83" t="s">
        <v>42</v>
      </c>
      <c r="G35" s="64" t="s">
        <v>251</v>
      </c>
      <c r="H35" s="57" t="s">
        <v>252</v>
      </c>
      <c r="I35" s="47">
        <v>6208799200</v>
      </c>
      <c r="J35" s="88" t="s">
        <v>56</v>
      </c>
      <c r="K35" s="49" t="s">
        <v>47</v>
      </c>
      <c r="L35" s="70"/>
      <c r="M35" s="66">
        <v>717.16</v>
      </c>
      <c r="N35" s="58"/>
      <c r="O35" s="92">
        <v>22.36503856041131</v>
      </c>
      <c r="P35" s="49" t="s">
        <v>47</v>
      </c>
      <c r="Q35" s="59"/>
      <c r="R35" s="58"/>
      <c r="S35" s="74" t="s">
        <v>47</v>
      </c>
      <c r="T35" s="96">
        <v>38512</v>
      </c>
      <c r="U35" s="61"/>
      <c r="V35" s="61"/>
      <c r="W35" s="78"/>
      <c r="X35" s="46">
        <f t="shared" si="0"/>
        <v>1</v>
      </c>
      <c r="Y35" s="47">
        <f t="shared" si="1"/>
        <v>0</v>
      </c>
      <c r="Z35" s="47">
        <f t="shared" si="2"/>
        <v>0</v>
      </c>
      <c r="AA35" s="47">
        <f t="shared" si="3"/>
        <v>0</v>
      </c>
      <c r="AB35" s="48" t="str">
        <f t="shared" si="4"/>
        <v>-</v>
      </c>
      <c r="AC35" s="46">
        <f t="shared" si="5"/>
        <v>1</v>
      </c>
      <c r="AD35" s="47">
        <f t="shared" si="6"/>
        <v>1</v>
      </c>
      <c r="AE35" s="47" t="str">
        <f t="shared" si="7"/>
        <v>Initial</v>
      </c>
      <c r="AF35" s="48" t="str">
        <f t="shared" si="8"/>
        <v>RLIS</v>
      </c>
      <c r="AG35" s="46">
        <f t="shared" si="9"/>
        <v>0</v>
      </c>
      <c r="AH35" s="62" t="s">
        <v>48</v>
      </c>
    </row>
    <row r="36" spans="1:34" ht="12.75" customHeight="1">
      <c r="A36" s="81" t="s">
        <v>253</v>
      </c>
      <c r="B36" s="83" t="s">
        <v>254</v>
      </c>
      <c r="C36" s="46" t="s">
        <v>255</v>
      </c>
      <c r="D36" s="47" t="s">
        <v>256</v>
      </c>
      <c r="E36" s="47" t="s">
        <v>257</v>
      </c>
      <c r="F36" s="83" t="s">
        <v>42</v>
      </c>
      <c r="G36" s="64" t="s">
        <v>258</v>
      </c>
      <c r="H36" s="57" t="s">
        <v>259</v>
      </c>
      <c r="I36" s="47">
        <v>6206284901</v>
      </c>
      <c r="J36" s="88" t="s">
        <v>56</v>
      </c>
      <c r="K36" s="49" t="s">
        <v>47</v>
      </c>
      <c r="L36" s="70"/>
      <c r="M36" s="66">
        <v>364.4</v>
      </c>
      <c r="N36" s="58"/>
      <c r="O36" s="92">
        <v>8.921161825726141</v>
      </c>
      <c r="P36" s="49" t="s">
        <v>46</v>
      </c>
      <c r="Q36" s="59"/>
      <c r="R36" s="58"/>
      <c r="S36" s="74" t="s">
        <v>47</v>
      </c>
      <c r="T36" s="96">
        <v>18042</v>
      </c>
      <c r="U36" s="61"/>
      <c r="V36" s="61"/>
      <c r="W36" s="78"/>
      <c r="X36" s="46">
        <f t="shared" si="0"/>
        <v>1</v>
      </c>
      <c r="Y36" s="47">
        <f t="shared" si="1"/>
        <v>1</v>
      </c>
      <c r="Z36" s="47">
        <f t="shared" si="2"/>
        <v>0</v>
      </c>
      <c r="AA36" s="47">
        <f t="shared" si="3"/>
        <v>0</v>
      </c>
      <c r="AB36" s="48" t="str">
        <f t="shared" si="4"/>
        <v>SRSA</v>
      </c>
      <c r="AC36" s="46">
        <f t="shared" si="5"/>
        <v>1</v>
      </c>
      <c r="AD36" s="47">
        <f t="shared" si="6"/>
        <v>0</v>
      </c>
      <c r="AE36" s="47">
        <f t="shared" si="7"/>
        <v>0</v>
      </c>
      <c r="AF36" s="48" t="str">
        <f t="shared" si="8"/>
        <v>-</v>
      </c>
      <c r="AG36" s="46">
        <f t="shared" si="9"/>
        <v>0</v>
      </c>
      <c r="AH36" s="62" t="s">
        <v>48</v>
      </c>
    </row>
    <row r="37" spans="1:34" ht="12.75" customHeight="1">
      <c r="A37" s="81" t="s">
        <v>260</v>
      </c>
      <c r="B37" s="83" t="s">
        <v>261</v>
      </c>
      <c r="C37" s="46" t="s">
        <v>262</v>
      </c>
      <c r="D37" s="47" t="s">
        <v>263</v>
      </c>
      <c r="E37" s="47" t="s">
        <v>262</v>
      </c>
      <c r="F37" s="83" t="s">
        <v>42</v>
      </c>
      <c r="G37" s="64" t="s">
        <v>264</v>
      </c>
      <c r="H37" s="57" t="s">
        <v>265</v>
      </c>
      <c r="I37" s="47">
        <v>6207582265</v>
      </c>
      <c r="J37" s="88" t="s">
        <v>56</v>
      </c>
      <c r="K37" s="49" t="s">
        <v>47</v>
      </c>
      <c r="L37" s="70"/>
      <c r="M37" s="66">
        <v>146.2</v>
      </c>
      <c r="N37" s="58"/>
      <c r="O37" s="92">
        <v>27.81456953642384</v>
      </c>
      <c r="P37" s="49" t="s">
        <v>47</v>
      </c>
      <c r="Q37" s="59"/>
      <c r="R37" s="58"/>
      <c r="S37" s="74" t="s">
        <v>47</v>
      </c>
      <c r="T37" s="96">
        <v>7542</v>
      </c>
      <c r="U37" s="61"/>
      <c r="V37" s="61"/>
      <c r="W37" s="78"/>
      <c r="X37" s="46">
        <f t="shared" si="0"/>
        <v>1</v>
      </c>
      <c r="Y37" s="47">
        <f t="shared" si="1"/>
        <v>1</v>
      </c>
      <c r="Z37" s="47">
        <f t="shared" si="2"/>
        <v>0</v>
      </c>
      <c r="AA37" s="47">
        <f t="shared" si="3"/>
        <v>0</v>
      </c>
      <c r="AB37" s="48" t="str">
        <f t="shared" si="4"/>
        <v>SRSA</v>
      </c>
      <c r="AC37" s="46">
        <f t="shared" si="5"/>
        <v>1</v>
      </c>
      <c r="AD37" s="47">
        <f t="shared" si="6"/>
        <v>1</v>
      </c>
      <c r="AE37" s="47" t="str">
        <f t="shared" si="7"/>
        <v>Initial</v>
      </c>
      <c r="AF37" s="48" t="str">
        <f t="shared" si="8"/>
        <v>-</v>
      </c>
      <c r="AG37" s="46" t="str">
        <f t="shared" si="9"/>
        <v>SRSA</v>
      </c>
      <c r="AH37" s="62" t="s">
        <v>48</v>
      </c>
    </row>
    <row r="38" spans="1:34" ht="12.75" customHeight="1">
      <c r="A38" s="81" t="s">
        <v>266</v>
      </c>
      <c r="B38" s="83" t="s">
        <v>267</v>
      </c>
      <c r="C38" s="46" t="s">
        <v>268</v>
      </c>
      <c r="D38" s="47" t="s">
        <v>269</v>
      </c>
      <c r="E38" s="47" t="s">
        <v>270</v>
      </c>
      <c r="F38" s="83" t="s">
        <v>42</v>
      </c>
      <c r="G38" s="64" t="s">
        <v>271</v>
      </c>
      <c r="H38" s="57" t="s">
        <v>73</v>
      </c>
      <c r="I38" s="47">
        <v>6204382218</v>
      </c>
      <c r="J38" s="88" t="s">
        <v>56</v>
      </c>
      <c r="K38" s="49" t="s">
        <v>47</v>
      </c>
      <c r="L38" s="70"/>
      <c r="M38" s="66">
        <v>254.7</v>
      </c>
      <c r="N38" s="58"/>
      <c r="O38" s="92">
        <v>19.65811965811966</v>
      </c>
      <c r="P38" s="49" t="s">
        <v>46</v>
      </c>
      <c r="Q38" s="59"/>
      <c r="R38" s="58"/>
      <c r="S38" s="74" t="s">
        <v>47</v>
      </c>
      <c r="T38" s="96">
        <v>20532</v>
      </c>
      <c r="U38" s="61"/>
      <c r="V38" s="61"/>
      <c r="W38" s="78"/>
      <c r="X38" s="46">
        <f t="shared" si="0"/>
        <v>1</v>
      </c>
      <c r="Y38" s="47">
        <f t="shared" si="1"/>
        <v>1</v>
      </c>
      <c r="Z38" s="47">
        <f t="shared" si="2"/>
        <v>0</v>
      </c>
      <c r="AA38" s="47">
        <f t="shared" si="3"/>
        <v>0</v>
      </c>
      <c r="AB38" s="48" t="str">
        <f t="shared" si="4"/>
        <v>SRSA</v>
      </c>
      <c r="AC38" s="46">
        <f t="shared" si="5"/>
        <v>1</v>
      </c>
      <c r="AD38" s="47">
        <f t="shared" si="6"/>
        <v>0</v>
      </c>
      <c r="AE38" s="47">
        <f t="shared" si="7"/>
        <v>0</v>
      </c>
      <c r="AF38" s="48" t="str">
        <f t="shared" si="8"/>
        <v>-</v>
      </c>
      <c r="AG38" s="46">
        <f t="shared" si="9"/>
        <v>0</v>
      </c>
      <c r="AH38" s="62" t="s">
        <v>48</v>
      </c>
    </row>
    <row r="39" spans="1:34" ht="12.75" customHeight="1">
      <c r="A39" s="81" t="s">
        <v>272</v>
      </c>
      <c r="B39" s="83" t="s">
        <v>273</v>
      </c>
      <c r="C39" s="46" t="s">
        <v>274</v>
      </c>
      <c r="D39" s="47" t="s">
        <v>275</v>
      </c>
      <c r="E39" s="47" t="s">
        <v>276</v>
      </c>
      <c r="F39" s="83" t="s">
        <v>42</v>
      </c>
      <c r="G39" s="64" t="s">
        <v>277</v>
      </c>
      <c r="H39" s="57" t="s">
        <v>278</v>
      </c>
      <c r="I39" s="47">
        <v>7858693455</v>
      </c>
      <c r="J39" s="88" t="s">
        <v>81</v>
      </c>
      <c r="K39" s="49" t="s">
        <v>47</v>
      </c>
      <c r="L39" s="70"/>
      <c r="M39" s="66">
        <v>509.7</v>
      </c>
      <c r="N39" s="58"/>
      <c r="O39" s="92">
        <v>16.221374045801525</v>
      </c>
      <c r="P39" s="49" t="s">
        <v>46</v>
      </c>
      <c r="Q39" s="59"/>
      <c r="R39" s="58"/>
      <c r="S39" s="74" t="s">
        <v>47</v>
      </c>
      <c r="T39" s="96">
        <v>23819</v>
      </c>
      <c r="U39" s="61"/>
      <c r="V39" s="61"/>
      <c r="W39" s="78"/>
      <c r="X39" s="46">
        <f t="shared" si="0"/>
        <v>1</v>
      </c>
      <c r="Y39" s="47">
        <f t="shared" si="1"/>
        <v>1</v>
      </c>
      <c r="Z39" s="47">
        <f t="shared" si="2"/>
        <v>0</v>
      </c>
      <c r="AA39" s="47">
        <f t="shared" si="3"/>
        <v>0</v>
      </c>
      <c r="AB39" s="48" t="str">
        <f t="shared" si="4"/>
        <v>SRSA</v>
      </c>
      <c r="AC39" s="46">
        <f t="shared" si="5"/>
        <v>1</v>
      </c>
      <c r="AD39" s="47">
        <f t="shared" si="6"/>
        <v>0</v>
      </c>
      <c r="AE39" s="47">
        <f t="shared" si="7"/>
        <v>0</v>
      </c>
      <c r="AF39" s="48" t="str">
        <f t="shared" si="8"/>
        <v>-</v>
      </c>
      <c r="AG39" s="46">
        <f t="shared" si="9"/>
        <v>0</v>
      </c>
      <c r="AH39" s="62" t="s">
        <v>48</v>
      </c>
    </row>
    <row r="40" spans="1:34" ht="12.75" customHeight="1">
      <c r="A40" s="81" t="s">
        <v>280</v>
      </c>
      <c r="B40" s="83" t="s">
        <v>281</v>
      </c>
      <c r="C40" s="46" t="s">
        <v>282</v>
      </c>
      <c r="D40" s="47" t="s">
        <v>283</v>
      </c>
      <c r="E40" s="47" t="s">
        <v>284</v>
      </c>
      <c r="F40" s="83" t="s">
        <v>42</v>
      </c>
      <c r="G40" s="64" t="s">
        <v>285</v>
      </c>
      <c r="H40" s="57" t="s">
        <v>286</v>
      </c>
      <c r="I40" s="47">
        <v>7852523695</v>
      </c>
      <c r="J40" s="88" t="s">
        <v>56</v>
      </c>
      <c r="K40" s="49" t="s">
        <v>47</v>
      </c>
      <c r="L40" s="70"/>
      <c r="M40" s="66">
        <v>433.1</v>
      </c>
      <c r="N40" s="58"/>
      <c r="O40" s="92">
        <v>11.725293132328309</v>
      </c>
      <c r="P40" s="49" t="s">
        <v>46</v>
      </c>
      <c r="Q40" s="59"/>
      <c r="R40" s="58"/>
      <c r="S40" s="74" t="s">
        <v>47</v>
      </c>
      <c r="T40" s="96">
        <v>31147</v>
      </c>
      <c r="U40" s="61"/>
      <c r="V40" s="61"/>
      <c r="W40" s="78"/>
      <c r="X40" s="46">
        <f t="shared" si="0"/>
        <v>1</v>
      </c>
      <c r="Y40" s="47">
        <f t="shared" si="1"/>
        <v>1</v>
      </c>
      <c r="Z40" s="47">
        <f t="shared" si="2"/>
        <v>0</v>
      </c>
      <c r="AA40" s="47">
        <f t="shared" si="3"/>
        <v>0</v>
      </c>
      <c r="AB40" s="48" t="str">
        <f t="shared" si="4"/>
        <v>SRSA</v>
      </c>
      <c r="AC40" s="46">
        <f t="shared" si="5"/>
        <v>1</v>
      </c>
      <c r="AD40" s="47">
        <f t="shared" si="6"/>
        <v>0</v>
      </c>
      <c r="AE40" s="47">
        <f t="shared" si="7"/>
        <v>0</v>
      </c>
      <c r="AF40" s="48" t="str">
        <f t="shared" si="8"/>
        <v>-</v>
      </c>
      <c r="AG40" s="46">
        <f t="shared" si="9"/>
        <v>0</v>
      </c>
      <c r="AH40" s="62" t="s">
        <v>48</v>
      </c>
    </row>
    <row r="41" spans="1:34" ht="12.75" customHeight="1">
      <c r="A41" s="81" t="s">
        <v>287</v>
      </c>
      <c r="B41" s="83" t="s">
        <v>288</v>
      </c>
      <c r="C41" s="46" t="s">
        <v>289</v>
      </c>
      <c r="D41" s="47" t="s">
        <v>290</v>
      </c>
      <c r="E41" s="47" t="s">
        <v>291</v>
      </c>
      <c r="F41" s="83" t="s">
        <v>42</v>
      </c>
      <c r="G41" s="64" t="s">
        <v>292</v>
      </c>
      <c r="H41" s="57" t="s">
        <v>293</v>
      </c>
      <c r="I41" s="47">
        <v>7859834304</v>
      </c>
      <c r="J41" s="88" t="s">
        <v>56</v>
      </c>
      <c r="K41" s="49" t="s">
        <v>47</v>
      </c>
      <c r="L41" s="70"/>
      <c r="M41" s="66">
        <v>225</v>
      </c>
      <c r="N41" s="58"/>
      <c r="O41" s="92">
        <v>15.705128205128204</v>
      </c>
      <c r="P41" s="49" t="s">
        <v>46</v>
      </c>
      <c r="Q41" s="59"/>
      <c r="R41" s="58"/>
      <c r="S41" s="74" t="s">
        <v>47</v>
      </c>
      <c r="T41" s="96">
        <v>11066</v>
      </c>
      <c r="U41" s="61"/>
      <c r="V41" s="61"/>
      <c r="W41" s="78"/>
      <c r="X41" s="46">
        <f t="shared" si="0"/>
        <v>1</v>
      </c>
      <c r="Y41" s="47">
        <f t="shared" si="1"/>
        <v>1</v>
      </c>
      <c r="Z41" s="47">
        <f t="shared" si="2"/>
        <v>0</v>
      </c>
      <c r="AA41" s="47">
        <f t="shared" si="3"/>
        <v>0</v>
      </c>
      <c r="AB41" s="48" t="str">
        <f t="shared" si="4"/>
        <v>SRSA</v>
      </c>
      <c r="AC41" s="46">
        <f t="shared" si="5"/>
        <v>1</v>
      </c>
      <c r="AD41" s="47">
        <f t="shared" si="6"/>
        <v>0</v>
      </c>
      <c r="AE41" s="47">
        <f t="shared" si="7"/>
        <v>0</v>
      </c>
      <c r="AF41" s="48" t="str">
        <f t="shared" si="8"/>
        <v>-</v>
      </c>
      <c r="AG41" s="46">
        <f t="shared" si="9"/>
        <v>0</v>
      </c>
      <c r="AH41" s="62" t="s">
        <v>48</v>
      </c>
    </row>
    <row r="42" spans="1:34" ht="12.75" customHeight="1">
      <c r="A42" s="81" t="s">
        <v>294</v>
      </c>
      <c r="B42" s="83" t="s">
        <v>295</v>
      </c>
      <c r="C42" s="46" t="s">
        <v>296</v>
      </c>
      <c r="D42" s="47" t="s">
        <v>297</v>
      </c>
      <c r="E42" s="47" t="s">
        <v>298</v>
      </c>
      <c r="F42" s="83" t="s">
        <v>42</v>
      </c>
      <c r="G42" s="64" t="s">
        <v>299</v>
      </c>
      <c r="H42" s="57" t="s">
        <v>300</v>
      </c>
      <c r="I42" s="47">
        <v>6204322500</v>
      </c>
      <c r="J42" s="88" t="s">
        <v>45</v>
      </c>
      <c r="K42" s="49" t="s">
        <v>46</v>
      </c>
      <c r="L42" s="70"/>
      <c r="M42" s="66">
        <v>1743</v>
      </c>
      <c r="N42" s="58"/>
      <c r="O42" s="92">
        <v>20.932697403285637</v>
      </c>
      <c r="P42" s="49" t="s">
        <v>47</v>
      </c>
      <c r="Q42" s="59"/>
      <c r="R42" s="58"/>
      <c r="S42" s="74" t="s">
        <v>47</v>
      </c>
      <c r="T42" s="96">
        <v>92384</v>
      </c>
      <c r="U42" s="61"/>
      <c r="V42" s="61"/>
      <c r="W42" s="78"/>
      <c r="X42" s="46">
        <f t="shared" si="0"/>
        <v>0</v>
      </c>
      <c r="Y42" s="47">
        <f t="shared" si="1"/>
        <v>0</v>
      </c>
      <c r="Z42" s="47">
        <f t="shared" si="2"/>
        <v>0</v>
      </c>
      <c r="AA42" s="47">
        <f t="shared" si="3"/>
        <v>0</v>
      </c>
      <c r="AB42" s="48" t="str">
        <f t="shared" si="4"/>
        <v>-</v>
      </c>
      <c r="AC42" s="46">
        <f t="shared" si="5"/>
        <v>1</v>
      </c>
      <c r="AD42" s="47">
        <f t="shared" si="6"/>
        <v>1</v>
      </c>
      <c r="AE42" s="47" t="str">
        <f t="shared" si="7"/>
        <v>Initial</v>
      </c>
      <c r="AF42" s="48" t="str">
        <f t="shared" si="8"/>
        <v>RLIS</v>
      </c>
      <c r="AG42" s="46">
        <f t="shared" si="9"/>
        <v>0</v>
      </c>
      <c r="AH42" s="62" t="s">
        <v>48</v>
      </c>
    </row>
    <row r="43" spans="1:34" ht="12.75" customHeight="1">
      <c r="A43" s="81" t="s">
        <v>301</v>
      </c>
      <c r="B43" s="83" t="s">
        <v>302</v>
      </c>
      <c r="C43" s="46" t="s">
        <v>303</v>
      </c>
      <c r="D43" s="47" t="s">
        <v>304</v>
      </c>
      <c r="E43" s="47" t="s">
        <v>303</v>
      </c>
      <c r="F43" s="83" t="s">
        <v>42</v>
      </c>
      <c r="G43" s="64" t="s">
        <v>305</v>
      </c>
      <c r="H43" s="57" t="s">
        <v>306</v>
      </c>
      <c r="I43" s="47">
        <v>7859226521</v>
      </c>
      <c r="J43" s="88" t="s">
        <v>56</v>
      </c>
      <c r="K43" s="49" t="s">
        <v>47</v>
      </c>
      <c r="L43" s="70"/>
      <c r="M43" s="66"/>
      <c r="N43" s="58"/>
      <c r="O43" s="92">
        <v>13.211009174311927</v>
      </c>
      <c r="P43" s="49" t="s">
        <v>46</v>
      </c>
      <c r="Q43" s="59"/>
      <c r="R43" s="58"/>
      <c r="S43" s="74" t="s">
        <v>47</v>
      </c>
      <c r="T43" s="96">
        <v>41098</v>
      </c>
      <c r="U43" s="61"/>
      <c r="V43" s="61"/>
      <c r="W43" s="78"/>
      <c r="X43" s="46">
        <f t="shared" si="0"/>
        <v>1</v>
      </c>
      <c r="Y43" s="47">
        <f t="shared" si="1"/>
        <v>0</v>
      </c>
      <c r="Z43" s="47">
        <f t="shared" si="2"/>
        <v>0</v>
      </c>
      <c r="AA43" s="47">
        <f t="shared" si="3"/>
        <v>0</v>
      </c>
      <c r="AB43" s="48" t="str">
        <f t="shared" si="4"/>
        <v>-</v>
      </c>
      <c r="AC43" s="46">
        <f t="shared" si="5"/>
        <v>1</v>
      </c>
      <c r="AD43" s="47">
        <f t="shared" si="6"/>
        <v>0</v>
      </c>
      <c r="AE43" s="47">
        <f t="shared" si="7"/>
        <v>0</v>
      </c>
      <c r="AF43" s="48" t="str">
        <f t="shared" si="8"/>
        <v>-</v>
      </c>
      <c r="AG43" s="46">
        <f t="shared" si="9"/>
        <v>0</v>
      </c>
      <c r="AH43" s="62" t="s">
        <v>48</v>
      </c>
    </row>
    <row r="44" spans="1:34" ht="12.75" customHeight="1">
      <c r="A44" s="81" t="s">
        <v>307</v>
      </c>
      <c r="B44" s="83" t="s">
        <v>308</v>
      </c>
      <c r="C44" s="46" t="s">
        <v>309</v>
      </c>
      <c r="D44" s="47" t="s">
        <v>310</v>
      </c>
      <c r="E44" s="47" t="s">
        <v>311</v>
      </c>
      <c r="F44" s="83" t="s">
        <v>42</v>
      </c>
      <c r="G44" s="64" t="s">
        <v>312</v>
      </c>
      <c r="H44" s="57" t="s">
        <v>313</v>
      </c>
      <c r="I44" s="47">
        <v>6202736303</v>
      </c>
      <c r="J44" s="88" t="s">
        <v>56</v>
      </c>
      <c r="K44" s="49" t="s">
        <v>47</v>
      </c>
      <c r="L44" s="70"/>
      <c r="M44" s="66">
        <v>347.8</v>
      </c>
      <c r="N44" s="58"/>
      <c r="O44" s="92">
        <v>14.628820960698691</v>
      </c>
      <c r="P44" s="49" t="s">
        <v>46</v>
      </c>
      <c r="Q44" s="59"/>
      <c r="R44" s="58"/>
      <c r="S44" s="74" t="s">
        <v>47</v>
      </c>
      <c r="T44" s="96">
        <v>26980</v>
      </c>
      <c r="U44" s="61"/>
      <c r="V44" s="61"/>
      <c r="W44" s="78"/>
      <c r="X44" s="46">
        <f t="shared" si="0"/>
        <v>1</v>
      </c>
      <c r="Y44" s="47">
        <f t="shared" si="1"/>
        <v>1</v>
      </c>
      <c r="Z44" s="47">
        <f t="shared" si="2"/>
        <v>0</v>
      </c>
      <c r="AA44" s="47">
        <f t="shared" si="3"/>
        <v>0</v>
      </c>
      <c r="AB44" s="48" t="str">
        <f t="shared" si="4"/>
        <v>SRSA</v>
      </c>
      <c r="AC44" s="46">
        <f t="shared" si="5"/>
        <v>1</v>
      </c>
      <c r="AD44" s="47">
        <f t="shared" si="6"/>
        <v>0</v>
      </c>
      <c r="AE44" s="47">
        <f t="shared" si="7"/>
        <v>0</v>
      </c>
      <c r="AF44" s="48" t="str">
        <f t="shared" si="8"/>
        <v>-</v>
      </c>
      <c r="AG44" s="46">
        <f t="shared" si="9"/>
        <v>0</v>
      </c>
      <c r="AH44" s="62" t="s">
        <v>48</v>
      </c>
    </row>
    <row r="45" spans="1:34" ht="12.75" customHeight="1">
      <c r="A45" s="81" t="s">
        <v>314</v>
      </c>
      <c r="B45" s="83" t="s">
        <v>315</v>
      </c>
      <c r="C45" s="46" t="s">
        <v>316</v>
      </c>
      <c r="D45" s="47" t="s">
        <v>317</v>
      </c>
      <c r="E45" s="47" t="s">
        <v>318</v>
      </c>
      <c r="F45" s="83" t="s">
        <v>42</v>
      </c>
      <c r="G45" s="64" t="s">
        <v>319</v>
      </c>
      <c r="H45" s="57" t="s">
        <v>320</v>
      </c>
      <c r="I45" s="47">
        <v>6209382913</v>
      </c>
      <c r="J45" s="88" t="s">
        <v>56</v>
      </c>
      <c r="K45" s="49" t="s">
        <v>47</v>
      </c>
      <c r="L45" s="70"/>
      <c r="M45" s="66">
        <v>144.1</v>
      </c>
      <c r="N45" s="58"/>
      <c r="O45" s="92">
        <v>10.843373493975903</v>
      </c>
      <c r="P45" s="49" t="s">
        <v>46</v>
      </c>
      <c r="Q45" s="59"/>
      <c r="R45" s="58"/>
      <c r="S45" s="74" t="s">
        <v>47</v>
      </c>
      <c r="T45" s="96">
        <v>10293</v>
      </c>
      <c r="U45" s="61"/>
      <c r="V45" s="61"/>
      <c r="W45" s="78"/>
      <c r="X45" s="46">
        <f t="shared" si="0"/>
        <v>1</v>
      </c>
      <c r="Y45" s="47">
        <f t="shared" si="1"/>
        <v>1</v>
      </c>
      <c r="Z45" s="47">
        <f t="shared" si="2"/>
        <v>0</v>
      </c>
      <c r="AA45" s="47">
        <f t="shared" si="3"/>
        <v>0</v>
      </c>
      <c r="AB45" s="48" t="str">
        <f t="shared" si="4"/>
        <v>SRSA</v>
      </c>
      <c r="AC45" s="46">
        <f t="shared" si="5"/>
        <v>1</v>
      </c>
      <c r="AD45" s="47">
        <f t="shared" si="6"/>
        <v>0</v>
      </c>
      <c r="AE45" s="47">
        <f t="shared" si="7"/>
        <v>0</v>
      </c>
      <c r="AF45" s="48" t="str">
        <f t="shared" si="8"/>
        <v>-</v>
      </c>
      <c r="AG45" s="46">
        <f t="shared" si="9"/>
        <v>0</v>
      </c>
      <c r="AH45" s="62" t="s">
        <v>48</v>
      </c>
    </row>
    <row r="46" spans="1:34" ht="12.75" customHeight="1">
      <c r="A46" s="81" t="s">
        <v>321</v>
      </c>
      <c r="B46" s="83" t="s">
        <v>322</v>
      </c>
      <c r="C46" s="46" t="s">
        <v>323</v>
      </c>
      <c r="D46" s="47" t="s">
        <v>324</v>
      </c>
      <c r="E46" s="47" t="s">
        <v>325</v>
      </c>
      <c r="F46" s="83" t="s">
        <v>42</v>
      </c>
      <c r="G46" s="64" t="s">
        <v>326</v>
      </c>
      <c r="H46" s="57" t="s">
        <v>327</v>
      </c>
      <c r="I46" s="47">
        <v>6207253187</v>
      </c>
      <c r="J46" s="88" t="s">
        <v>56</v>
      </c>
      <c r="K46" s="49" t="s">
        <v>47</v>
      </c>
      <c r="L46" s="70"/>
      <c r="M46" s="66">
        <v>309.7</v>
      </c>
      <c r="N46" s="58"/>
      <c r="O46" s="92">
        <v>22.56267409470752</v>
      </c>
      <c r="P46" s="49" t="s">
        <v>47</v>
      </c>
      <c r="Q46" s="59"/>
      <c r="R46" s="58"/>
      <c r="S46" s="74" t="s">
        <v>47</v>
      </c>
      <c r="T46" s="96">
        <v>31940</v>
      </c>
      <c r="U46" s="61"/>
      <c r="V46" s="61"/>
      <c r="W46" s="78"/>
      <c r="X46" s="46">
        <f t="shared" si="0"/>
        <v>1</v>
      </c>
      <c r="Y46" s="47">
        <f t="shared" si="1"/>
        <v>1</v>
      </c>
      <c r="Z46" s="47">
        <f t="shared" si="2"/>
        <v>0</v>
      </c>
      <c r="AA46" s="47">
        <f t="shared" si="3"/>
        <v>0</v>
      </c>
      <c r="AB46" s="48" t="str">
        <f t="shared" si="4"/>
        <v>SRSA</v>
      </c>
      <c r="AC46" s="46">
        <f t="shared" si="5"/>
        <v>1</v>
      </c>
      <c r="AD46" s="47">
        <f t="shared" si="6"/>
        <v>1</v>
      </c>
      <c r="AE46" s="47" t="str">
        <f t="shared" si="7"/>
        <v>Initial</v>
      </c>
      <c r="AF46" s="48" t="str">
        <f t="shared" si="8"/>
        <v>-</v>
      </c>
      <c r="AG46" s="46" t="str">
        <f t="shared" si="9"/>
        <v>SRSA</v>
      </c>
      <c r="AH46" s="62" t="s">
        <v>48</v>
      </c>
    </row>
    <row r="47" spans="1:34" ht="12.75" customHeight="1">
      <c r="A47" s="81" t="s">
        <v>328</v>
      </c>
      <c r="B47" s="83" t="s">
        <v>329</v>
      </c>
      <c r="C47" s="46" t="s">
        <v>330</v>
      </c>
      <c r="D47" s="47" t="s">
        <v>331</v>
      </c>
      <c r="E47" s="47" t="s">
        <v>330</v>
      </c>
      <c r="F47" s="83" t="s">
        <v>42</v>
      </c>
      <c r="G47" s="64" t="s">
        <v>332</v>
      </c>
      <c r="H47" s="57" t="s">
        <v>333</v>
      </c>
      <c r="I47" s="47">
        <v>3165423512</v>
      </c>
      <c r="J47" s="88" t="s">
        <v>81</v>
      </c>
      <c r="K47" s="49" t="s">
        <v>47</v>
      </c>
      <c r="L47" s="70"/>
      <c r="M47" s="66"/>
      <c r="N47" s="58"/>
      <c r="O47" s="92">
        <v>8.292682926829269</v>
      </c>
      <c r="P47" s="49" t="s">
        <v>46</v>
      </c>
      <c r="Q47" s="59"/>
      <c r="R47" s="58"/>
      <c r="S47" s="74" t="s">
        <v>47</v>
      </c>
      <c r="T47" s="96">
        <v>16888</v>
      </c>
      <c r="U47" s="61"/>
      <c r="V47" s="61"/>
      <c r="W47" s="78"/>
      <c r="X47" s="46">
        <f t="shared" si="0"/>
        <v>1</v>
      </c>
      <c r="Y47" s="47">
        <f t="shared" si="1"/>
        <v>0</v>
      </c>
      <c r="Z47" s="47">
        <f t="shared" si="2"/>
        <v>0</v>
      </c>
      <c r="AA47" s="47">
        <f t="shared" si="3"/>
        <v>0</v>
      </c>
      <c r="AB47" s="48" t="str">
        <f t="shared" si="4"/>
        <v>-</v>
      </c>
      <c r="AC47" s="46">
        <f t="shared" si="5"/>
        <v>1</v>
      </c>
      <c r="AD47" s="47">
        <f t="shared" si="6"/>
        <v>0</v>
      </c>
      <c r="AE47" s="47">
        <f t="shared" si="7"/>
        <v>0</v>
      </c>
      <c r="AF47" s="48" t="str">
        <f t="shared" si="8"/>
        <v>-</v>
      </c>
      <c r="AG47" s="46">
        <f t="shared" si="9"/>
        <v>0</v>
      </c>
      <c r="AH47" s="62" t="s">
        <v>48</v>
      </c>
    </row>
    <row r="48" spans="1:34" ht="12.75" customHeight="1">
      <c r="A48" s="81" t="s">
        <v>334</v>
      </c>
      <c r="B48" s="83" t="s">
        <v>335</v>
      </c>
      <c r="C48" s="46" t="s">
        <v>336</v>
      </c>
      <c r="D48" s="47" t="s">
        <v>337</v>
      </c>
      <c r="E48" s="47" t="s">
        <v>336</v>
      </c>
      <c r="F48" s="83" t="s">
        <v>42</v>
      </c>
      <c r="G48" s="64" t="s">
        <v>338</v>
      </c>
      <c r="H48" s="57" t="s">
        <v>339</v>
      </c>
      <c r="I48" s="47">
        <v>6204578350</v>
      </c>
      <c r="J48" s="88" t="s">
        <v>56</v>
      </c>
      <c r="K48" s="49" t="s">
        <v>47</v>
      </c>
      <c r="L48" s="70"/>
      <c r="M48" s="66">
        <v>640.19</v>
      </c>
      <c r="N48" s="58"/>
      <c r="O48" s="92">
        <v>20.048019207683073</v>
      </c>
      <c r="P48" s="49" t="s">
        <v>47</v>
      </c>
      <c r="Q48" s="59"/>
      <c r="R48" s="58"/>
      <c r="S48" s="74" t="s">
        <v>47</v>
      </c>
      <c r="T48" s="96">
        <v>36107</v>
      </c>
      <c r="U48" s="61"/>
      <c r="V48" s="61"/>
      <c r="W48" s="78"/>
      <c r="X48" s="46">
        <f t="shared" si="0"/>
        <v>1</v>
      </c>
      <c r="Y48" s="47">
        <f t="shared" si="1"/>
        <v>0</v>
      </c>
      <c r="Z48" s="47">
        <f t="shared" si="2"/>
        <v>0</v>
      </c>
      <c r="AA48" s="47">
        <f t="shared" si="3"/>
        <v>0</v>
      </c>
      <c r="AB48" s="48" t="str">
        <f t="shared" si="4"/>
        <v>-</v>
      </c>
      <c r="AC48" s="46">
        <f t="shared" si="5"/>
        <v>1</v>
      </c>
      <c r="AD48" s="47">
        <f t="shared" si="6"/>
        <v>1</v>
      </c>
      <c r="AE48" s="47" t="str">
        <f t="shared" si="7"/>
        <v>Initial</v>
      </c>
      <c r="AF48" s="48" t="str">
        <f t="shared" si="8"/>
        <v>RLIS</v>
      </c>
      <c r="AG48" s="46">
        <f t="shared" si="9"/>
        <v>0</v>
      </c>
      <c r="AH48" s="62" t="s">
        <v>48</v>
      </c>
    </row>
    <row r="49" spans="1:34" ht="12.75" customHeight="1">
      <c r="A49" s="81" t="s">
        <v>340</v>
      </c>
      <c r="B49" s="83" t="s">
        <v>341</v>
      </c>
      <c r="C49" s="46" t="s">
        <v>342</v>
      </c>
      <c r="D49" s="47" t="s">
        <v>343</v>
      </c>
      <c r="E49" s="47" t="s">
        <v>342</v>
      </c>
      <c r="F49" s="83" t="s">
        <v>42</v>
      </c>
      <c r="G49" s="64" t="s">
        <v>344</v>
      </c>
      <c r="H49" s="57" t="s">
        <v>345</v>
      </c>
      <c r="I49" s="47">
        <v>6203368130</v>
      </c>
      <c r="J49" s="88" t="s">
        <v>56</v>
      </c>
      <c r="K49" s="49" t="s">
        <v>47</v>
      </c>
      <c r="L49" s="70"/>
      <c r="M49" s="66">
        <v>808.56</v>
      </c>
      <c r="N49" s="58"/>
      <c r="O49" s="92">
        <v>26.097867001254706</v>
      </c>
      <c r="P49" s="49" t="s">
        <v>47</v>
      </c>
      <c r="Q49" s="59"/>
      <c r="R49" s="58"/>
      <c r="S49" s="74" t="s">
        <v>47</v>
      </c>
      <c r="T49" s="96">
        <v>26448</v>
      </c>
      <c r="U49" s="61"/>
      <c r="V49" s="61"/>
      <c r="W49" s="78"/>
      <c r="X49" s="46">
        <f t="shared" si="0"/>
        <v>1</v>
      </c>
      <c r="Y49" s="47">
        <f t="shared" si="1"/>
        <v>0</v>
      </c>
      <c r="Z49" s="47">
        <f t="shared" si="2"/>
        <v>0</v>
      </c>
      <c r="AA49" s="47">
        <f t="shared" si="3"/>
        <v>0</v>
      </c>
      <c r="AB49" s="48" t="str">
        <f t="shared" si="4"/>
        <v>-</v>
      </c>
      <c r="AC49" s="46">
        <f t="shared" si="5"/>
        <v>1</v>
      </c>
      <c r="AD49" s="47">
        <f t="shared" si="6"/>
        <v>1</v>
      </c>
      <c r="AE49" s="47" t="str">
        <f t="shared" si="7"/>
        <v>Initial</v>
      </c>
      <c r="AF49" s="48" t="str">
        <f t="shared" si="8"/>
        <v>RLIS</v>
      </c>
      <c r="AG49" s="46">
        <f t="shared" si="9"/>
        <v>0</v>
      </c>
      <c r="AH49" s="62" t="s">
        <v>48</v>
      </c>
    </row>
    <row r="50" spans="1:34" ht="12.75" customHeight="1">
      <c r="A50" s="81" t="s">
        <v>346</v>
      </c>
      <c r="B50" s="83" t="s">
        <v>347</v>
      </c>
      <c r="C50" s="46" t="s">
        <v>348</v>
      </c>
      <c r="D50" s="47" t="s">
        <v>349</v>
      </c>
      <c r="E50" s="47" t="s">
        <v>350</v>
      </c>
      <c r="F50" s="83" t="s">
        <v>42</v>
      </c>
      <c r="G50" s="64" t="s">
        <v>351</v>
      </c>
      <c r="H50" s="57" t="s">
        <v>352</v>
      </c>
      <c r="I50" s="47">
        <v>6202367244</v>
      </c>
      <c r="J50" s="88" t="s">
        <v>56</v>
      </c>
      <c r="K50" s="49" t="s">
        <v>47</v>
      </c>
      <c r="L50" s="70"/>
      <c r="M50" s="66">
        <v>444.8</v>
      </c>
      <c r="N50" s="58"/>
      <c r="O50" s="92">
        <v>24.312896405919663</v>
      </c>
      <c r="P50" s="49" t="s">
        <v>47</v>
      </c>
      <c r="Q50" s="59"/>
      <c r="R50" s="58"/>
      <c r="S50" s="74" t="s">
        <v>47</v>
      </c>
      <c r="T50" s="96">
        <v>19016</v>
      </c>
      <c r="U50" s="61"/>
      <c r="V50" s="61"/>
      <c r="W50" s="78"/>
      <c r="X50" s="46">
        <f t="shared" si="0"/>
        <v>1</v>
      </c>
      <c r="Y50" s="47">
        <f t="shared" si="1"/>
        <v>1</v>
      </c>
      <c r="Z50" s="47">
        <f t="shared" si="2"/>
        <v>0</v>
      </c>
      <c r="AA50" s="47">
        <f t="shared" si="3"/>
        <v>0</v>
      </c>
      <c r="AB50" s="48" t="str">
        <f t="shared" si="4"/>
        <v>SRSA</v>
      </c>
      <c r="AC50" s="46">
        <f t="shared" si="5"/>
        <v>1</v>
      </c>
      <c r="AD50" s="47">
        <f t="shared" si="6"/>
        <v>1</v>
      </c>
      <c r="AE50" s="47" t="str">
        <f t="shared" si="7"/>
        <v>Initial</v>
      </c>
      <c r="AF50" s="48" t="str">
        <f t="shared" si="8"/>
        <v>-</v>
      </c>
      <c r="AG50" s="46" t="str">
        <f t="shared" si="9"/>
        <v>SRSA</v>
      </c>
      <c r="AH50" s="62" t="s">
        <v>48</v>
      </c>
    </row>
    <row r="51" spans="1:34" ht="12.75" customHeight="1">
      <c r="A51" s="81" t="s">
        <v>353</v>
      </c>
      <c r="B51" s="83" t="s">
        <v>354</v>
      </c>
      <c r="C51" s="46" t="s">
        <v>355</v>
      </c>
      <c r="D51" s="47" t="s">
        <v>356</v>
      </c>
      <c r="E51" s="47" t="s">
        <v>357</v>
      </c>
      <c r="F51" s="83" t="s">
        <v>42</v>
      </c>
      <c r="G51" s="64" t="s">
        <v>358</v>
      </c>
      <c r="H51" s="57" t="s">
        <v>359</v>
      </c>
      <c r="I51" s="47">
        <v>7857342341</v>
      </c>
      <c r="J51" s="88" t="s">
        <v>56</v>
      </c>
      <c r="K51" s="49" t="s">
        <v>47</v>
      </c>
      <c r="L51" s="70"/>
      <c r="M51" s="66">
        <v>104.4</v>
      </c>
      <c r="N51" s="58"/>
      <c r="O51" s="92">
        <v>12.987012987012985</v>
      </c>
      <c r="P51" s="49" t="s">
        <v>46</v>
      </c>
      <c r="Q51" s="59"/>
      <c r="R51" s="58"/>
      <c r="S51" s="74" t="s">
        <v>47</v>
      </c>
      <c r="T51" s="96">
        <v>6734</v>
      </c>
      <c r="U51" s="61"/>
      <c r="V51" s="61"/>
      <c r="W51" s="78"/>
      <c r="X51" s="46">
        <f t="shared" si="0"/>
        <v>1</v>
      </c>
      <c r="Y51" s="47">
        <f t="shared" si="1"/>
        <v>1</v>
      </c>
      <c r="Z51" s="47">
        <f t="shared" si="2"/>
        <v>0</v>
      </c>
      <c r="AA51" s="47">
        <f t="shared" si="3"/>
        <v>0</v>
      </c>
      <c r="AB51" s="48" t="str">
        <f t="shared" si="4"/>
        <v>SRSA</v>
      </c>
      <c r="AC51" s="46">
        <f t="shared" si="5"/>
        <v>1</v>
      </c>
      <c r="AD51" s="47">
        <f t="shared" si="6"/>
        <v>0</v>
      </c>
      <c r="AE51" s="47">
        <f t="shared" si="7"/>
        <v>0</v>
      </c>
      <c r="AF51" s="48" t="str">
        <f t="shared" si="8"/>
        <v>-</v>
      </c>
      <c r="AG51" s="46">
        <f t="shared" si="9"/>
        <v>0</v>
      </c>
      <c r="AH51" s="62" t="s">
        <v>48</v>
      </c>
    </row>
    <row r="52" spans="1:34" ht="12.75" customHeight="1">
      <c r="A52" s="81" t="s">
        <v>360</v>
      </c>
      <c r="B52" s="83" t="s">
        <v>361</v>
      </c>
      <c r="C52" s="46" t="s">
        <v>362</v>
      </c>
      <c r="D52" s="47" t="s">
        <v>363</v>
      </c>
      <c r="E52" s="47" t="s">
        <v>364</v>
      </c>
      <c r="F52" s="83" t="s">
        <v>42</v>
      </c>
      <c r="G52" s="64" t="s">
        <v>365</v>
      </c>
      <c r="H52" s="57" t="s">
        <v>366</v>
      </c>
      <c r="I52" s="47">
        <v>6208557743</v>
      </c>
      <c r="J52" s="88" t="s">
        <v>56</v>
      </c>
      <c r="K52" s="49" t="s">
        <v>47</v>
      </c>
      <c r="L52" s="70"/>
      <c r="M52" s="66">
        <v>601.3</v>
      </c>
      <c r="N52" s="58" t="s">
        <v>47</v>
      </c>
      <c r="O52" s="92">
        <v>12.217795484727755</v>
      </c>
      <c r="P52" s="49" t="s">
        <v>46</v>
      </c>
      <c r="Q52" s="59"/>
      <c r="R52" s="58"/>
      <c r="S52" s="74" t="s">
        <v>47</v>
      </c>
      <c r="T52" s="96">
        <v>19799</v>
      </c>
      <c r="U52" s="61"/>
      <c r="V52" s="61"/>
      <c r="W52" s="78"/>
      <c r="X52" s="46">
        <f t="shared" si="0"/>
        <v>1</v>
      </c>
      <c r="Y52" s="47">
        <f t="shared" si="1"/>
        <v>1</v>
      </c>
      <c r="Z52" s="47">
        <f t="shared" si="2"/>
        <v>0</v>
      </c>
      <c r="AA52" s="47">
        <f t="shared" si="3"/>
        <v>0</v>
      </c>
      <c r="AB52" s="48" t="str">
        <f t="shared" si="4"/>
        <v>SRSA</v>
      </c>
      <c r="AC52" s="46">
        <f t="shared" si="5"/>
        <v>1</v>
      </c>
      <c r="AD52" s="47">
        <f t="shared" si="6"/>
        <v>0</v>
      </c>
      <c r="AE52" s="47">
        <f t="shared" si="7"/>
        <v>0</v>
      </c>
      <c r="AF52" s="48" t="str">
        <f t="shared" si="8"/>
        <v>-</v>
      </c>
      <c r="AG52" s="46">
        <f t="shared" si="9"/>
        <v>0</v>
      </c>
      <c r="AH52" s="62" t="s">
        <v>48</v>
      </c>
    </row>
    <row r="53" spans="1:34" ht="12.75" customHeight="1">
      <c r="A53" s="81" t="s">
        <v>367</v>
      </c>
      <c r="B53" s="83" t="s">
        <v>368</v>
      </c>
      <c r="C53" s="46" t="s">
        <v>369</v>
      </c>
      <c r="D53" s="47" t="s">
        <v>370</v>
      </c>
      <c r="E53" s="47" t="s">
        <v>371</v>
      </c>
      <c r="F53" s="83" t="s">
        <v>42</v>
      </c>
      <c r="G53" s="64" t="s">
        <v>372</v>
      </c>
      <c r="H53" s="57" t="s">
        <v>373</v>
      </c>
      <c r="I53" s="47">
        <v>3165412577</v>
      </c>
      <c r="J53" s="88" t="s">
        <v>63</v>
      </c>
      <c r="K53" s="49" t="s">
        <v>46</v>
      </c>
      <c r="L53" s="70"/>
      <c r="M53" s="66"/>
      <c r="N53" s="58"/>
      <c r="O53" s="92">
        <v>9.473094170403588</v>
      </c>
      <c r="P53" s="49" t="s">
        <v>46</v>
      </c>
      <c r="Q53" s="59"/>
      <c r="R53" s="58"/>
      <c r="S53" s="74" t="s">
        <v>46</v>
      </c>
      <c r="T53" s="96">
        <v>52824</v>
      </c>
      <c r="U53" s="61"/>
      <c r="V53" s="61"/>
      <c r="W53" s="78"/>
      <c r="X53" s="46">
        <f t="shared" si="0"/>
        <v>0</v>
      </c>
      <c r="Y53" s="47">
        <f t="shared" si="1"/>
        <v>0</v>
      </c>
      <c r="Z53" s="47">
        <f t="shared" si="2"/>
        <v>0</v>
      </c>
      <c r="AA53" s="47">
        <f t="shared" si="3"/>
        <v>0</v>
      </c>
      <c r="AB53" s="48" t="str">
        <f t="shared" si="4"/>
        <v>-</v>
      </c>
      <c r="AC53" s="46">
        <f t="shared" si="5"/>
        <v>0</v>
      </c>
      <c r="AD53" s="47">
        <f t="shared" si="6"/>
        <v>0</v>
      </c>
      <c r="AE53" s="47">
        <f t="shared" si="7"/>
        <v>0</v>
      </c>
      <c r="AF53" s="48" t="str">
        <f t="shared" si="8"/>
        <v>-</v>
      </c>
      <c r="AG53" s="46">
        <f t="shared" si="9"/>
        <v>0</v>
      </c>
      <c r="AH53" s="62" t="s">
        <v>48</v>
      </c>
    </row>
    <row r="54" spans="1:34" ht="12.75" customHeight="1">
      <c r="A54" s="81" t="s">
        <v>374</v>
      </c>
      <c r="B54" s="83" t="s">
        <v>375</v>
      </c>
      <c r="C54" s="46" t="s">
        <v>376</v>
      </c>
      <c r="D54" s="47" t="s">
        <v>377</v>
      </c>
      <c r="E54" s="47" t="s">
        <v>376</v>
      </c>
      <c r="F54" s="83" t="s">
        <v>42</v>
      </c>
      <c r="G54" s="64" t="s">
        <v>378</v>
      </c>
      <c r="H54" s="57" t="s">
        <v>379</v>
      </c>
      <c r="I54" s="47">
        <v>7856323176</v>
      </c>
      <c r="J54" s="88" t="s">
        <v>89</v>
      </c>
      <c r="K54" s="49" t="s">
        <v>46</v>
      </c>
      <c r="L54" s="70"/>
      <c r="M54" s="66"/>
      <c r="N54" s="58"/>
      <c r="O54" s="92">
        <v>15.875265768958185</v>
      </c>
      <c r="P54" s="49" t="s">
        <v>46</v>
      </c>
      <c r="Q54" s="59"/>
      <c r="R54" s="58"/>
      <c r="S54" s="74" t="s">
        <v>47</v>
      </c>
      <c r="T54" s="96">
        <v>63641</v>
      </c>
      <c r="U54" s="61"/>
      <c r="V54" s="61"/>
      <c r="W54" s="78"/>
      <c r="X54" s="46">
        <f t="shared" si="0"/>
        <v>0</v>
      </c>
      <c r="Y54" s="47">
        <f t="shared" si="1"/>
        <v>0</v>
      </c>
      <c r="Z54" s="47">
        <f t="shared" si="2"/>
        <v>0</v>
      </c>
      <c r="AA54" s="47">
        <f t="shared" si="3"/>
        <v>0</v>
      </c>
      <c r="AB54" s="48" t="str">
        <f t="shared" si="4"/>
        <v>-</v>
      </c>
      <c r="AC54" s="46">
        <f t="shared" si="5"/>
        <v>1</v>
      </c>
      <c r="AD54" s="47">
        <f t="shared" si="6"/>
        <v>0</v>
      </c>
      <c r="AE54" s="47">
        <f t="shared" si="7"/>
        <v>0</v>
      </c>
      <c r="AF54" s="48" t="str">
        <f t="shared" si="8"/>
        <v>-</v>
      </c>
      <c r="AG54" s="46">
        <f t="shared" si="9"/>
        <v>0</v>
      </c>
      <c r="AH54" s="62" t="s">
        <v>48</v>
      </c>
    </row>
    <row r="55" spans="1:34" ht="12.75" customHeight="1">
      <c r="A55" s="81" t="s">
        <v>380</v>
      </c>
      <c r="B55" s="83" t="s">
        <v>381</v>
      </c>
      <c r="C55" s="46" t="s">
        <v>382</v>
      </c>
      <c r="D55" s="47" t="s">
        <v>383</v>
      </c>
      <c r="E55" s="47" t="s">
        <v>382</v>
      </c>
      <c r="F55" s="83" t="s">
        <v>42</v>
      </c>
      <c r="G55" s="64" t="s">
        <v>384</v>
      </c>
      <c r="H55" s="57" t="s">
        <v>73</v>
      </c>
      <c r="I55" s="47">
        <v>6205842091</v>
      </c>
      <c r="J55" s="88" t="s">
        <v>81</v>
      </c>
      <c r="K55" s="49" t="s">
        <v>47</v>
      </c>
      <c r="L55" s="70"/>
      <c r="M55" s="66"/>
      <c r="N55" s="58"/>
      <c r="O55" s="92">
        <v>15.644171779141105</v>
      </c>
      <c r="P55" s="49" t="s">
        <v>46</v>
      </c>
      <c r="Q55" s="59"/>
      <c r="R55" s="58"/>
      <c r="S55" s="74" t="s">
        <v>47</v>
      </c>
      <c r="T55" s="96">
        <v>26722</v>
      </c>
      <c r="U55" s="61"/>
      <c r="V55" s="61"/>
      <c r="W55" s="78"/>
      <c r="X55" s="46">
        <f t="shared" si="0"/>
        <v>1</v>
      </c>
      <c r="Y55" s="47">
        <f t="shared" si="1"/>
        <v>0</v>
      </c>
      <c r="Z55" s="47">
        <f t="shared" si="2"/>
        <v>0</v>
      </c>
      <c r="AA55" s="47">
        <f t="shared" si="3"/>
        <v>0</v>
      </c>
      <c r="AB55" s="48" t="str">
        <f t="shared" si="4"/>
        <v>-</v>
      </c>
      <c r="AC55" s="46">
        <f t="shared" si="5"/>
        <v>1</v>
      </c>
      <c r="AD55" s="47">
        <f t="shared" si="6"/>
        <v>0</v>
      </c>
      <c r="AE55" s="47">
        <f t="shared" si="7"/>
        <v>0</v>
      </c>
      <c r="AF55" s="48" t="str">
        <f t="shared" si="8"/>
        <v>-</v>
      </c>
      <c r="AG55" s="46">
        <f t="shared" si="9"/>
        <v>0</v>
      </c>
      <c r="AH55" s="62" t="s">
        <v>48</v>
      </c>
    </row>
    <row r="56" spans="1:34" ht="12.75" customHeight="1">
      <c r="A56" s="81" t="s">
        <v>385</v>
      </c>
      <c r="B56" s="83" t="s">
        <v>386</v>
      </c>
      <c r="C56" s="46" t="s">
        <v>387</v>
      </c>
      <c r="D56" s="47" t="s">
        <v>388</v>
      </c>
      <c r="E56" s="47" t="s">
        <v>389</v>
      </c>
      <c r="F56" s="83" t="s">
        <v>42</v>
      </c>
      <c r="G56" s="64" t="s">
        <v>390</v>
      </c>
      <c r="H56" s="57" t="s">
        <v>391</v>
      </c>
      <c r="I56" s="47">
        <v>7854553313</v>
      </c>
      <c r="J56" s="88" t="s">
        <v>56</v>
      </c>
      <c r="K56" s="49" t="s">
        <v>47</v>
      </c>
      <c r="L56" s="70"/>
      <c r="M56" s="66">
        <v>299.3</v>
      </c>
      <c r="N56" s="58"/>
      <c r="O56" s="92">
        <v>12.794612794612794</v>
      </c>
      <c r="P56" s="49" t="s">
        <v>46</v>
      </c>
      <c r="Q56" s="59"/>
      <c r="R56" s="58"/>
      <c r="S56" s="74" t="s">
        <v>47</v>
      </c>
      <c r="T56" s="96">
        <v>11738</v>
      </c>
      <c r="U56" s="61"/>
      <c r="V56" s="61"/>
      <c r="W56" s="78"/>
      <c r="X56" s="46">
        <f t="shared" si="0"/>
        <v>1</v>
      </c>
      <c r="Y56" s="47">
        <f t="shared" si="1"/>
        <v>1</v>
      </c>
      <c r="Z56" s="47">
        <f t="shared" si="2"/>
        <v>0</v>
      </c>
      <c r="AA56" s="47">
        <f t="shared" si="3"/>
        <v>0</v>
      </c>
      <c r="AB56" s="48" t="str">
        <f t="shared" si="4"/>
        <v>SRSA</v>
      </c>
      <c r="AC56" s="46">
        <f t="shared" si="5"/>
        <v>1</v>
      </c>
      <c r="AD56" s="47">
        <f t="shared" si="6"/>
        <v>0</v>
      </c>
      <c r="AE56" s="47">
        <f t="shared" si="7"/>
        <v>0</v>
      </c>
      <c r="AF56" s="48" t="str">
        <f t="shared" si="8"/>
        <v>-</v>
      </c>
      <c r="AG56" s="46">
        <f t="shared" si="9"/>
        <v>0</v>
      </c>
      <c r="AH56" s="62" t="s">
        <v>48</v>
      </c>
    </row>
    <row r="57" spans="1:34" ht="12.75" customHeight="1">
      <c r="A57" s="81" t="s">
        <v>392</v>
      </c>
      <c r="B57" s="83" t="s">
        <v>393</v>
      </c>
      <c r="C57" s="46" t="s">
        <v>394</v>
      </c>
      <c r="D57" s="47" t="s">
        <v>395</v>
      </c>
      <c r="E57" s="47" t="s">
        <v>394</v>
      </c>
      <c r="F57" s="83" t="s">
        <v>42</v>
      </c>
      <c r="G57" s="64" t="s">
        <v>396</v>
      </c>
      <c r="H57" s="57" t="s">
        <v>397</v>
      </c>
      <c r="I57" s="47">
        <v>6202526400</v>
      </c>
      <c r="J57" s="88" t="s">
        <v>45</v>
      </c>
      <c r="K57" s="49" t="s">
        <v>46</v>
      </c>
      <c r="L57" s="70"/>
      <c r="M57" s="66">
        <v>1633.1</v>
      </c>
      <c r="N57" s="58"/>
      <c r="O57" s="92">
        <v>21.435185185185183</v>
      </c>
      <c r="P57" s="49" t="s">
        <v>47</v>
      </c>
      <c r="Q57" s="59"/>
      <c r="R57" s="58"/>
      <c r="S57" s="74" t="s">
        <v>47</v>
      </c>
      <c r="T57" s="96">
        <v>151650</v>
      </c>
      <c r="U57" s="61"/>
      <c r="V57" s="61"/>
      <c r="W57" s="78"/>
      <c r="X57" s="46">
        <f t="shared" si="0"/>
        <v>0</v>
      </c>
      <c r="Y57" s="47">
        <f t="shared" si="1"/>
        <v>0</v>
      </c>
      <c r="Z57" s="47">
        <f t="shared" si="2"/>
        <v>0</v>
      </c>
      <c r="AA57" s="47">
        <f t="shared" si="3"/>
        <v>0</v>
      </c>
      <c r="AB57" s="48" t="str">
        <f t="shared" si="4"/>
        <v>-</v>
      </c>
      <c r="AC57" s="46">
        <f t="shared" si="5"/>
        <v>1</v>
      </c>
      <c r="AD57" s="47">
        <f t="shared" si="6"/>
        <v>1</v>
      </c>
      <c r="AE57" s="47" t="str">
        <f t="shared" si="7"/>
        <v>Initial</v>
      </c>
      <c r="AF57" s="48" t="str">
        <f t="shared" si="8"/>
        <v>RLIS</v>
      </c>
      <c r="AG57" s="46">
        <f t="shared" si="9"/>
        <v>0</v>
      </c>
      <c r="AH57" s="62" t="s">
        <v>48</v>
      </c>
    </row>
    <row r="58" spans="1:34" ht="12.75" customHeight="1">
      <c r="A58" s="81" t="s">
        <v>398</v>
      </c>
      <c r="B58" s="83" t="s">
        <v>399</v>
      </c>
      <c r="C58" s="46" t="s">
        <v>400</v>
      </c>
      <c r="D58" s="47" t="s">
        <v>401</v>
      </c>
      <c r="E58" s="47" t="s">
        <v>402</v>
      </c>
      <c r="F58" s="83" t="s">
        <v>42</v>
      </c>
      <c r="G58" s="64" t="s">
        <v>403</v>
      </c>
      <c r="H58" s="57" t="s">
        <v>404</v>
      </c>
      <c r="I58" s="47">
        <v>7854605000</v>
      </c>
      <c r="J58" s="88" t="s">
        <v>45</v>
      </c>
      <c r="K58" s="49" t="s">
        <v>46</v>
      </c>
      <c r="L58" s="70"/>
      <c r="M58" s="66"/>
      <c r="N58" s="58"/>
      <c r="O58" s="92">
        <v>10.662824207492795</v>
      </c>
      <c r="P58" s="49" t="s">
        <v>46</v>
      </c>
      <c r="Q58" s="59"/>
      <c r="R58" s="58"/>
      <c r="S58" s="74" t="s">
        <v>47</v>
      </c>
      <c r="T58" s="96">
        <v>46626</v>
      </c>
      <c r="U58" s="61"/>
      <c r="V58" s="61"/>
      <c r="W58" s="78"/>
      <c r="X58" s="46">
        <f t="shared" si="0"/>
        <v>0</v>
      </c>
      <c r="Y58" s="47">
        <f t="shared" si="1"/>
        <v>0</v>
      </c>
      <c r="Z58" s="47">
        <f t="shared" si="2"/>
        <v>0</v>
      </c>
      <c r="AA58" s="47">
        <f t="shared" si="3"/>
        <v>0</v>
      </c>
      <c r="AB58" s="48" t="str">
        <f t="shared" si="4"/>
        <v>-</v>
      </c>
      <c r="AC58" s="46">
        <f t="shared" si="5"/>
        <v>1</v>
      </c>
      <c r="AD58" s="47">
        <f t="shared" si="6"/>
        <v>0</v>
      </c>
      <c r="AE58" s="47">
        <f t="shared" si="7"/>
        <v>0</v>
      </c>
      <c r="AF58" s="48" t="str">
        <f t="shared" si="8"/>
        <v>-</v>
      </c>
      <c r="AG58" s="46">
        <f t="shared" si="9"/>
        <v>0</v>
      </c>
      <c r="AH58" s="62" t="s">
        <v>48</v>
      </c>
    </row>
    <row r="59" spans="1:34" ht="12.75" customHeight="1">
      <c r="A59" s="81" t="s">
        <v>405</v>
      </c>
      <c r="B59" s="83" t="s">
        <v>406</v>
      </c>
      <c r="C59" s="46" t="s">
        <v>407</v>
      </c>
      <c r="D59" s="47" t="s">
        <v>408</v>
      </c>
      <c r="E59" s="47" t="s">
        <v>407</v>
      </c>
      <c r="F59" s="83" t="s">
        <v>42</v>
      </c>
      <c r="G59" s="64" t="s">
        <v>409</v>
      </c>
      <c r="H59" s="57" t="s">
        <v>410</v>
      </c>
      <c r="I59" s="47">
        <v>6204293661</v>
      </c>
      <c r="J59" s="88" t="s">
        <v>45</v>
      </c>
      <c r="K59" s="49" t="s">
        <v>46</v>
      </c>
      <c r="L59" s="70"/>
      <c r="M59" s="66">
        <v>962.8</v>
      </c>
      <c r="N59" s="58"/>
      <c r="O59" s="92">
        <v>19.17910447761194</v>
      </c>
      <c r="P59" s="49" t="s">
        <v>46</v>
      </c>
      <c r="Q59" s="59"/>
      <c r="R59" s="58"/>
      <c r="S59" s="74" t="s">
        <v>47</v>
      </c>
      <c r="T59" s="96">
        <v>80180</v>
      </c>
      <c r="U59" s="61"/>
      <c r="V59" s="61"/>
      <c r="W59" s="78"/>
      <c r="X59" s="46">
        <f t="shared" si="0"/>
        <v>0</v>
      </c>
      <c r="Y59" s="47">
        <f t="shared" si="1"/>
        <v>0</v>
      </c>
      <c r="Z59" s="47">
        <f t="shared" si="2"/>
        <v>0</v>
      </c>
      <c r="AA59" s="47">
        <f t="shared" si="3"/>
        <v>0</v>
      </c>
      <c r="AB59" s="48" t="str">
        <f t="shared" si="4"/>
        <v>-</v>
      </c>
      <c r="AC59" s="46">
        <f t="shared" si="5"/>
        <v>1</v>
      </c>
      <c r="AD59" s="47">
        <f t="shared" si="6"/>
        <v>0</v>
      </c>
      <c r="AE59" s="47">
        <f t="shared" si="7"/>
        <v>0</v>
      </c>
      <c r="AF59" s="48" t="str">
        <f t="shared" si="8"/>
        <v>-</v>
      </c>
      <c r="AG59" s="46">
        <f t="shared" si="9"/>
        <v>0</v>
      </c>
      <c r="AH59" s="62" t="s">
        <v>48</v>
      </c>
    </row>
    <row r="60" spans="1:34" ht="12.75" customHeight="1">
      <c r="A60" s="81" t="s">
        <v>411</v>
      </c>
      <c r="B60" s="83" t="s">
        <v>412</v>
      </c>
      <c r="C60" s="46" t="s">
        <v>413</v>
      </c>
      <c r="D60" s="47" t="s">
        <v>414</v>
      </c>
      <c r="E60" s="47" t="s">
        <v>415</v>
      </c>
      <c r="F60" s="83" t="s">
        <v>42</v>
      </c>
      <c r="G60" s="64" t="s">
        <v>416</v>
      </c>
      <c r="H60" s="57" t="s">
        <v>417</v>
      </c>
      <c r="I60" s="47">
        <v>6205822181</v>
      </c>
      <c r="J60" s="88" t="s">
        <v>56</v>
      </c>
      <c r="K60" s="49" t="s">
        <v>47</v>
      </c>
      <c r="L60" s="70"/>
      <c r="M60" s="66">
        <v>314.9</v>
      </c>
      <c r="N60" s="58"/>
      <c r="O60" s="92">
        <v>10.619469026548673</v>
      </c>
      <c r="P60" s="49" t="s">
        <v>46</v>
      </c>
      <c r="Q60" s="59"/>
      <c r="R60" s="58"/>
      <c r="S60" s="74" t="s">
        <v>47</v>
      </c>
      <c r="T60" s="96">
        <v>13805</v>
      </c>
      <c r="U60" s="61"/>
      <c r="V60" s="61"/>
      <c r="W60" s="78"/>
      <c r="X60" s="46">
        <f t="shared" si="0"/>
        <v>1</v>
      </c>
      <c r="Y60" s="47">
        <f t="shared" si="1"/>
        <v>1</v>
      </c>
      <c r="Z60" s="47">
        <f t="shared" si="2"/>
        <v>0</v>
      </c>
      <c r="AA60" s="47">
        <f t="shared" si="3"/>
        <v>0</v>
      </c>
      <c r="AB60" s="48" t="str">
        <f t="shared" si="4"/>
        <v>SRSA</v>
      </c>
      <c r="AC60" s="46">
        <f t="shared" si="5"/>
        <v>1</v>
      </c>
      <c r="AD60" s="47">
        <f t="shared" si="6"/>
        <v>0</v>
      </c>
      <c r="AE60" s="47">
        <f t="shared" si="7"/>
        <v>0</v>
      </c>
      <c r="AF60" s="48" t="str">
        <f t="shared" si="8"/>
        <v>-</v>
      </c>
      <c r="AG60" s="46">
        <f t="shared" si="9"/>
        <v>0</v>
      </c>
      <c r="AH60" s="62" t="s">
        <v>48</v>
      </c>
    </row>
    <row r="61" spans="1:34" ht="12.75" customHeight="1">
      <c r="A61" s="81" t="s">
        <v>418</v>
      </c>
      <c r="B61" s="83" t="s">
        <v>419</v>
      </c>
      <c r="C61" s="46" t="s">
        <v>420</v>
      </c>
      <c r="D61" s="47" t="s">
        <v>421</v>
      </c>
      <c r="E61" s="47" t="s">
        <v>420</v>
      </c>
      <c r="F61" s="83" t="s">
        <v>42</v>
      </c>
      <c r="G61" s="64" t="s">
        <v>422</v>
      </c>
      <c r="H61" s="57" t="s">
        <v>423</v>
      </c>
      <c r="I61" s="47">
        <v>7852433518</v>
      </c>
      <c r="J61" s="88" t="s">
        <v>45</v>
      </c>
      <c r="K61" s="49" t="s">
        <v>46</v>
      </c>
      <c r="L61" s="70"/>
      <c r="M61" s="66"/>
      <c r="N61" s="58"/>
      <c r="O61" s="92">
        <v>15.428033866415806</v>
      </c>
      <c r="P61" s="49" t="s">
        <v>46</v>
      </c>
      <c r="Q61" s="59"/>
      <c r="R61" s="58"/>
      <c r="S61" s="74" t="s">
        <v>47</v>
      </c>
      <c r="T61" s="96">
        <v>49993</v>
      </c>
      <c r="U61" s="61"/>
      <c r="V61" s="61"/>
      <c r="W61" s="78"/>
      <c r="X61" s="46">
        <f t="shared" si="0"/>
        <v>0</v>
      </c>
      <c r="Y61" s="47">
        <f t="shared" si="1"/>
        <v>0</v>
      </c>
      <c r="Z61" s="47">
        <f t="shared" si="2"/>
        <v>0</v>
      </c>
      <c r="AA61" s="47">
        <f t="shared" si="3"/>
        <v>0</v>
      </c>
      <c r="AB61" s="48" t="str">
        <f t="shared" si="4"/>
        <v>-</v>
      </c>
      <c r="AC61" s="46">
        <f t="shared" si="5"/>
        <v>1</v>
      </c>
      <c r="AD61" s="47">
        <f t="shared" si="6"/>
        <v>0</v>
      </c>
      <c r="AE61" s="47">
        <f t="shared" si="7"/>
        <v>0</v>
      </c>
      <c r="AF61" s="48" t="str">
        <f t="shared" si="8"/>
        <v>-</v>
      </c>
      <c r="AG61" s="46">
        <f t="shared" si="9"/>
        <v>0</v>
      </c>
      <c r="AH61" s="62" t="s">
        <v>48</v>
      </c>
    </row>
    <row r="62" spans="1:34" ht="12.75" customHeight="1">
      <c r="A62" s="81" t="s">
        <v>424</v>
      </c>
      <c r="B62" s="83" t="s">
        <v>425</v>
      </c>
      <c r="C62" s="46" t="s">
        <v>426</v>
      </c>
      <c r="D62" s="47" t="s">
        <v>427</v>
      </c>
      <c r="E62" s="47" t="s">
        <v>426</v>
      </c>
      <c r="F62" s="83" t="s">
        <v>42</v>
      </c>
      <c r="G62" s="64" t="s">
        <v>428</v>
      </c>
      <c r="H62" s="57" t="s">
        <v>429</v>
      </c>
      <c r="I62" s="47">
        <v>6204562961</v>
      </c>
      <c r="J62" s="88" t="s">
        <v>81</v>
      </c>
      <c r="K62" s="49" t="s">
        <v>47</v>
      </c>
      <c r="L62" s="70"/>
      <c r="M62" s="66">
        <v>433.2</v>
      </c>
      <c r="N62" s="58"/>
      <c r="O62" s="92">
        <v>12.116564417177914</v>
      </c>
      <c r="P62" s="49" t="s">
        <v>46</v>
      </c>
      <c r="Q62" s="59"/>
      <c r="R62" s="58"/>
      <c r="S62" s="74" t="s">
        <v>47</v>
      </c>
      <c r="T62" s="96">
        <v>13903</v>
      </c>
      <c r="U62" s="61"/>
      <c r="V62" s="61"/>
      <c r="W62" s="78"/>
      <c r="X62" s="46">
        <f t="shared" si="0"/>
        <v>1</v>
      </c>
      <c r="Y62" s="47">
        <f t="shared" si="1"/>
        <v>1</v>
      </c>
      <c r="Z62" s="47">
        <f t="shared" si="2"/>
        <v>0</v>
      </c>
      <c r="AA62" s="47">
        <f t="shared" si="3"/>
        <v>0</v>
      </c>
      <c r="AB62" s="48" t="str">
        <f t="shared" si="4"/>
        <v>SRSA</v>
      </c>
      <c r="AC62" s="46">
        <f t="shared" si="5"/>
        <v>1</v>
      </c>
      <c r="AD62" s="47">
        <f t="shared" si="6"/>
        <v>0</v>
      </c>
      <c r="AE62" s="47">
        <f t="shared" si="7"/>
        <v>0</v>
      </c>
      <c r="AF62" s="48" t="str">
        <f t="shared" si="8"/>
        <v>-</v>
      </c>
      <c r="AG62" s="46">
        <f t="shared" si="9"/>
        <v>0</v>
      </c>
      <c r="AH62" s="62" t="s">
        <v>48</v>
      </c>
    </row>
    <row r="63" spans="1:34" ht="12.75" customHeight="1">
      <c r="A63" s="81" t="s">
        <v>430</v>
      </c>
      <c r="B63" s="83" t="s">
        <v>431</v>
      </c>
      <c r="C63" s="46" t="s">
        <v>432</v>
      </c>
      <c r="D63" s="47" t="s">
        <v>433</v>
      </c>
      <c r="E63" s="47" t="s">
        <v>432</v>
      </c>
      <c r="F63" s="83" t="s">
        <v>42</v>
      </c>
      <c r="G63" s="64" t="s">
        <v>434</v>
      </c>
      <c r="H63" s="57" t="s">
        <v>73</v>
      </c>
      <c r="I63" s="47">
        <v>6206685565</v>
      </c>
      <c r="J63" s="88" t="s">
        <v>56</v>
      </c>
      <c r="K63" s="49" t="s">
        <v>47</v>
      </c>
      <c r="L63" s="70"/>
      <c r="M63" s="66">
        <v>111</v>
      </c>
      <c r="N63" s="58"/>
      <c r="O63" s="92">
        <v>10.396039603960396</v>
      </c>
      <c r="P63" s="49" t="s">
        <v>46</v>
      </c>
      <c r="Q63" s="59"/>
      <c r="R63" s="58"/>
      <c r="S63" s="74" t="s">
        <v>47</v>
      </c>
      <c r="T63" s="96">
        <v>7261</v>
      </c>
      <c r="U63" s="61"/>
      <c r="V63" s="61"/>
      <c r="W63" s="78"/>
      <c r="X63" s="46">
        <f t="shared" si="0"/>
        <v>1</v>
      </c>
      <c r="Y63" s="47">
        <f t="shared" si="1"/>
        <v>1</v>
      </c>
      <c r="Z63" s="47">
        <f t="shared" si="2"/>
        <v>0</v>
      </c>
      <c r="AA63" s="47">
        <f t="shared" si="3"/>
        <v>0</v>
      </c>
      <c r="AB63" s="48" t="str">
        <f t="shared" si="4"/>
        <v>SRSA</v>
      </c>
      <c r="AC63" s="46">
        <f t="shared" si="5"/>
        <v>1</v>
      </c>
      <c r="AD63" s="47">
        <f t="shared" si="6"/>
        <v>0</v>
      </c>
      <c r="AE63" s="47">
        <f t="shared" si="7"/>
        <v>0</v>
      </c>
      <c r="AF63" s="48" t="str">
        <f t="shared" si="8"/>
        <v>-</v>
      </c>
      <c r="AG63" s="46">
        <f t="shared" si="9"/>
        <v>0</v>
      </c>
      <c r="AH63" s="62" t="s">
        <v>48</v>
      </c>
    </row>
    <row r="64" spans="1:34" ht="12.75" customHeight="1">
      <c r="A64" s="81" t="s">
        <v>437</v>
      </c>
      <c r="B64" s="83" t="s">
        <v>438</v>
      </c>
      <c r="C64" s="46" t="s">
        <v>439</v>
      </c>
      <c r="D64" s="47" t="s">
        <v>440</v>
      </c>
      <c r="E64" s="47" t="s">
        <v>441</v>
      </c>
      <c r="F64" s="83" t="s">
        <v>42</v>
      </c>
      <c r="G64" s="64" t="s">
        <v>442</v>
      </c>
      <c r="H64" s="57" t="s">
        <v>443</v>
      </c>
      <c r="I64" s="47">
        <v>6208523540</v>
      </c>
      <c r="J64" s="88" t="s">
        <v>56</v>
      </c>
      <c r="K64" s="49" t="s">
        <v>47</v>
      </c>
      <c r="L64" s="70"/>
      <c r="M64" s="66">
        <v>198.3</v>
      </c>
      <c r="N64" s="58"/>
      <c r="O64" s="92">
        <v>14.40677966101695</v>
      </c>
      <c r="P64" s="49" t="s">
        <v>46</v>
      </c>
      <c r="Q64" s="59"/>
      <c r="R64" s="58"/>
      <c r="S64" s="74" t="s">
        <v>47</v>
      </c>
      <c r="T64" s="96">
        <v>15219</v>
      </c>
      <c r="U64" s="61"/>
      <c r="V64" s="61"/>
      <c r="W64" s="78"/>
      <c r="X64" s="46">
        <f t="shared" si="0"/>
        <v>1</v>
      </c>
      <c r="Y64" s="47">
        <f t="shared" si="1"/>
        <v>1</v>
      </c>
      <c r="Z64" s="47">
        <f t="shared" si="2"/>
        <v>0</v>
      </c>
      <c r="AA64" s="47">
        <f t="shared" si="3"/>
        <v>0</v>
      </c>
      <c r="AB64" s="48" t="str">
        <f t="shared" si="4"/>
        <v>SRSA</v>
      </c>
      <c r="AC64" s="46">
        <f t="shared" si="5"/>
        <v>1</v>
      </c>
      <c r="AD64" s="47">
        <f t="shared" si="6"/>
        <v>0</v>
      </c>
      <c r="AE64" s="47">
        <f t="shared" si="7"/>
        <v>0</v>
      </c>
      <c r="AF64" s="48" t="str">
        <f t="shared" si="8"/>
        <v>-</v>
      </c>
      <c r="AG64" s="46">
        <f t="shared" si="9"/>
        <v>0</v>
      </c>
      <c r="AH64" s="62" t="s">
        <v>48</v>
      </c>
    </row>
    <row r="65" spans="1:34" ht="12.75" customHeight="1">
      <c r="A65" s="81" t="s">
        <v>444</v>
      </c>
      <c r="B65" s="83" t="s">
        <v>445</v>
      </c>
      <c r="C65" s="46" t="s">
        <v>446</v>
      </c>
      <c r="D65" s="47" t="s">
        <v>133</v>
      </c>
      <c r="E65" s="47" t="s">
        <v>446</v>
      </c>
      <c r="F65" s="83" t="s">
        <v>42</v>
      </c>
      <c r="G65" s="64" t="s">
        <v>447</v>
      </c>
      <c r="H65" s="57" t="s">
        <v>135</v>
      </c>
      <c r="I65" s="47">
        <v>6202983271</v>
      </c>
      <c r="J65" s="88" t="s">
        <v>56</v>
      </c>
      <c r="K65" s="49" t="s">
        <v>47</v>
      </c>
      <c r="L65" s="70"/>
      <c r="M65" s="66">
        <v>163.4</v>
      </c>
      <c r="N65" s="58"/>
      <c r="O65" s="92">
        <v>12.865497076023392</v>
      </c>
      <c r="P65" s="49" t="s">
        <v>46</v>
      </c>
      <c r="Q65" s="59"/>
      <c r="R65" s="58"/>
      <c r="S65" s="74" t="s">
        <v>47</v>
      </c>
      <c r="T65" s="96">
        <v>14625</v>
      </c>
      <c r="U65" s="61"/>
      <c r="V65" s="61"/>
      <c r="W65" s="78"/>
      <c r="X65" s="46">
        <f t="shared" si="0"/>
        <v>1</v>
      </c>
      <c r="Y65" s="47">
        <f t="shared" si="1"/>
        <v>1</v>
      </c>
      <c r="Z65" s="47">
        <f t="shared" si="2"/>
        <v>0</v>
      </c>
      <c r="AA65" s="47">
        <f t="shared" si="3"/>
        <v>0</v>
      </c>
      <c r="AB65" s="48" t="str">
        <f t="shared" si="4"/>
        <v>SRSA</v>
      </c>
      <c r="AC65" s="46">
        <f t="shared" si="5"/>
        <v>1</v>
      </c>
      <c r="AD65" s="47">
        <f t="shared" si="6"/>
        <v>0</v>
      </c>
      <c r="AE65" s="47">
        <f t="shared" si="7"/>
        <v>0</v>
      </c>
      <c r="AF65" s="48" t="str">
        <f t="shared" si="8"/>
        <v>-</v>
      </c>
      <c r="AG65" s="46">
        <f t="shared" si="9"/>
        <v>0</v>
      </c>
      <c r="AH65" s="62" t="s">
        <v>48</v>
      </c>
    </row>
    <row r="66" spans="1:34" ht="12.75" customHeight="1">
      <c r="A66" s="81" t="s">
        <v>448</v>
      </c>
      <c r="B66" s="83" t="s">
        <v>449</v>
      </c>
      <c r="C66" s="46" t="s">
        <v>450</v>
      </c>
      <c r="D66" s="47" t="s">
        <v>451</v>
      </c>
      <c r="E66" s="47" t="s">
        <v>450</v>
      </c>
      <c r="F66" s="83" t="s">
        <v>42</v>
      </c>
      <c r="G66" s="64" t="s">
        <v>452</v>
      </c>
      <c r="H66" s="57" t="s">
        <v>453</v>
      </c>
      <c r="I66" s="47">
        <v>9136676200</v>
      </c>
      <c r="J66" s="88" t="s">
        <v>454</v>
      </c>
      <c r="K66" s="49" t="s">
        <v>46</v>
      </c>
      <c r="L66" s="70"/>
      <c r="M66" s="66"/>
      <c r="N66" s="58"/>
      <c r="O66" s="92">
        <v>3.7544848795489494</v>
      </c>
      <c r="P66" s="49" t="s">
        <v>46</v>
      </c>
      <c r="Q66" s="59"/>
      <c r="R66" s="58"/>
      <c r="S66" s="74" t="s">
        <v>46</v>
      </c>
      <c r="T66" s="96">
        <v>74728</v>
      </c>
      <c r="U66" s="61"/>
      <c r="V66" s="61"/>
      <c r="W66" s="78"/>
      <c r="X66" s="46">
        <f t="shared" si="0"/>
        <v>0</v>
      </c>
      <c r="Y66" s="47">
        <f t="shared" si="1"/>
        <v>0</v>
      </c>
      <c r="Z66" s="47">
        <f t="shared" si="2"/>
        <v>0</v>
      </c>
      <c r="AA66" s="47">
        <f t="shared" si="3"/>
        <v>0</v>
      </c>
      <c r="AB66" s="48" t="str">
        <f t="shared" si="4"/>
        <v>-</v>
      </c>
      <c r="AC66" s="46">
        <f t="shared" si="5"/>
        <v>0</v>
      </c>
      <c r="AD66" s="47">
        <f t="shared" si="6"/>
        <v>0</v>
      </c>
      <c r="AE66" s="47">
        <f t="shared" si="7"/>
        <v>0</v>
      </c>
      <c r="AF66" s="48" t="str">
        <f t="shared" si="8"/>
        <v>-</v>
      </c>
      <c r="AG66" s="46">
        <f t="shared" si="9"/>
        <v>0</v>
      </c>
      <c r="AH66" s="62" t="s">
        <v>48</v>
      </c>
    </row>
    <row r="67" spans="1:34" ht="12.75" customHeight="1">
      <c r="A67" s="81" t="s">
        <v>455</v>
      </c>
      <c r="B67" s="83" t="s">
        <v>456</v>
      </c>
      <c r="C67" s="46" t="s">
        <v>457</v>
      </c>
      <c r="D67" s="47" t="s">
        <v>458</v>
      </c>
      <c r="E67" s="47" t="s">
        <v>457</v>
      </c>
      <c r="F67" s="83" t="s">
        <v>42</v>
      </c>
      <c r="G67" s="64" t="s">
        <v>459</v>
      </c>
      <c r="H67" s="57" t="s">
        <v>460</v>
      </c>
      <c r="I67" s="47">
        <v>6204268516</v>
      </c>
      <c r="J67" s="88" t="s">
        <v>56</v>
      </c>
      <c r="K67" s="49" t="s">
        <v>47</v>
      </c>
      <c r="L67" s="70"/>
      <c r="M67" s="66">
        <v>212.3</v>
      </c>
      <c r="N67" s="58"/>
      <c r="O67" s="92">
        <v>18.37606837606838</v>
      </c>
      <c r="P67" s="49" t="s">
        <v>46</v>
      </c>
      <c r="Q67" s="59"/>
      <c r="R67" s="58"/>
      <c r="S67" s="74" t="s">
        <v>47</v>
      </c>
      <c r="T67" s="96">
        <v>12482</v>
      </c>
      <c r="U67" s="61"/>
      <c r="V67" s="61"/>
      <c r="W67" s="78"/>
      <c r="X67" s="46">
        <f t="shared" si="0"/>
        <v>1</v>
      </c>
      <c r="Y67" s="47">
        <f t="shared" si="1"/>
        <v>1</v>
      </c>
      <c r="Z67" s="47">
        <f t="shared" si="2"/>
        <v>0</v>
      </c>
      <c r="AA67" s="47">
        <f t="shared" si="3"/>
        <v>0</v>
      </c>
      <c r="AB67" s="48" t="str">
        <f t="shared" si="4"/>
        <v>SRSA</v>
      </c>
      <c r="AC67" s="46">
        <f t="shared" si="5"/>
        <v>1</v>
      </c>
      <c r="AD67" s="47">
        <f t="shared" si="6"/>
        <v>0</v>
      </c>
      <c r="AE67" s="47">
        <f t="shared" si="7"/>
        <v>0</v>
      </c>
      <c r="AF67" s="48" t="str">
        <f t="shared" si="8"/>
        <v>-</v>
      </c>
      <c r="AG67" s="46">
        <f t="shared" si="9"/>
        <v>0</v>
      </c>
      <c r="AH67" s="62" t="s">
        <v>48</v>
      </c>
    </row>
    <row r="68" spans="1:34" ht="12.75" customHeight="1">
      <c r="A68" s="81" t="s">
        <v>461</v>
      </c>
      <c r="B68" s="83" t="s">
        <v>462</v>
      </c>
      <c r="C68" s="46" t="s">
        <v>463</v>
      </c>
      <c r="D68" s="47" t="s">
        <v>464</v>
      </c>
      <c r="E68" s="47" t="s">
        <v>463</v>
      </c>
      <c r="F68" s="83" t="s">
        <v>42</v>
      </c>
      <c r="G68" s="64" t="s">
        <v>465</v>
      </c>
      <c r="H68" s="57" t="s">
        <v>466</v>
      </c>
      <c r="I68" s="47">
        <v>3167888400</v>
      </c>
      <c r="J68" s="88" t="s">
        <v>129</v>
      </c>
      <c r="K68" s="49" t="s">
        <v>46</v>
      </c>
      <c r="L68" s="70"/>
      <c r="M68" s="66"/>
      <c r="N68" s="58"/>
      <c r="O68" s="92">
        <v>12.55611672278339</v>
      </c>
      <c r="P68" s="49" t="s">
        <v>46</v>
      </c>
      <c r="Q68" s="59"/>
      <c r="R68" s="58"/>
      <c r="S68" s="74" t="s">
        <v>46</v>
      </c>
      <c r="T68" s="96">
        <v>206749</v>
      </c>
      <c r="U68" s="61"/>
      <c r="V68" s="61"/>
      <c r="W68" s="78"/>
      <c r="X68" s="46">
        <f t="shared" si="0"/>
        <v>0</v>
      </c>
      <c r="Y68" s="47">
        <f t="shared" si="1"/>
        <v>0</v>
      </c>
      <c r="Z68" s="47">
        <f t="shared" si="2"/>
        <v>0</v>
      </c>
      <c r="AA68" s="47">
        <f t="shared" si="3"/>
        <v>0</v>
      </c>
      <c r="AB68" s="48" t="str">
        <f t="shared" si="4"/>
        <v>-</v>
      </c>
      <c r="AC68" s="46">
        <f t="shared" si="5"/>
        <v>0</v>
      </c>
      <c r="AD68" s="47">
        <f t="shared" si="6"/>
        <v>0</v>
      </c>
      <c r="AE68" s="47">
        <f t="shared" si="7"/>
        <v>0</v>
      </c>
      <c r="AF68" s="48" t="str">
        <f t="shared" si="8"/>
        <v>-</v>
      </c>
      <c r="AG68" s="46">
        <f t="shared" si="9"/>
        <v>0</v>
      </c>
      <c r="AH68" s="62" t="s">
        <v>48</v>
      </c>
    </row>
    <row r="69" spans="1:34" ht="12.75" customHeight="1">
      <c r="A69" s="81" t="s">
        <v>467</v>
      </c>
      <c r="B69" s="83" t="s">
        <v>468</v>
      </c>
      <c r="C69" s="46" t="s">
        <v>469</v>
      </c>
      <c r="D69" s="47" t="s">
        <v>377</v>
      </c>
      <c r="E69" s="47" t="s">
        <v>469</v>
      </c>
      <c r="F69" s="83" t="s">
        <v>42</v>
      </c>
      <c r="G69" s="64" t="s">
        <v>470</v>
      </c>
      <c r="H69" s="57" t="s">
        <v>379</v>
      </c>
      <c r="I69" s="47">
        <v>6208765415</v>
      </c>
      <c r="J69" s="88" t="s">
        <v>56</v>
      </c>
      <c r="K69" s="49" t="s">
        <v>47</v>
      </c>
      <c r="L69" s="70"/>
      <c r="M69" s="66">
        <v>132.5</v>
      </c>
      <c r="N69" s="58"/>
      <c r="O69" s="92">
        <v>17.094017094017094</v>
      </c>
      <c r="P69" s="49" t="s">
        <v>46</v>
      </c>
      <c r="Q69" s="59"/>
      <c r="R69" s="58"/>
      <c r="S69" s="74" t="s">
        <v>47</v>
      </c>
      <c r="T69" s="96">
        <v>3793</v>
      </c>
      <c r="U69" s="61"/>
      <c r="V69" s="61"/>
      <c r="W69" s="78"/>
      <c r="X69" s="46">
        <f aca="true" t="shared" si="10" ref="X69:X132">IF(OR(K69="YES",TRIM(L69)="YES"),1,0)</f>
        <v>1</v>
      </c>
      <c r="Y69" s="47">
        <f aca="true" t="shared" si="11" ref="Y69:Y132">IF(OR(AND(ISNUMBER(M69),AND(M69&gt;0,M69&lt;600)),AND(ISNUMBER(M69),AND(M69&gt;0,N69="YES"))),1,0)</f>
        <v>1</v>
      </c>
      <c r="Z69" s="47">
        <f aca="true" t="shared" si="12" ref="Z69:Z132">IF(AND(OR(K69="YES",TRIM(L69)="YES"),(X69=0)),"Trouble",0)</f>
        <v>0</v>
      </c>
      <c r="AA69" s="47">
        <f aca="true" t="shared" si="13" ref="AA69:AA132">IF(AND(OR(AND(ISNUMBER(M69),AND(M69&gt;0,M69&lt;600)),AND(ISNUMBER(M69),AND(M69&gt;0,N69="YES"))),(Y69=0)),"Trouble",0)</f>
        <v>0</v>
      </c>
      <c r="AB69" s="48" t="str">
        <f aca="true" t="shared" si="14" ref="AB69:AB132">IF(AND(X69=1,Y69=1),"SRSA","-")</f>
        <v>SRSA</v>
      </c>
      <c r="AC69" s="46">
        <f aca="true" t="shared" si="15" ref="AC69:AC132">IF(S69="YES",1,0)</f>
        <v>1</v>
      </c>
      <c r="AD69" s="47">
        <f aca="true" t="shared" si="16" ref="AD69:AD132">IF(OR(AND(ISNUMBER(Q69),Q69&gt;=20),(AND(ISNUMBER(Q69)=FALSE,AND(ISNUMBER(O69),O69&gt;=20)))),1,0)</f>
        <v>0</v>
      </c>
      <c r="AE69" s="47">
        <f aca="true" t="shared" si="17" ref="AE69:AE132">IF(AND(AC69=1,AD69=1),"Initial",0)</f>
        <v>0</v>
      </c>
      <c r="AF69" s="48" t="str">
        <f aca="true" t="shared" si="18" ref="AF69:AF132">IF(AND(AND(AE69="Initial",AG69=0),AND(ISNUMBER(M69),M69&gt;0)),"RLIS","-")</f>
        <v>-</v>
      </c>
      <c r="AG69" s="46">
        <f aca="true" t="shared" si="19" ref="AG69:AG132">IF(AND(AB69="SRSA",AE69="Initial"),"SRSA",0)</f>
        <v>0</v>
      </c>
      <c r="AH69" s="62" t="s">
        <v>48</v>
      </c>
    </row>
    <row r="70" spans="1:34" ht="12.75" customHeight="1">
      <c r="A70" s="81" t="s">
        <v>471</v>
      </c>
      <c r="B70" s="83" t="s">
        <v>472</v>
      </c>
      <c r="C70" s="46" t="s">
        <v>473</v>
      </c>
      <c r="D70" s="47" t="s">
        <v>474</v>
      </c>
      <c r="E70" s="47" t="s">
        <v>473</v>
      </c>
      <c r="F70" s="83" t="s">
        <v>42</v>
      </c>
      <c r="G70" s="64" t="s">
        <v>475</v>
      </c>
      <c r="H70" s="57" t="s">
        <v>476</v>
      </c>
      <c r="I70" s="47">
        <v>6203972835</v>
      </c>
      <c r="J70" s="88" t="s">
        <v>56</v>
      </c>
      <c r="K70" s="49" t="s">
        <v>47</v>
      </c>
      <c r="L70" s="70"/>
      <c r="M70" s="66">
        <v>218.6</v>
      </c>
      <c r="N70" s="58"/>
      <c r="O70" s="92">
        <v>11.428571428571429</v>
      </c>
      <c r="P70" s="49" t="s">
        <v>46</v>
      </c>
      <c r="Q70" s="59"/>
      <c r="R70" s="58"/>
      <c r="S70" s="74" t="s">
        <v>47</v>
      </c>
      <c r="T70" s="96">
        <v>11162</v>
      </c>
      <c r="U70" s="61"/>
      <c r="V70" s="61"/>
      <c r="W70" s="78"/>
      <c r="X70" s="46">
        <f t="shared" si="10"/>
        <v>1</v>
      </c>
      <c r="Y70" s="47">
        <f t="shared" si="11"/>
        <v>1</v>
      </c>
      <c r="Z70" s="47">
        <f t="shared" si="12"/>
        <v>0</v>
      </c>
      <c r="AA70" s="47">
        <f t="shared" si="13"/>
        <v>0</v>
      </c>
      <c r="AB70" s="48" t="str">
        <f t="shared" si="14"/>
        <v>SRSA</v>
      </c>
      <c r="AC70" s="46">
        <f t="shared" si="15"/>
        <v>1</v>
      </c>
      <c r="AD70" s="47">
        <f t="shared" si="16"/>
        <v>0</v>
      </c>
      <c r="AE70" s="47">
        <f t="shared" si="17"/>
        <v>0</v>
      </c>
      <c r="AF70" s="48" t="str">
        <f t="shared" si="18"/>
        <v>-</v>
      </c>
      <c r="AG70" s="46">
        <f t="shared" si="19"/>
        <v>0</v>
      </c>
      <c r="AH70" s="62" t="s">
        <v>48</v>
      </c>
    </row>
    <row r="71" spans="1:34" ht="12.75" customHeight="1">
      <c r="A71" s="81" t="s">
        <v>477</v>
      </c>
      <c r="B71" s="83" t="s">
        <v>478</v>
      </c>
      <c r="C71" s="46" t="s">
        <v>479</v>
      </c>
      <c r="D71" s="47" t="s">
        <v>480</v>
      </c>
      <c r="E71" s="47" t="s">
        <v>479</v>
      </c>
      <c r="F71" s="83" t="s">
        <v>42</v>
      </c>
      <c r="G71" s="64" t="s">
        <v>481</v>
      </c>
      <c r="H71" s="57" t="s">
        <v>482</v>
      </c>
      <c r="I71" s="47">
        <v>6202271620</v>
      </c>
      <c r="J71" s="88" t="s">
        <v>221</v>
      </c>
      <c r="K71" s="49" t="s">
        <v>46</v>
      </c>
      <c r="L71" s="70"/>
      <c r="M71" s="66"/>
      <c r="N71" s="58"/>
      <c r="O71" s="92">
        <v>17.14869997078586</v>
      </c>
      <c r="P71" s="49" t="s">
        <v>46</v>
      </c>
      <c r="Q71" s="59"/>
      <c r="R71" s="58"/>
      <c r="S71" s="74" t="s">
        <v>46</v>
      </c>
      <c r="T71" s="96">
        <v>237147</v>
      </c>
      <c r="U71" s="61"/>
      <c r="V71" s="61"/>
      <c r="W71" s="78"/>
      <c r="X71" s="46">
        <f t="shared" si="10"/>
        <v>0</v>
      </c>
      <c r="Y71" s="47">
        <f t="shared" si="11"/>
        <v>0</v>
      </c>
      <c r="Z71" s="47">
        <f t="shared" si="12"/>
        <v>0</v>
      </c>
      <c r="AA71" s="47">
        <f t="shared" si="13"/>
        <v>0</v>
      </c>
      <c r="AB71" s="48" t="str">
        <f t="shared" si="14"/>
        <v>-</v>
      </c>
      <c r="AC71" s="46">
        <f t="shared" si="15"/>
        <v>0</v>
      </c>
      <c r="AD71" s="47">
        <f t="shared" si="16"/>
        <v>0</v>
      </c>
      <c r="AE71" s="47">
        <f t="shared" si="17"/>
        <v>0</v>
      </c>
      <c r="AF71" s="48" t="str">
        <f t="shared" si="18"/>
        <v>-</v>
      </c>
      <c r="AG71" s="46">
        <f t="shared" si="19"/>
        <v>0</v>
      </c>
      <c r="AH71" s="62" t="s">
        <v>48</v>
      </c>
    </row>
    <row r="72" spans="1:34" ht="12.75" customHeight="1">
      <c r="A72" s="81" t="s">
        <v>485</v>
      </c>
      <c r="B72" s="83" t="s">
        <v>486</v>
      </c>
      <c r="C72" s="46" t="s">
        <v>487</v>
      </c>
      <c r="D72" s="47" t="s">
        <v>488</v>
      </c>
      <c r="E72" s="47" t="s">
        <v>489</v>
      </c>
      <c r="F72" s="83" t="s">
        <v>42</v>
      </c>
      <c r="G72" s="64" t="s">
        <v>490</v>
      </c>
      <c r="H72" s="57" t="s">
        <v>491</v>
      </c>
      <c r="I72" s="47">
        <v>7854423671</v>
      </c>
      <c r="J72" s="88" t="s">
        <v>81</v>
      </c>
      <c r="K72" s="49" t="s">
        <v>47</v>
      </c>
      <c r="L72" s="70"/>
      <c r="M72" s="66">
        <v>303.6</v>
      </c>
      <c r="N72" s="58"/>
      <c r="O72" s="92">
        <v>13.428571428571429</v>
      </c>
      <c r="P72" s="49" t="s">
        <v>46</v>
      </c>
      <c r="Q72" s="59"/>
      <c r="R72" s="58"/>
      <c r="S72" s="74" t="s">
        <v>47</v>
      </c>
      <c r="T72" s="96">
        <v>22095</v>
      </c>
      <c r="U72" s="61"/>
      <c r="V72" s="61"/>
      <c r="W72" s="78"/>
      <c r="X72" s="46">
        <f t="shared" si="10"/>
        <v>1</v>
      </c>
      <c r="Y72" s="47">
        <f t="shared" si="11"/>
        <v>1</v>
      </c>
      <c r="Z72" s="47">
        <f t="shared" si="12"/>
        <v>0</v>
      </c>
      <c r="AA72" s="47">
        <f t="shared" si="13"/>
        <v>0</v>
      </c>
      <c r="AB72" s="48" t="str">
        <f t="shared" si="14"/>
        <v>SRSA</v>
      </c>
      <c r="AC72" s="46">
        <f t="shared" si="15"/>
        <v>1</v>
      </c>
      <c r="AD72" s="47">
        <f t="shared" si="16"/>
        <v>0</v>
      </c>
      <c r="AE72" s="47">
        <f t="shared" si="17"/>
        <v>0</v>
      </c>
      <c r="AF72" s="48" t="str">
        <f t="shared" si="18"/>
        <v>-</v>
      </c>
      <c r="AG72" s="46">
        <f t="shared" si="19"/>
        <v>0</v>
      </c>
      <c r="AH72" s="62" t="s">
        <v>48</v>
      </c>
    </row>
    <row r="73" spans="1:34" ht="12.75" customHeight="1">
      <c r="A73" s="81" t="s">
        <v>492</v>
      </c>
      <c r="B73" s="83" t="s">
        <v>493</v>
      </c>
      <c r="C73" s="46" t="s">
        <v>494</v>
      </c>
      <c r="D73" s="47" t="s">
        <v>495</v>
      </c>
      <c r="E73" s="47" t="s">
        <v>496</v>
      </c>
      <c r="F73" s="83" t="s">
        <v>42</v>
      </c>
      <c r="G73" s="64" t="s">
        <v>497</v>
      </c>
      <c r="H73" s="57" t="s">
        <v>498</v>
      </c>
      <c r="I73" s="47">
        <v>3167473300</v>
      </c>
      <c r="J73" s="88" t="s">
        <v>81</v>
      </c>
      <c r="K73" s="49" t="s">
        <v>47</v>
      </c>
      <c r="L73" s="70"/>
      <c r="M73" s="66"/>
      <c r="N73" s="58"/>
      <c r="O73" s="92">
        <v>10.74964639321075</v>
      </c>
      <c r="P73" s="49" t="s">
        <v>46</v>
      </c>
      <c r="Q73" s="59"/>
      <c r="R73" s="58"/>
      <c r="S73" s="74" t="s">
        <v>47</v>
      </c>
      <c r="T73" s="96">
        <v>23579</v>
      </c>
      <c r="U73" s="61"/>
      <c r="V73" s="61"/>
      <c r="W73" s="78"/>
      <c r="X73" s="46">
        <f t="shared" si="10"/>
        <v>1</v>
      </c>
      <c r="Y73" s="47">
        <f t="shared" si="11"/>
        <v>0</v>
      </c>
      <c r="Z73" s="47">
        <f t="shared" si="12"/>
        <v>0</v>
      </c>
      <c r="AA73" s="47">
        <f t="shared" si="13"/>
        <v>0</v>
      </c>
      <c r="AB73" s="48" t="str">
        <f t="shared" si="14"/>
        <v>-</v>
      </c>
      <c r="AC73" s="46">
        <f t="shared" si="15"/>
        <v>1</v>
      </c>
      <c r="AD73" s="47">
        <f t="shared" si="16"/>
        <v>0</v>
      </c>
      <c r="AE73" s="47">
        <f t="shared" si="17"/>
        <v>0</v>
      </c>
      <c r="AF73" s="48" t="str">
        <f t="shared" si="18"/>
        <v>-</v>
      </c>
      <c r="AG73" s="46">
        <f t="shared" si="19"/>
        <v>0</v>
      </c>
      <c r="AH73" s="62" t="s">
        <v>48</v>
      </c>
    </row>
    <row r="74" spans="1:34" ht="12.75" customHeight="1">
      <c r="A74" s="81" t="s">
        <v>499</v>
      </c>
      <c r="B74" s="83" t="s">
        <v>500</v>
      </c>
      <c r="C74" s="46" t="s">
        <v>501</v>
      </c>
      <c r="D74" s="47" t="s">
        <v>502</v>
      </c>
      <c r="E74" s="47" t="s">
        <v>503</v>
      </c>
      <c r="F74" s="83" t="s">
        <v>42</v>
      </c>
      <c r="G74" s="64" t="s">
        <v>504</v>
      </c>
      <c r="H74" s="57" t="s">
        <v>505</v>
      </c>
      <c r="I74" s="47">
        <v>6209473184</v>
      </c>
      <c r="J74" s="88" t="s">
        <v>45</v>
      </c>
      <c r="K74" s="49" t="s">
        <v>46</v>
      </c>
      <c r="L74" s="70"/>
      <c r="M74" s="66"/>
      <c r="N74" s="58"/>
      <c r="O74" s="92">
        <v>9.969788519637463</v>
      </c>
      <c r="P74" s="49" t="s">
        <v>46</v>
      </c>
      <c r="Q74" s="59"/>
      <c r="R74" s="58"/>
      <c r="S74" s="74" t="s">
        <v>47</v>
      </c>
      <c r="T74" s="96">
        <v>19594</v>
      </c>
      <c r="U74" s="61"/>
      <c r="V74" s="61"/>
      <c r="W74" s="78"/>
      <c r="X74" s="46">
        <f t="shared" si="10"/>
        <v>0</v>
      </c>
      <c r="Y74" s="47">
        <f t="shared" si="11"/>
        <v>0</v>
      </c>
      <c r="Z74" s="47">
        <f t="shared" si="12"/>
        <v>0</v>
      </c>
      <c r="AA74" s="47">
        <f t="shared" si="13"/>
        <v>0</v>
      </c>
      <c r="AB74" s="48" t="str">
        <f t="shared" si="14"/>
        <v>-</v>
      </c>
      <c r="AC74" s="46">
        <f t="shared" si="15"/>
        <v>1</v>
      </c>
      <c r="AD74" s="47">
        <f t="shared" si="16"/>
        <v>0</v>
      </c>
      <c r="AE74" s="47">
        <f t="shared" si="17"/>
        <v>0</v>
      </c>
      <c r="AF74" s="48" t="str">
        <f t="shared" si="18"/>
        <v>-</v>
      </c>
      <c r="AG74" s="46">
        <f t="shared" si="19"/>
        <v>0</v>
      </c>
      <c r="AH74" s="62" t="s">
        <v>48</v>
      </c>
    </row>
    <row r="75" spans="1:34" ht="12.75" customHeight="1">
      <c r="A75" s="81" t="s">
        <v>506</v>
      </c>
      <c r="B75" s="83" t="s">
        <v>507</v>
      </c>
      <c r="C75" s="46" t="s">
        <v>508</v>
      </c>
      <c r="D75" s="47" t="s">
        <v>509</v>
      </c>
      <c r="E75" s="47" t="s">
        <v>508</v>
      </c>
      <c r="F75" s="83" t="s">
        <v>42</v>
      </c>
      <c r="G75" s="64" t="s">
        <v>510</v>
      </c>
      <c r="H75" s="57" t="s">
        <v>73</v>
      </c>
      <c r="I75" s="47">
        <v>9136519740</v>
      </c>
      <c r="J75" s="88" t="s">
        <v>81</v>
      </c>
      <c r="K75" s="49" t="s">
        <v>47</v>
      </c>
      <c r="L75" s="70"/>
      <c r="M75" s="66"/>
      <c r="N75" s="58"/>
      <c r="O75" s="92">
        <v>10.703363914373089</v>
      </c>
      <c r="P75" s="49" t="s">
        <v>46</v>
      </c>
      <c r="Q75" s="59"/>
      <c r="R75" s="58"/>
      <c r="S75" s="74" t="s">
        <v>47</v>
      </c>
      <c r="T75" s="96">
        <v>21292</v>
      </c>
      <c r="U75" s="61"/>
      <c r="V75" s="61"/>
      <c r="W75" s="78"/>
      <c r="X75" s="46">
        <f t="shared" si="10"/>
        <v>1</v>
      </c>
      <c r="Y75" s="47">
        <f t="shared" si="11"/>
        <v>0</v>
      </c>
      <c r="Z75" s="47">
        <f t="shared" si="12"/>
        <v>0</v>
      </c>
      <c r="AA75" s="47">
        <f t="shared" si="13"/>
        <v>0</v>
      </c>
      <c r="AB75" s="48" t="str">
        <f t="shared" si="14"/>
        <v>-</v>
      </c>
      <c r="AC75" s="46">
        <f t="shared" si="15"/>
        <v>1</v>
      </c>
      <c r="AD75" s="47">
        <f t="shared" si="16"/>
        <v>0</v>
      </c>
      <c r="AE75" s="47">
        <f t="shared" si="17"/>
        <v>0</v>
      </c>
      <c r="AF75" s="48" t="str">
        <f t="shared" si="18"/>
        <v>-</v>
      </c>
      <c r="AG75" s="46">
        <f t="shared" si="19"/>
        <v>0</v>
      </c>
      <c r="AH75" s="62" t="s">
        <v>48</v>
      </c>
    </row>
    <row r="76" spans="1:34" ht="12.75" customHeight="1">
      <c r="A76" s="81" t="s">
        <v>511</v>
      </c>
      <c r="B76" s="83" t="s">
        <v>512</v>
      </c>
      <c r="C76" s="46" t="s">
        <v>513</v>
      </c>
      <c r="D76" s="47" t="s">
        <v>514</v>
      </c>
      <c r="E76" s="47" t="s">
        <v>513</v>
      </c>
      <c r="F76" s="83" t="s">
        <v>42</v>
      </c>
      <c r="G76" s="64" t="s">
        <v>515</v>
      </c>
      <c r="H76" s="57" t="s">
        <v>516</v>
      </c>
      <c r="I76" s="47">
        <v>3163224800</v>
      </c>
      <c r="J76" s="88" t="s">
        <v>129</v>
      </c>
      <c r="K76" s="49" t="s">
        <v>46</v>
      </c>
      <c r="L76" s="70"/>
      <c r="M76" s="66"/>
      <c r="N76" s="58"/>
      <c r="O76" s="92">
        <v>17.128248828291436</v>
      </c>
      <c r="P76" s="49" t="s">
        <v>46</v>
      </c>
      <c r="Q76" s="59"/>
      <c r="R76" s="58"/>
      <c r="S76" s="74" t="s">
        <v>46</v>
      </c>
      <c r="T76" s="96">
        <v>84305</v>
      </c>
      <c r="U76" s="61"/>
      <c r="V76" s="61"/>
      <c r="W76" s="78"/>
      <c r="X76" s="46">
        <f t="shared" si="10"/>
        <v>0</v>
      </c>
      <c r="Y76" s="47">
        <f t="shared" si="11"/>
        <v>0</v>
      </c>
      <c r="Z76" s="47">
        <f t="shared" si="12"/>
        <v>0</v>
      </c>
      <c r="AA76" s="47">
        <f t="shared" si="13"/>
        <v>0</v>
      </c>
      <c r="AB76" s="48" t="str">
        <f t="shared" si="14"/>
        <v>-</v>
      </c>
      <c r="AC76" s="46">
        <f t="shared" si="15"/>
        <v>0</v>
      </c>
      <c r="AD76" s="47">
        <f t="shared" si="16"/>
        <v>0</v>
      </c>
      <c r="AE76" s="47">
        <f t="shared" si="17"/>
        <v>0</v>
      </c>
      <c r="AF76" s="48" t="str">
        <f t="shared" si="18"/>
        <v>-</v>
      </c>
      <c r="AG76" s="46">
        <f t="shared" si="19"/>
        <v>0</v>
      </c>
      <c r="AH76" s="62" t="s">
        <v>48</v>
      </c>
    </row>
    <row r="77" spans="1:34" ht="12.75" customHeight="1">
      <c r="A77" s="81" t="s">
        <v>517</v>
      </c>
      <c r="B77" s="83" t="s">
        <v>518</v>
      </c>
      <c r="C77" s="46" t="s">
        <v>519</v>
      </c>
      <c r="D77" s="47" t="s">
        <v>520</v>
      </c>
      <c r="E77" s="47" t="s">
        <v>521</v>
      </c>
      <c r="F77" s="83" t="s">
        <v>42</v>
      </c>
      <c r="G77" s="64" t="s">
        <v>522</v>
      </c>
      <c r="H77" s="57" t="s">
        <v>523</v>
      </c>
      <c r="I77" s="47">
        <v>6206422811</v>
      </c>
      <c r="J77" s="88" t="s">
        <v>56</v>
      </c>
      <c r="K77" s="49" t="s">
        <v>47</v>
      </c>
      <c r="L77" s="70"/>
      <c r="M77" s="66">
        <v>140.7</v>
      </c>
      <c r="N77" s="58"/>
      <c r="O77" s="92">
        <v>26.060606060606062</v>
      </c>
      <c r="P77" s="49" t="s">
        <v>47</v>
      </c>
      <c r="Q77" s="59"/>
      <c r="R77" s="58"/>
      <c r="S77" s="74" t="s">
        <v>47</v>
      </c>
      <c r="T77" s="96">
        <v>12171</v>
      </c>
      <c r="U77" s="61"/>
      <c r="V77" s="61"/>
      <c r="W77" s="78"/>
      <c r="X77" s="46">
        <f t="shared" si="10"/>
        <v>1</v>
      </c>
      <c r="Y77" s="47">
        <f t="shared" si="11"/>
        <v>1</v>
      </c>
      <c r="Z77" s="47">
        <f t="shared" si="12"/>
        <v>0</v>
      </c>
      <c r="AA77" s="47">
        <f t="shared" si="13"/>
        <v>0</v>
      </c>
      <c r="AB77" s="48" t="str">
        <f t="shared" si="14"/>
        <v>SRSA</v>
      </c>
      <c r="AC77" s="46">
        <f t="shared" si="15"/>
        <v>1</v>
      </c>
      <c r="AD77" s="47">
        <f t="shared" si="16"/>
        <v>1</v>
      </c>
      <c r="AE77" s="47" t="str">
        <f t="shared" si="17"/>
        <v>Initial</v>
      </c>
      <c r="AF77" s="48" t="str">
        <f t="shared" si="18"/>
        <v>-</v>
      </c>
      <c r="AG77" s="46" t="str">
        <f t="shared" si="19"/>
        <v>SRSA</v>
      </c>
      <c r="AH77" s="62" t="s">
        <v>48</v>
      </c>
    </row>
    <row r="78" spans="1:34" ht="12.75" customHeight="1">
      <c r="A78" s="81" t="s">
        <v>524</v>
      </c>
      <c r="B78" s="83" t="s">
        <v>525</v>
      </c>
      <c r="C78" s="46" t="s">
        <v>526</v>
      </c>
      <c r="D78" s="47" t="s">
        <v>527</v>
      </c>
      <c r="E78" s="47" t="s">
        <v>526</v>
      </c>
      <c r="F78" s="83" t="s">
        <v>42</v>
      </c>
      <c r="G78" s="64" t="s">
        <v>528</v>
      </c>
      <c r="H78" s="57" t="s">
        <v>73</v>
      </c>
      <c r="I78" s="47">
        <v>6206972195</v>
      </c>
      <c r="J78" s="88" t="s">
        <v>56</v>
      </c>
      <c r="K78" s="49" t="s">
        <v>47</v>
      </c>
      <c r="L78" s="70"/>
      <c r="M78" s="66">
        <v>448.3</v>
      </c>
      <c r="N78" s="58"/>
      <c r="O78" s="92">
        <v>16.417910447761194</v>
      </c>
      <c r="P78" s="49" t="s">
        <v>46</v>
      </c>
      <c r="Q78" s="59"/>
      <c r="R78" s="58"/>
      <c r="S78" s="74" t="s">
        <v>47</v>
      </c>
      <c r="T78" s="96">
        <v>22381</v>
      </c>
      <c r="U78" s="61"/>
      <c r="V78" s="61"/>
      <c r="W78" s="78"/>
      <c r="X78" s="46">
        <f t="shared" si="10"/>
        <v>1</v>
      </c>
      <c r="Y78" s="47">
        <f t="shared" si="11"/>
        <v>1</v>
      </c>
      <c r="Z78" s="47">
        <f t="shared" si="12"/>
        <v>0</v>
      </c>
      <c r="AA78" s="47">
        <f t="shared" si="13"/>
        <v>0</v>
      </c>
      <c r="AB78" s="48" t="str">
        <f t="shared" si="14"/>
        <v>SRSA</v>
      </c>
      <c r="AC78" s="46">
        <f t="shared" si="15"/>
        <v>1</v>
      </c>
      <c r="AD78" s="47">
        <f t="shared" si="16"/>
        <v>0</v>
      </c>
      <c r="AE78" s="47">
        <f t="shared" si="17"/>
        <v>0</v>
      </c>
      <c r="AF78" s="48" t="str">
        <f t="shared" si="18"/>
        <v>-</v>
      </c>
      <c r="AG78" s="46">
        <f t="shared" si="19"/>
        <v>0</v>
      </c>
      <c r="AH78" s="62" t="s">
        <v>48</v>
      </c>
    </row>
    <row r="79" spans="1:34" ht="12.75" customHeight="1">
      <c r="A79" s="81" t="s">
        <v>529</v>
      </c>
      <c r="B79" s="83" t="s">
        <v>530</v>
      </c>
      <c r="C79" s="46" t="s">
        <v>531</v>
      </c>
      <c r="D79" s="47" t="s">
        <v>532</v>
      </c>
      <c r="E79" s="47" t="s">
        <v>533</v>
      </c>
      <c r="F79" s="83" t="s">
        <v>42</v>
      </c>
      <c r="G79" s="64" t="s">
        <v>534</v>
      </c>
      <c r="H79" s="57" t="s">
        <v>73</v>
      </c>
      <c r="I79" s="47">
        <v>6205643226</v>
      </c>
      <c r="J79" s="88" t="s">
        <v>56</v>
      </c>
      <c r="K79" s="49" t="s">
        <v>47</v>
      </c>
      <c r="L79" s="70"/>
      <c r="M79" s="66">
        <v>370</v>
      </c>
      <c r="N79" s="58"/>
      <c r="O79" s="92">
        <v>22.64957264957265</v>
      </c>
      <c r="P79" s="49" t="s">
        <v>47</v>
      </c>
      <c r="Q79" s="59"/>
      <c r="R79" s="58"/>
      <c r="S79" s="74" t="s">
        <v>47</v>
      </c>
      <c r="T79" s="96">
        <v>25434</v>
      </c>
      <c r="U79" s="61"/>
      <c r="V79" s="61"/>
      <c r="W79" s="78"/>
      <c r="X79" s="46">
        <f t="shared" si="10"/>
        <v>1</v>
      </c>
      <c r="Y79" s="47">
        <f t="shared" si="11"/>
        <v>1</v>
      </c>
      <c r="Z79" s="47">
        <f t="shared" si="12"/>
        <v>0</v>
      </c>
      <c r="AA79" s="47">
        <f t="shared" si="13"/>
        <v>0</v>
      </c>
      <c r="AB79" s="48" t="str">
        <f t="shared" si="14"/>
        <v>SRSA</v>
      </c>
      <c r="AC79" s="46">
        <f t="shared" si="15"/>
        <v>1</v>
      </c>
      <c r="AD79" s="47">
        <f t="shared" si="16"/>
        <v>1</v>
      </c>
      <c r="AE79" s="47" t="str">
        <f t="shared" si="17"/>
        <v>Initial</v>
      </c>
      <c r="AF79" s="48" t="str">
        <f t="shared" si="18"/>
        <v>-</v>
      </c>
      <c r="AG79" s="46" t="str">
        <f t="shared" si="19"/>
        <v>SRSA</v>
      </c>
      <c r="AH79" s="62" t="s">
        <v>48</v>
      </c>
    </row>
    <row r="80" spans="1:34" ht="12.75" customHeight="1">
      <c r="A80" s="81" t="s">
        <v>535</v>
      </c>
      <c r="B80" s="83" t="s">
        <v>536</v>
      </c>
      <c r="C80" s="46" t="s">
        <v>537</v>
      </c>
      <c r="D80" s="47" t="s">
        <v>538</v>
      </c>
      <c r="E80" s="47" t="s">
        <v>537</v>
      </c>
      <c r="F80" s="83" t="s">
        <v>42</v>
      </c>
      <c r="G80" s="64" t="s">
        <v>539</v>
      </c>
      <c r="H80" s="57" t="s">
        <v>540</v>
      </c>
      <c r="I80" s="47">
        <v>7857264281</v>
      </c>
      <c r="J80" s="88" t="s">
        <v>56</v>
      </c>
      <c r="K80" s="49" t="s">
        <v>47</v>
      </c>
      <c r="L80" s="70"/>
      <c r="M80" s="66">
        <v>379.8</v>
      </c>
      <c r="N80" s="58"/>
      <c r="O80" s="92">
        <v>9.207708779443255</v>
      </c>
      <c r="P80" s="49" t="s">
        <v>46</v>
      </c>
      <c r="Q80" s="59"/>
      <c r="R80" s="58"/>
      <c r="S80" s="74" t="s">
        <v>47</v>
      </c>
      <c r="T80" s="96">
        <v>12381</v>
      </c>
      <c r="U80" s="61"/>
      <c r="V80" s="61"/>
      <c r="W80" s="78"/>
      <c r="X80" s="46">
        <f t="shared" si="10"/>
        <v>1</v>
      </c>
      <c r="Y80" s="47">
        <f t="shared" si="11"/>
        <v>1</v>
      </c>
      <c r="Z80" s="47">
        <f t="shared" si="12"/>
        <v>0</v>
      </c>
      <c r="AA80" s="47">
        <f t="shared" si="13"/>
        <v>0</v>
      </c>
      <c r="AB80" s="48" t="str">
        <f t="shared" si="14"/>
        <v>SRSA</v>
      </c>
      <c r="AC80" s="46">
        <f t="shared" si="15"/>
        <v>1</v>
      </c>
      <c r="AD80" s="47">
        <f t="shared" si="16"/>
        <v>0</v>
      </c>
      <c r="AE80" s="47">
        <f t="shared" si="17"/>
        <v>0</v>
      </c>
      <c r="AF80" s="48" t="str">
        <f t="shared" si="18"/>
        <v>-</v>
      </c>
      <c r="AG80" s="46">
        <f t="shared" si="19"/>
        <v>0</v>
      </c>
      <c r="AH80" s="62" t="s">
        <v>48</v>
      </c>
    </row>
    <row r="81" spans="1:34" ht="12.75" customHeight="1">
      <c r="A81" s="81" t="s">
        <v>541</v>
      </c>
      <c r="B81" s="83" t="s">
        <v>542</v>
      </c>
      <c r="C81" s="46" t="s">
        <v>543</v>
      </c>
      <c r="D81" s="47" t="s">
        <v>544</v>
      </c>
      <c r="E81" s="47" t="s">
        <v>545</v>
      </c>
      <c r="F81" s="83" t="s">
        <v>42</v>
      </c>
      <c r="G81" s="64" t="s">
        <v>546</v>
      </c>
      <c r="H81" s="57" t="s">
        <v>547</v>
      </c>
      <c r="I81" s="47">
        <v>7852256813</v>
      </c>
      <c r="J81" s="88" t="s">
        <v>56</v>
      </c>
      <c r="K81" s="49" t="s">
        <v>47</v>
      </c>
      <c r="L81" s="70"/>
      <c r="M81" s="66">
        <v>466.6</v>
      </c>
      <c r="N81" s="58"/>
      <c r="O81" s="92">
        <v>9.467455621301776</v>
      </c>
      <c r="P81" s="49" t="s">
        <v>46</v>
      </c>
      <c r="Q81" s="59"/>
      <c r="R81" s="58"/>
      <c r="S81" s="74" t="s">
        <v>47</v>
      </c>
      <c r="T81" s="96">
        <v>18326</v>
      </c>
      <c r="U81" s="61"/>
      <c r="V81" s="61"/>
      <c r="W81" s="78"/>
      <c r="X81" s="46">
        <f t="shared" si="10"/>
        <v>1</v>
      </c>
      <c r="Y81" s="47">
        <f t="shared" si="11"/>
        <v>1</v>
      </c>
      <c r="Z81" s="47">
        <f t="shared" si="12"/>
        <v>0</v>
      </c>
      <c r="AA81" s="47">
        <f t="shared" si="13"/>
        <v>0</v>
      </c>
      <c r="AB81" s="48" t="str">
        <f t="shared" si="14"/>
        <v>SRSA</v>
      </c>
      <c r="AC81" s="46">
        <f t="shared" si="15"/>
        <v>1</v>
      </c>
      <c r="AD81" s="47">
        <f t="shared" si="16"/>
        <v>0</v>
      </c>
      <c r="AE81" s="47">
        <f t="shared" si="17"/>
        <v>0</v>
      </c>
      <c r="AF81" s="48" t="str">
        <f t="shared" si="18"/>
        <v>-</v>
      </c>
      <c r="AG81" s="46">
        <f t="shared" si="19"/>
        <v>0</v>
      </c>
      <c r="AH81" s="62" t="s">
        <v>48</v>
      </c>
    </row>
    <row r="82" spans="1:34" ht="12.75" customHeight="1">
      <c r="A82" s="81" t="s">
        <v>548</v>
      </c>
      <c r="B82" s="83" t="s">
        <v>549</v>
      </c>
      <c r="C82" s="46" t="s">
        <v>550</v>
      </c>
      <c r="D82" s="47" t="s">
        <v>551</v>
      </c>
      <c r="E82" s="47" t="s">
        <v>550</v>
      </c>
      <c r="F82" s="83" t="s">
        <v>42</v>
      </c>
      <c r="G82" s="64" t="s">
        <v>552</v>
      </c>
      <c r="H82" s="57" t="s">
        <v>553</v>
      </c>
      <c r="I82" s="47">
        <v>7854725561</v>
      </c>
      <c r="J82" s="88" t="s">
        <v>89</v>
      </c>
      <c r="K82" s="49" t="s">
        <v>46</v>
      </c>
      <c r="L82" s="70"/>
      <c r="M82" s="66"/>
      <c r="N82" s="58"/>
      <c r="O82" s="92">
        <v>12.335526315789473</v>
      </c>
      <c r="P82" s="49" t="s">
        <v>46</v>
      </c>
      <c r="Q82" s="59"/>
      <c r="R82" s="58"/>
      <c r="S82" s="74" t="s">
        <v>47</v>
      </c>
      <c r="T82" s="96">
        <v>19779</v>
      </c>
      <c r="U82" s="61"/>
      <c r="V82" s="61"/>
      <c r="W82" s="78"/>
      <c r="X82" s="46">
        <f t="shared" si="10"/>
        <v>0</v>
      </c>
      <c r="Y82" s="47">
        <f t="shared" si="11"/>
        <v>0</v>
      </c>
      <c r="Z82" s="47">
        <f t="shared" si="12"/>
        <v>0</v>
      </c>
      <c r="AA82" s="47">
        <f t="shared" si="13"/>
        <v>0</v>
      </c>
      <c r="AB82" s="48" t="str">
        <f t="shared" si="14"/>
        <v>-</v>
      </c>
      <c r="AC82" s="46">
        <f t="shared" si="15"/>
        <v>1</v>
      </c>
      <c r="AD82" s="47">
        <f t="shared" si="16"/>
        <v>0</v>
      </c>
      <c r="AE82" s="47">
        <f t="shared" si="17"/>
        <v>0</v>
      </c>
      <c r="AF82" s="48" t="str">
        <f t="shared" si="18"/>
        <v>-</v>
      </c>
      <c r="AG82" s="46">
        <f t="shared" si="19"/>
        <v>0</v>
      </c>
      <c r="AH82" s="62" t="s">
        <v>48</v>
      </c>
    </row>
    <row r="83" spans="1:34" ht="12.75" customHeight="1">
      <c r="A83" s="81" t="s">
        <v>554</v>
      </c>
      <c r="B83" s="83" t="s">
        <v>555</v>
      </c>
      <c r="C83" s="46" t="s">
        <v>556</v>
      </c>
      <c r="D83" s="47" t="s">
        <v>557</v>
      </c>
      <c r="E83" s="47" t="s">
        <v>556</v>
      </c>
      <c r="F83" s="83" t="s">
        <v>42</v>
      </c>
      <c r="G83" s="64" t="s">
        <v>558</v>
      </c>
      <c r="H83" s="57" t="s">
        <v>559</v>
      </c>
      <c r="I83" s="47">
        <v>6203412200</v>
      </c>
      <c r="J83" s="88" t="s">
        <v>45</v>
      </c>
      <c r="K83" s="49" t="s">
        <v>46</v>
      </c>
      <c r="L83" s="70"/>
      <c r="M83" s="66">
        <v>3924.4</v>
      </c>
      <c r="N83" s="58"/>
      <c r="O83" s="92">
        <v>19.288645690834475</v>
      </c>
      <c r="P83" s="49" t="s">
        <v>46</v>
      </c>
      <c r="Q83" s="59"/>
      <c r="R83" s="58"/>
      <c r="S83" s="74" t="s">
        <v>47</v>
      </c>
      <c r="T83" s="96">
        <v>222252</v>
      </c>
      <c r="U83" s="61"/>
      <c r="V83" s="61"/>
      <c r="W83" s="78"/>
      <c r="X83" s="46">
        <f t="shared" si="10"/>
        <v>0</v>
      </c>
      <c r="Y83" s="47">
        <f t="shared" si="11"/>
        <v>0</v>
      </c>
      <c r="Z83" s="47">
        <f t="shared" si="12"/>
        <v>0</v>
      </c>
      <c r="AA83" s="47">
        <f t="shared" si="13"/>
        <v>0</v>
      </c>
      <c r="AB83" s="48" t="str">
        <f t="shared" si="14"/>
        <v>-</v>
      </c>
      <c r="AC83" s="46">
        <f t="shared" si="15"/>
        <v>1</v>
      </c>
      <c r="AD83" s="47">
        <f t="shared" si="16"/>
        <v>0</v>
      </c>
      <c r="AE83" s="47">
        <f t="shared" si="17"/>
        <v>0</v>
      </c>
      <c r="AF83" s="48" t="str">
        <f t="shared" si="18"/>
        <v>-</v>
      </c>
      <c r="AG83" s="46">
        <f t="shared" si="19"/>
        <v>0</v>
      </c>
      <c r="AH83" s="62" t="s">
        <v>48</v>
      </c>
    </row>
    <row r="84" spans="1:34" ht="12.75" customHeight="1">
      <c r="A84" s="81" t="s">
        <v>560</v>
      </c>
      <c r="B84" s="83" t="s">
        <v>561</v>
      </c>
      <c r="C84" s="46" t="s">
        <v>562</v>
      </c>
      <c r="D84" s="47" t="s">
        <v>563</v>
      </c>
      <c r="E84" s="47" t="s">
        <v>564</v>
      </c>
      <c r="F84" s="83" t="s">
        <v>42</v>
      </c>
      <c r="G84" s="64" t="s">
        <v>565</v>
      </c>
      <c r="H84" s="57" t="s">
        <v>566</v>
      </c>
      <c r="I84" s="47">
        <v>6202443264</v>
      </c>
      <c r="J84" s="88" t="s">
        <v>56</v>
      </c>
      <c r="K84" s="49" t="s">
        <v>47</v>
      </c>
      <c r="L84" s="70"/>
      <c r="M84" s="66">
        <v>488.7</v>
      </c>
      <c r="N84" s="58"/>
      <c r="O84" s="92">
        <v>28.153846153846153</v>
      </c>
      <c r="P84" s="49" t="s">
        <v>47</v>
      </c>
      <c r="Q84" s="59"/>
      <c r="R84" s="58"/>
      <c r="S84" s="74" t="s">
        <v>47</v>
      </c>
      <c r="T84" s="96">
        <v>43563</v>
      </c>
      <c r="U84" s="61"/>
      <c r="V84" s="61"/>
      <c r="W84" s="78"/>
      <c r="X84" s="46">
        <f t="shared" si="10"/>
        <v>1</v>
      </c>
      <c r="Y84" s="47">
        <f t="shared" si="11"/>
        <v>1</v>
      </c>
      <c r="Z84" s="47">
        <f t="shared" si="12"/>
        <v>0</v>
      </c>
      <c r="AA84" s="47">
        <f t="shared" si="13"/>
        <v>0</v>
      </c>
      <c r="AB84" s="48" t="str">
        <f t="shared" si="14"/>
        <v>SRSA</v>
      </c>
      <c r="AC84" s="46">
        <f t="shared" si="15"/>
        <v>1</v>
      </c>
      <c r="AD84" s="47">
        <f t="shared" si="16"/>
        <v>1</v>
      </c>
      <c r="AE84" s="47" t="str">
        <f t="shared" si="17"/>
        <v>Initial</v>
      </c>
      <c r="AF84" s="48" t="str">
        <f t="shared" si="18"/>
        <v>-</v>
      </c>
      <c r="AG84" s="46" t="str">
        <f t="shared" si="19"/>
        <v>SRSA</v>
      </c>
      <c r="AH84" s="62" t="s">
        <v>48</v>
      </c>
    </row>
    <row r="85" spans="1:34" ht="12.75" customHeight="1">
      <c r="A85" s="81" t="s">
        <v>567</v>
      </c>
      <c r="B85" s="83" t="s">
        <v>568</v>
      </c>
      <c r="C85" s="46" t="s">
        <v>569</v>
      </c>
      <c r="D85" s="47" t="s">
        <v>570</v>
      </c>
      <c r="E85" s="47" t="s">
        <v>569</v>
      </c>
      <c r="F85" s="83" t="s">
        <v>42</v>
      </c>
      <c r="G85" s="64" t="s">
        <v>571</v>
      </c>
      <c r="H85" s="57" t="s">
        <v>572</v>
      </c>
      <c r="I85" s="47">
        <v>7855424910</v>
      </c>
      <c r="J85" s="88" t="s">
        <v>81</v>
      </c>
      <c r="K85" s="49" t="s">
        <v>47</v>
      </c>
      <c r="L85" s="70"/>
      <c r="M85" s="66"/>
      <c r="N85" s="58"/>
      <c r="O85" s="92">
        <v>8.513425016371972</v>
      </c>
      <c r="P85" s="49" t="s">
        <v>46</v>
      </c>
      <c r="Q85" s="59"/>
      <c r="R85" s="58"/>
      <c r="S85" s="74" t="s">
        <v>47</v>
      </c>
      <c r="T85" s="96">
        <v>30022</v>
      </c>
      <c r="U85" s="61"/>
      <c r="V85" s="61"/>
      <c r="W85" s="78"/>
      <c r="X85" s="46">
        <f t="shared" si="10"/>
        <v>1</v>
      </c>
      <c r="Y85" s="47">
        <f t="shared" si="11"/>
        <v>0</v>
      </c>
      <c r="Z85" s="47">
        <f t="shared" si="12"/>
        <v>0</v>
      </c>
      <c r="AA85" s="47">
        <f t="shared" si="13"/>
        <v>0</v>
      </c>
      <c r="AB85" s="48" t="str">
        <f t="shared" si="14"/>
        <v>-</v>
      </c>
      <c r="AC85" s="46">
        <f t="shared" si="15"/>
        <v>1</v>
      </c>
      <c r="AD85" s="47">
        <f t="shared" si="16"/>
        <v>0</v>
      </c>
      <c r="AE85" s="47">
        <f t="shared" si="17"/>
        <v>0</v>
      </c>
      <c r="AF85" s="48" t="str">
        <f t="shared" si="18"/>
        <v>-</v>
      </c>
      <c r="AG85" s="46">
        <f t="shared" si="19"/>
        <v>0</v>
      </c>
      <c r="AH85" s="62" t="s">
        <v>48</v>
      </c>
    </row>
    <row r="86" spans="1:34" ht="12.75" customHeight="1">
      <c r="A86" s="81" t="s">
        <v>573</v>
      </c>
      <c r="B86" s="83" t="s">
        <v>574</v>
      </c>
      <c r="C86" s="46" t="s">
        <v>575</v>
      </c>
      <c r="D86" s="47" t="s">
        <v>576</v>
      </c>
      <c r="E86" s="47" t="s">
        <v>575</v>
      </c>
      <c r="F86" s="83" t="s">
        <v>42</v>
      </c>
      <c r="G86" s="64" t="s">
        <v>577</v>
      </c>
      <c r="H86" s="57" t="s">
        <v>73</v>
      </c>
      <c r="I86" s="47">
        <v>6205835588</v>
      </c>
      <c r="J86" s="88" t="s">
        <v>45</v>
      </c>
      <c r="K86" s="49" t="s">
        <v>46</v>
      </c>
      <c r="L86" s="70"/>
      <c r="M86" s="66">
        <v>607.9</v>
      </c>
      <c r="N86" s="58"/>
      <c r="O86" s="92">
        <v>19.101123595505616</v>
      </c>
      <c r="P86" s="49" t="s">
        <v>46</v>
      </c>
      <c r="Q86" s="59"/>
      <c r="R86" s="58"/>
      <c r="S86" s="74" t="s">
        <v>47</v>
      </c>
      <c r="T86" s="96">
        <v>37919</v>
      </c>
      <c r="U86" s="61"/>
      <c r="V86" s="61"/>
      <c r="W86" s="78"/>
      <c r="X86" s="46">
        <f t="shared" si="10"/>
        <v>0</v>
      </c>
      <c r="Y86" s="47">
        <f t="shared" si="11"/>
        <v>0</v>
      </c>
      <c r="Z86" s="47">
        <f t="shared" si="12"/>
        <v>0</v>
      </c>
      <c r="AA86" s="47">
        <f t="shared" si="13"/>
        <v>0</v>
      </c>
      <c r="AB86" s="48" t="str">
        <f t="shared" si="14"/>
        <v>-</v>
      </c>
      <c r="AC86" s="46">
        <f t="shared" si="15"/>
        <v>1</v>
      </c>
      <c r="AD86" s="47">
        <f t="shared" si="16"/>
        <v>0</v>
      </c>
      <c r="AE86" s="47">
        <f t="shared" si="17"/>
        <v>0</v>
      </c>
      <c r="AF86" s="48" t="str">
        <f t="shared" si="18"/>
        <v>-</v>
      </c>
      <c r="AG86" s="46">
        <f t="shared" si="19"/>
        <v>0</v>
      </c>
      <c r="AH86" s="62" t="s">
        <v>48</v>
      </c>
    </row>
    <row r="87" spans="1:34" ht="12.75" customHeight="1">
      <c r="A87" s="81" t="s">
        <v>578</v>
      </c>
      <c r="B87" s="83" t="s">
        <v>579</v>
      </c>
      <c r="C87" s="46" t="s">
        <v>580</v>
      </c>
      <c r="D87" s="47" t="s">
        <v>581</v>
      </c>
      <c r="E87" s="47" t="s">
        <v>582</v>
      </c>
      <c r="F87" s="83" t="s">
        <v>42</v>
      </c>
      <c r="G87" s="64" t="s">
        <v>583</v>
      </c>
      <c r="H87" s="57" t="s">
        <v>584</v>
      </c>
      <c r="I87" s="47">
        <v>6205962152</v>
      </c>
      <c r="J87" s="88" t="s">
        <v>56</v>
      </c>
      <c r="K87" s="49" t="s">
        <v>47</v>
      </c>
      <c r="L87" s="70"/>
      <c r="M87" s="66">
        <v>231.8</v>
      </c>
      <c r="N87" s="58"/>
      <c r="O87" s="92">
        <v>25.74712643678161</v>
      </c>
      <c r="P87" s="49" t="s">
        <v>47</v>
      </c>
      <c r="Q87" s="59"/>
      <c r="R87" s="58"/>
      <c r="S87" s="74" t="s">
        <v>47</v>
      </c>
      <c r="T87" s="96">
        <v>20774</v>
      </c>
      <c r="U87" s="61"/>
      <c r="V87" s="61"/>
      <c r="W87" s="78"/>
      <c r="X87" s="46">
        <f t="shared" si="10"/>
        <v>1</v>
      </c>
      <c r="Y87" s="47">
        <f t="shared" si="11"/>
        <v>1</v>
      </c>
      <c r="Z87" s="47">
        <f t="shared" si="12"/>
        <v>0</v>
      </c>
      <c r="AA87" s="47">
        <f t="shared" si="13"/>
        <v>0</v>
      </c>
      <c r="AB87" s="48" t="str">
        <f t="shared" si="14"/>
        <v>SRSA</v>
      </c>
      <c r="AC87" s="46">
        <f t="shared" si="15"/>
        <v>1</v>
      </c>
      <c r="AD87" s="47">
        <f t="shared" si="16"/>
        <v>1</v>
      </c>
      <c r="AE87" s="47" t="str">
        <f t="shared" si="17"/>
        <v>Initial</v>
      </c>
      <c r="AF87" s="48" t="str">
        <f t="shared" si="18"/>
        <v>-</v>
      </c>
      <c r="AG87" s="46" t="str">
        <f t="shared" si="19"/>
        <v>SRSA</v>
      </c>
      <c r="AH87" s="62" t="s">
        <v>48</v>
      </c>
    </row>
    <row r="88" spans="1:34" ht="12.75" customHeight="1">
      <c r="A88" s="81" t="s">
        <v>585</v>
      </c>
      <c r="B88" s="83" t="s">
        <v>586</v>
      </c>
      <c r="C88" s="46" t="s">
        <v>587</v>
      </c>
      <c r="D88" s="47" t="s">
        <v>588</v>
      </c>
      <c r="E88" s="47" t="s">
        <v>589</v>
      </c>
      <c r="F88" s="83" t="s">
        <v>42</v>
      </c>
      <c r="G88" s="64" t="s">
        <v>590</v>
      </c>
      <c r="H88" s="57" t="s">
        <v>149</v>
      </c>
      <c r="I88" s="47">
        <v>6204762237</v>
      </c>
      <c r="J88" s="88" t="s">
        <v>81</v>
      </c>
      <c r="K88" s="49" t="s">
        <v>47</v>
      </c>
      <c r="L88" s="70"/>
      <c r="M88" s="66">
        <v>242.9</v>
      </c>
      <c r="N88" s="58"/>
      <c r="O88" s="92">
        <v>10.33210332103321</v>
      </c>
      <c r="P88" s="49" t="s">
        <v>46</v>
      </c>
      <c r="Q88" s="59"/>
      <c r="R88" s="58"/>
      <c r="S88" s="74" t="s">
        <v>47</v>
      </c>
      <c r="T88" s="96">
        <v>8055</v>
      </c>
      <c r="U88" s="61"/>
      <c r="V88" s="61"/>
      <c r="W88" s="78"/>
      <c r="X88" s="46">
        <f t="shared" si="10"/>
        <v>1</v>
      </c>
      <c r="Y88" s="47">
        <f t="shared" si="11"/>
        <v>1</v>
      </c>
      <c r="Z88" s="47">
        <f t="shared" si="12"/>
        <v>0</v>
      </c>
      <c r="AA88" s="47">
        <f t="shared" si="13"/>
        <v>0</v>
      </c>
      <c r="AB88" s="48" t="str">
        <f t="shared" si="14"/>
        <v>SRSA</v>
      </c>
      <c r="AC88" s="46">
        <f t="shared" si="15"/>
        <v>1</v>
      </c>
      <c r="AD88" s="47">
        <f t="shared" si="16"/>
        <v>0</v>
      </c>
      <c r="AE88" s="47">
        <f t="shared" si="17"/>
        <v>0</v>
      </c>
      <c r="AF88" s="48" t="str">
        <f t="shared" si="18"/>
        <v>-</v>
      </c>
      <c r="AG88" s="46">
        <f t="shared" si="19"/>
        <v>0</v>
      </c>
      <c r="AH88" s="62" t="s">
        <v>48</v>
      </c>
    </row>
    <row r="89" spans="1:34" ht="12.75" customHeight="1">
      <c r="A89" s="81" t="s">
        <v>591</v>
      </c>
      <c r="B89" s="83" t="s">
        <v>592</v>
      </c>
      <c r="C89" s="46" t="s">
        <v>593</v>
      </c>
      <c r="D89" s="47" t="s">
        <v>594</v>
      </c>
      <c r="E89" s="47" t="s">
        <v>593</v>
      </c>
      <c r="F89" s="83" t="s">
        <v>42</v>
      </c>
      <c r="G89" s="64" t="s">
        <v>595</v>
      </c>
      <c r="H89" s="57" t="s">
        <v>596</v>
      </c>
      <c r="I89" s="47">
        <v>6202230800</v>
      </c>
      <c r="J89" s="88" t="s">
        <v>45</v>
      </c>
      <c r="K89" s="49" t="s">
        <v>46</v>
      </c>
      <c r="L89" s="70"/>
      <c r="M89" s="66">
        <v>1666.5</v>
      </c>
      <c r="N89" s="58"/>
      <c r="O89" s="92">
        <v>25.96685082872928</v>
      </c>
      <c r="P89" s="49" t="s">
        <v>47</v>
      </c>
      <c r="Q89" s="59"/>
      <c r="R89" s="58"/>
      <c r="S89" s="74" t="s">
        <v>47</v>
      </c>
      <c r="T89" s="96">
        <v>117742</v>
      </c>
      <c r="U89" s="61"/>
      <c r="V89" s="61"/>
      <c r="W89" s="78"/>
      <c r="X89" s="46">
        <f t="shared" si="10"/>
        <v>0</v>
      </c>
      <c r="Y89" s="47">
        <f t="shared" si="11"/>
        <v>0</v>
      </c>
      <c r="Z89" s="47">
        <f t="shared" si="12"/>
        <v>0</v>
      </c>
      <c r="AA89" s="47">
        <f t="shared" si="13"/>
        <v>0</v>
      </c>
      <c r="AB89" s="48" t="str">
        <f t="shared" si="14"/>
        <v>-</v>
      </c>
      <c r="AC89" s="46">
        <f t="shared" si="15"/>
        <v>1</v>
      </c>
      <c r="AD89" s="47">
        <f t="shared" si="16"/>
        <v>1</v>
      </c>
      <c r="AE89" s="47" t="str">
        <f t="shared" si="17"/>
        <v>Initial</v>
      </c>
      <c r="AF89" s="48" t="str">
        <f t="shared" si="18"/>
        <v>RLIS</v>
      </c>
      <c r="AG89" s="46">
        <f t="shared" si="19"/>
        <v>0</v>
      </c>
      <c r="AH89" s="62" t="s">
        <v>48</v>
      </c>
    </row>
    <row r="90" spans="1:34" ht="12.75" customHeight="1">
      <c r="A90" s="81" t="s">
        <v>597</v>
      </c>
      <c r="B90" s="83" t="s">
        <v>598</v>
      </c>
      <c r="C90" s="46" t="s">
        <v>599</v>
      </c>
      <c r="D90" s="47" t="s">
        <v>600</v>
      </c>
      <c r="E90" s="47" t="s">
        <v>599</v>
      </c>
      <c r="F90" s="83" t="s">
        <v>42</v>
      </c>
      <c r="G90" s="64" t="s">
        <v>601</v>
      </c>
      <c r="H90" s="57" t="s">
        <v>602</v>
      </c>
      <c r="I90" s="47">
        <v>6206465661</v>
      </c>
      <c r="J90" s="88" t="s">
        <v>56</v>
      </c>
      <c r="K90" s="49" t="s">
        <v>47</v>
      </c>
      <c r="L90" s="70"/>
      <c r="M90" s="66">
        <v>164.5</v>
      </c>
      <c r="N90" s="58"/>
      <c r="O90" s="92">
        <v>14.772727272727273</v>
      </c>
      <c r="P90" s="49" t="s">
        <v>46</v>
      </c>
      <c r="Q90" s="59"/>
      <c r="R90" s="58"/>
      <c r="S90" s="74" t="s">
        <v>47</v>
      </c>
      <c r="T90" s="96">
        <v>5816</v>
      </c>
      <c r="U90" s="61"/>
      <c r="V90" s="61"/>
      <c r="W90" s="78"/>
      <c r="X90" s="46">
        <f t="shared" si="10"/>
        <v>1</v>
      </c>
      <c r="Y90" s="47">
        <f t="shared" si="11"/>
        <v>1</v>
      </c>
      <c r="Z90" s="47">
        <f t="shared" si="12"/>
        <v>0</v>
      </c>
      <c r="AA90" s="47">
        <f t="shared" si="13"/>
        <v>0</v>
      </c>
      <c r="AB90" s="48" t="str">
        <f t="shared" si="14"/>
        <v>SRSA</v>
      </c>
      <c r="AC90" s="46">
        <f t="shared" si="15"/>
        <v>1</v>
      </c>
      <c r="AD90" s="47">
        <f t="shared" si="16"/>
        <v>0</v>
      </c>
      <c r="AE90" s="47">
        <f t="shared" si="17"/>
        <v>0</v>
      </c>
      <c r="AF90" s="48" t="str">
        <f t="shared" si="18"/>
        <v>-</v>
      </c>
      <c r="AG90" s="46">
        <f t="shared" si="19"/>
        <v>0</v>
      </c>
      <c r="AH90" s="62" t="s">
        <v>48</v>
      </c>
    </row>
    <row r="91" spans="1:34" ht="12.75" customHeight="1">
      <c r="A91" s="81" t="s">
        <v>603</v>
      </c>
      <c r="B91" s="83" t="s">
        <v>604</v>
      </c>
      <c r="C91" s="46" t="s">
        <v>605</v>
      </c>
      <c r="D91" s="47" t="s">
        <v>606</v>
      </c>
      <c r="E91" s="47" t="s">
        <v>605</v>
      </c>
      <c r="F91" s="83" t="s">
        <v>42</v>
      </c>
      <c r="G91" s="64" t="s">
        <v>607</v>
      </c>
      <c r="H91" s="57" t="s">
        <v>608</v>
      </c>
      <c r="I91" s="47">
        <v>6203784177</v>
      </c>
      <c r="J91" s="88" t="s">
        <v>56</v>
      </c>
      <c r="K91" s="49" t="s">
        <v>47</v>
      </c>
      <c r="L91" s="70"/>
      <c r="M91" s="66">
        <v>665.4</v>
      </c>
      <c r="N91" s="58"/>
      <c r="O91" s="92">
        <v>20.822622107969153</v>
      </c>
      <c r="P91" s="49" t="s">
        <v>47</v>
      </c>
      <c r="Q91" s="59"/>
      <c r="R91" s="58"/>
      <c r="S91" s="74" t="s">
        <v>47</v>
      </c>
      <c r="T91" s="96">
        <v>40418</v>
      </c>
      <c r="U91" s="61"/>
      <c r="V91" s="61"/>
      <c r="W91" s="78"/>
      <c r="X91" s="46">
        <f t="shared" si="10"/>
        <v>1</v>
      </c>
      <c r="Y91" s="47">
        <f t="shared" si="11"/>
        <v>0</v>
      </c>
      <c r="Z91" s="47">
        <f t="shared" si="12"/>
        <v>0</v>
      </c>
      <c r="AA91" s="47">
        <f t="shared" si="13"/>
        <v>0</v>
      </c>
      <c r="AB91" s="48" t="str">
        <f t="shared" si="14"/>
        <v>-</v>
      </c>
      <c r="AC91" s="46">
        <f t="shared" si="15"/>
        <v>1</v>
      </c>
      <c r="AD91" s="47">
        <f t="shared" si="16"/>
        <v>1</v>
      </c>
      <c r="AE91" s="47" t="str">
        <f t="shared" si="17"/>
        <v>Initial</v>
      </c>
      <c r="AF91" s="48" t="str">
        <f t="shared" si="18"/>
        <v>RLIS</v>
      </c>
      <c r="AG91" s="46">
        <f t="shared" si="19"/>
        <v>0</v>
      </c>
      <c r="AH91" s="62" t="s">
        <v>48</v>
      </c>
    </row>
    <row r="92" spans="1:34" ht="12.75" customHeight="1">
      <c r="A92" s="81" t="s">
        <v>609</v>
      </c>
      <c r="B92" s="83" t="s">
        <v>610</v>
      </c>
      <c r="C92" s="46" t="s">
        <v>611</v>
      </c>
      <c r="D92" s="47" t="s">
        <v>612</v>
      </c>
      <c r="E92" s="47" t="s">
        <v>613</v>
      </c>
      <c r="F92" s="83" t="s">
        <v>42</v>
      </c>
      <c r="G92" s="64" t="s">
        <v>614</v>
      </c>
      <c r="H92" s="57" t="s">
        <v>73</v>
      </c>
      <c r="I92" s="47">
        <v>6202317551</v>
      </c>
      <c r="J92" s="88" t="s">
        <v>45</v>
      </c>
      <c r="K92" s="49" t="s">
        <v>46</v>
      </c>
      <c r="L92" s="70"/>
      <c r="M92" s="66">
        <v>866.4</v>
      </c>
      <c r="N92" s="58"/>
      <c r="O92" s="92">
        <v>16.50485436893204</v>
      </c>
      <c r="P92" s="49" t="s">
        <v>46</v>
      </c>
      <c r="Q92" s="59"/>
      <c r="R92" s="58"/>
      <c r="S92" s="74" t="s">
        <v>47</v>
      </c>
      <c r="T92" s="96">
        <v>18943</v>
      </c>
      <c r="U92" s="61"/>
      <c r="V92" s="61"/>
      <c r="W92" s="78"/>
      <c r="X92" s="46">
        <f t="shared" si="10"/>
        <v>0</v>
      </c>
      <c r="Y92" s="47">
        <f t="shared" si="11"/>
        <v>0</v>
      </c>
      <c r="Z92" s="47">
        <f t="shared" si="12"/>
        <v>0</v>
      </c>
      <c r="AA92" s="47">
        <f t="shared" si="13"/>
        <v>0</v>
      </c>
      <c r="AB92" s="48" t="str">
        <f t="shared" si="14"/>
        <v>-</v>
      </c>
      <c r="AC92" s="46">
        <f t="shared" si="15"/>
        <v>1</v>
      </c>
      <c r="AD92" s="47">
        <f t="shared" si="16"/>
        <v>0</v>
      </c>
      <c r="AE92" s="47">
        <f t="shared" si="17"/>
        <v>0</v>
      </c>
      <c r="AF92" s="48" t="str">
        <f t="shared" si="18"/>
        <v>-</v>
      </c>
      <c r="AG92" s="46">
        <f t="shared" si="19"/>
        <v>0</v>
      </c>
      <c r="AH92" s="62" t="s">
        <v>48</v>
      </c>
    </row>
    <row r="93" spans="1:34" ht="12.75" customHeight="1">
      <c r="A93" s="81" t="s">
        <v>615</v>
      </c>
      <c r="B93" s="83" t="s">
        <v>616</v>
      </c>
      <c r="C93" s="46" t="s">
        <v>617</v>
      </c>
      <c r="D93" s="47" t="s">
        <v>618</v>
      </c>
      <c r="E93" s="47" t="s">
        <v>619</v>
      </c>
      <c r="F93" s="83" t="s">
        <v>42</v>
      </c>
      <c r="G93" s="64" t="s">
        <v>620</v>
      </c>
      <c r="H93" s="57" t="s">
        <v>73</v>
      </c>
      <c r="I93" s="47">
        <v>6202853185</v>
      </c>
      <c r="J93" s="88" t="s">
        <v>45</v>
      </c>
      <c r="K93" s="49" t="s">
        <v>46</v>
      </c>
      <c r="L93" s="70"/>
      <c r="M93" s="66"/>
      <c r="N93" s="58"/>
      <c r="O93" s="92">
        <v>12.728937728937728</v>
      </c>
      <c r="P93" s="49" t="s">
        <v>46</v>
      </c>
      <c r="Q93" s="59"/>
      <c r="R93" s="58"/>
      <c r="S93" s="74" t="s">
        <v>47</v>
      </c>
      <c r="T93" s="96">
        <v>52117</v>
      </c>
      <c r="U93" s="61"/>
      <c r="V93" s="61"/>
      <c r="W93" s="78"/>
      <c r="X93" s="46">
        <f t="shared" si="10"/>
        <v>0</v>
      </c>
      <c r="Y93" s="47">
        <f t="shared" si="11"/>
        <v>0</v>
      </c>
      <c r="Z93" s="47">
        <f t="shared" si="12"/>
        <v>0</v>
      </c>
      <c r="AA93" s="47">
        <f t="shared" si="13"/>
        <v>0</v>
      </c>
      <c r="AB93" s="48" t="str">
        <f t="shared" si="14"/>
        <v>-</v>
      </c>
      <c r="AC93" s="46">
        <f t="shared" si="15"/>
        <v>1</v>
      </c>
      <c r="AD93" s="47">
        <f t="shared" si="16"/>
        <v>0</v>
      </c>
      <c r="AE93" s="47">
        <f t="shared" si="17"/>
        <v>0</v>
      </c>
      <c r="AF93" s="48" t="str">
        <f t="shared" si="18"/>
        <v>-</v>
      </c>
      <c r="AG93" s="46">
        <f t="shared" si="19"/>
        <v>0</v>
      </c>
      <c r="AH93" s="62" t="s">
        <v>48</v>
      </c>
    </row>
    <row r="94" spans="1:34" ht="12.75" customHeight="1">
      <c r="A94" s="81" t="s">
        <v>621</v>
      </c>
      <c r="B94" s="83" t="s">
        <v>622</v>
      </c>
      <c r="C94" s="46" t="s">
        <v>623</v>
      </c>
      <c r="D94" s="47" t="s">
        <v>624</v>
      </c>
      <c r="E94" s="47" t="s">
        <v>625</v>
      </c>
      <c r="F94" s="83" t="s">
        <v>42</v>
      </c>
      <c r="G94" s="64" t="s">
        <v>626</v>
      </c>
      <c r="H94" s="57" t="s">
        <v>627</v>
      </c>
      <c r="I94" s="47">
        <v>9136517373</v>
      </c>
      <c r="J94" s="88" t="s">
        <v>129</v>
      </c>
      <c r="K94" s="49" t="s">
        <v>46</v>
      </c>
      <c r="L94" s="70"/>
      <c r="M94" s="66"/>
      <c r="N94" s="58"/>
      <c r="O94" s="92">
        <v>9.820359281437126</v>
      </c>
      <c r="P94" s="49" t="s">
        <v>46</v>
      </c>
      <c r="Q94" s="59"/>
      <c r="R94" s="58"/>
      <c r="S94" s="74" t="s">
        <v>46</v>
      </c>
      <c r="T94" s="96">
        <v>26794</v>
      </c>
      <c r="U94" s="61"/>
      <c r="V94" s="61"/>
      <c r="W94" s="78"/>
      <c r="X94" s="46">
        <f t="shared" si="10"/>
        <v>0</v>
      </c>
      <c r="Y94" s="47">
        <f t="shared" si="11"/>
        <v>0</v>
      </c>
      <c r="Z94" s="47">
        <f t="shared" si="12"/>
        <v>0</v>
      </c>
      <c r="AA94" s="47">
        <f t="shared" si="13"/>
        <v>0</v>
      </c>
      <c r="AB94" s="48" t="str">
        <f t="shared" si="14"/>
        <v>-</v>
      </c>
      <c r="AC94" s="46">
        <f t="shared" si="15"/>
        <v>0</v>
      </c>
      <c r="AD94" s="47">
        <f t="shared" si="16"/>
        <v>0</v>
      </c>
      <c r="AE94" s="47">
        <f t="shared" si="17"/>
        <v>0</v>
      </c>
      <c r="AF94" s="48" t="str">
        <f t="shared" si="18"/>
        <v>-</v>
      </c>
      <c r="AG94" s="46">
        <f t="shared" si="19"/>
        <v>0</v>
      </c>
      <c r="AH94" s="62" t="s">
        <v>48</v>
      </c>
    </row>
    <row r="95" spans="1:34" ht="12.75" customHeight="1">
      <c r="A95" s="81" t="s">
        <v>628</v>
      </c>
      <c r="B95" s="83" t="s">
        <v>629</v>
      </c>
      <c r="C95" s="46" t="s">
        <v>630</v>
      </c>
      <c r="D95" s="47" t="s">
        <v>631</v>
      </c>
      <c r="E95" s="47" t="s">
        <v>630</v>
      </c>
      <c r="F95" s="83" t="s">
        <v>42</v>
      </c>
      <c r="G95" s="64" t="s">
        <v>632</v>
      </c>
      <c r="H95" s="57" t="s">
        <v>73</v>
      </c>
      <c r="I95" s="47">
        <v>6207834499</v>
      </c>
      <c r="J95" s="88" t="s">
        <v>45</v>
      </c>
      <c r="K95" s="49" t="s">
        <v>46</v>
      </c>
      <c r="L95" s="70"/>
      <c r="M95" s="66">
        <v>760.9</v>
      </c>
      <c r="N95" s="58"/>
      <c r="O95" s="92">
        <v>28.443113772455092</v>
      </c>
      <c r="P95" s="49" t="s">
        <v>47</v>
      </c>
      <c r="Q95" s="59"/>
      <c r="R95" s="58"/>
      <c r="S95" s="74" t="s">
        <v>47</v>
      </c>
      <c r="T95" s="96">
        <v>61628</v>
      </c>
      <c r="U95" s="61"/>
      <c r="V95" s="61"/>
      <c r="W95" s="78"/>
      <c r="X95" s="46">
        <f t="shared" si="10"/>
        <v>0</v>
      </c>
      <c r="Y95" s="47">
        <f t="shared" si="11"/>
        <v>0</v>
      </c>
      <c r="Z95" s="47">
        <f t="shared" si="12"/>
        <v>0</v>
      </c>
      <c r="AA95" s="47">
        <f t="shared" si="13"/>
        <v>0</v>
      </c>
      <c r="AB95" s="48" t="str">
        <f t="shared" si="14"/>
        <v>-</v>
      </c>
      <c r="AC95" s="46">
        <f t="shared" si="15"/>
        <v>1</v>
      </c>
      <c r="AD95" s="47">
        <f t="shared" si="16"/>
        <v>1</v>
      </c>
      <c r="AE95" s="47" t="str">
        <f t="shared" si="17"/>
        <v>Initial</v>
      </c>
      <c r="AF95" s="48" t="str">
        <f t="shared" si="18"/>
        <v>RLIS</v>
      </c>
      <c r="AG95" s="46">
        <f t="shared" si="19"/>
        <v>0</v>
      </c>
      <c r="AH95" s="62" t="s">
        <v>48</v>
      </c>
    </row>
    <row r="96" spans="1:34" ht="12.75" customHeight="1">
      <c r="A96" s="81" t="s">
        <v>633</v>
      </c>
      <c r="B96" s="83" t="s">
        <v>634</v>
      </c>
      <c r="C96" s="46" t="s">
        <v>635</v>
      </c>
      <c r="D96" s="47" t="s">
        <v>636</v>
      </c>
      <c r="E96" s="47" t="s">
        <v>635</v>
      </c>
      <c r="F96" s="83" t="s">
        <v>42</v>
      </c>
      <c r="G96" s="64" t="s">
        <v>637</v>
      </c>
      <c r="H96" s="57" t="s">
        <v>638</v>
      </c>
      <c r="I96" s="47">
        <v>6208057000</v>
      </c>
      <c r="J96" s="88" t="s">
        <v>221</v>
      </c>
      <c r="K96" s="49" t="s">
        <v>46</v>
      </c>
      <c r="L96" s="70"/>
      <c r="M96" s="66"/>
      <c r="N96" s="58"/>
      <c r="O96" s="92">
        <v>21.176156820909455</v>
      </c>
      <c r="P96" s="49" t="s">
        <v>47</v>
      </c>
      <c r="Q96" s="59"/>
      <c r="R96" s="58"/>
      <c r="S96" s="74" t="s">
        <v>46</v>
      </c>
      <c r="T96" s="96">
        <v>311192</v>
      </c>
      <c r="U96" s="61"/>
      <c r="V96" s="61"/>
      <c r="W96" s="78"/>
      <c r="X96" s="46">
        <f t="shared" si="10"/>
        <v>0</v>
      </c>
      <c r="Y96" s="47">
        <f t="shared" si="11"/>
        <v>0</v>
      </c>
      <c r="Z96" s="47">
        <f t="shared" si="12"/>
        <v>0</v>
      </c>
      <c r="AA96" s="47">
        <f t="shared" si="13"/>
        <v>0</v>
      </c>
      <c r="AB96" s="48" t="str">
        <f t="shared" si="14"/>
        <v>-</v>
      </c>
      <c r="AC96" s="46">
        <f t="shared" si="15"/>
        <v>0</v>
      </c>
      <c r="AD96" s="47">
        <f t="shared" si="16"/>
        <v>1</v>
      </c>
      <c r="AE96" s="47">
        <f t="shared" si="17"/>
        <v>0</v>
      </c>
      <c r="AF96" s="48" t="str">
        <f t="shared" si="18"/>
        <v>-</v>
      </c>
      <c r="AG96" s="46">
        <f t="shared" si="19"/>
        <v>0</v>
      </c>
      <c r="AH96" s="62" t="s">
        <v>48</v>
      </c>
    </row>
    <row r="97" spans="1:34" ht="12.75" customHeight="1">
      <c r="A97" s="81" t="s">
        <v>639</v>
      </c>
      <c r="B97" s="83" t="s">
        <v>640</v>
      </c>
      <c r="C97" s="46" t="s">
        <v>641</v>
      </c>
      <c r="D97" s="47" t="s">
        <v>377</v>
      </c>
      <c r="E97" s="47" t="s">
        <v>642</v>
      </c>
      <c r="F97" s="83" t="s">
        <v>42</v>
      </c>
      <c r="G97" s="64" t="s">
        <v>643</v>
      </c>
      <c r="H97" s="57" t="s">
        <v>73</v>
      </c>
      <c r="I97" s="47">
        <v>9138562000</v>
      </c>
      <c r="J97" s="88" t="s">
        <v>454</v>
      </c>
      <c r="K97" s="49" t="s">
        <v>46</v>
      </c>
      <c r="L97" s="70"/>
      <c r="M97" s="66"/>
      <c r="N97" s="58"/>
      <c r="O97" s="92">
        <v>8.041277258566979</v>
      </c>
      <c r="P97" s="49" t="s">
        <v>46</v>
      </c>
      <c r="Q97" s="59"/>
      <c r="R97" s="58"/>
      <c r="S97" s="74" t="s">
        <v>46</v>
      </c>
      <c r="T97" s="96">
        <v>62037</v>
      </c>
      <c r="U97" s="61"/>
      <c r="V97" s="61"/>
      <c r="W97" s="78"/>
      <c r="X97" s="46">
        <f t="shared" si="10"/>
        <v>0</v>
      </c>
      <c r="Y97" s="47">
        <f t="shared" si="11"/>
        <v>0</v>
      </c>
      <c r="Z97" s="47">
        <f t="shared" si="12"/>
        <v>0</v>
      </c>
      <c r="AA97" s="47">
        <f t="shared" si="13"/>
        <v>0</v>
      </c>
      <c r="AB97" s="48" t="str">
        <f t="shared" si="14"/>
        <v>-</v>
      </c>
      <c r="AC97" s="46">
        <f t="shared" si="15"/>
        <v>0</v>
      </c>
      <c r="AD97" s="47">
        <f t="shared" si="16"/>
        <v>0</v>
      </c>
      <c r="AE97" s="47">
        <f t="shared" si="17"/>
        <v>0</v>
      </c>
      <c r="AF97" s="48" t="str">
        <f t="shared" si="18"/>
        <v>-</v>
      </c>
      <c r="AG97" s="46">
        <f t="shared" si="19"/>
        <v>0</v>
      </c>
      <c r="AH97" s="62" t="s">
        <v>48</v>
      </c>
    </row>
    <row r="98" spans="1:34" ht="12.75" customHeight="1">
      <c r="A98" s="81" t="s">
        <v>644</v>
      </c>
      <c r="B98" s="83" t="s">
        <v>645</v>
      </c>
      <c r="C98" s="46" t="s">
        <v>646</v>
      </c>
      <c r="D98" s="47" t="s">
        <v>647</v>
      </c>
      <c r="E98" s="47" t="s">
        <v>646</v>
      </c>
      <c r="F98" s="83" t="s">
        <v>42</v>
      </c>
      <c r="G98" s="64" t="s">
        <v>648</v>
      </c>
      <c r="H98" s="57" t="s">
        <v>649</v>
      </c>
      <c r="I98" s="47">
        <v>7854486155</v>
      </c>
      <c r="J98" s="88" t="s">
        <v>89</v>
      </c>
      <c r="K98" s="49" t="s">
        <v>46</v>
      </c>
      <c r="L98" s="70"/>
      <c r="M98" s="66"/>
      <c r="N98" s="58"/>
      <c r="O98" s="92">
        <v>18.112049117421336</v>
      </c>
      <c r="P98" s="49" t="s">
        <v>46</v>
      </c>
      <c r="Q98" s="59"/>
      <c r="R98" s="58"/>
      <c r="S98" s="74" t="s">
        <v>47</v>
      </c>
      <c r="T98" s="96">
        <v>51887</v>
      </c>
      <c r="U98" s="61"/>
      <c r="V98" s="61"/>
      <c r="W98" s="78"/>
      <c r="X98" s="46">
        <f t="shared" si="10"/>
        <v>0</v>
      </c>
      <c r="Y98" s="47">
        <f t="shared" si="11"/>
        <v>0</v>
      </c>
      <c r="Z98" s="47">
        <f t="shared" si="12"/>
        <v>0</v>
      </c>
      <c r="AA98" s="47">
        <f t="shared" si="13"/>
        <v>0</v>
      </c>
      <c r="AB98" s="48" t="str">
        <f t="shared" si="14"/>
        <v>-</v>
      </c>
      <c r="AC98" s="46">
        <f t="shared" si="15"/>
        <v>1</v>
      </c>
      <c r="AD98" s="47">
        <f t="shared" si="16"/>
        <v>0</v>
      </c>
      <c r="AE98" s="47">
        <f t="shared" si="17"/>
        <v>0</v>
      </c>
      <c r="AF98" s="48" t="str">
        <f t="shared" si="18"/>
        <v>-</v>
      </c>
      <c r="AG98" s="46">
        <f t="shared" si="19"/>
        <v>0</v>
      </c>
      <c r="AH98" s="62" t="s">
        <v>48</v>
      </c>
    </row>
    <row r="99" spans="1:34" ht="12.75" customHeight="1">
      <c r="A99" s="81" t="s">
        <v>650</v>
      </c>
      <c r="B99" s="83" t="s">
        <v>651</v>
      </c>
      <c r="C99" s="46" t="s">
        <v>652</v>
      </c>
      <c r="D99" s="47" t="s">
        <v>653</v>
      </c>
      <c r="E99" s="47" t="s">
        <v>654</v>
      </c>
      <c r="F99" s="83" t="s">
        <v>42</v>
      </c>
      <c r="G99" s="64" t="s">
        <v>655</v>
      </c>
      <c r="H99" s="57" t="s">
        <v>656</v>
      </c>
      <c r="I99" s="47">
        <v>7857174000</v>
      </c>
      <c r="J99" s="88" t="s">
        <v>136</v>
      </c>
      <c r="K99" s="49" t="s">
        <v>46</v>
      </c>
      <c r="L99" s="70"/>
      <c r="M99" s="66"/>
      <c r="N99" s="58"/>
      <c r="O99" s="92">
        <v>27.302551640340216</v>
      </c>
      <c r="P99" s="49" t="s">
        <v>47</v>
      </c>
      <c r="Q99" s="59"/>
      <c r="R99" s="58"/>
      <c r="S99" s="74" t="s">
        <v>46</v>
      </c>
      <c r="T99" s="96">
        <v>333222</v>
      </c>
      <c r="U99" s="61"/>
      <c r="V99" s="61"/>
      <c r="W99" s="78"/>
      <c r="X99" s="46">
        <f t="shared" si="10"/>
        <v>0</v>
      </c>
      <c r="Y99" s="47">
        <f t="shared" si="11"/>
        <v>0</v>
      </c>
      <c r="Z99" s="47">
        <f t="shared" si="12"/>
        <v>0</v>
      </c>
      <c r="AA99" s="47">
        <f t="shared" si="13"/>
        <v>0</v>
      </c>
      <c r="AB99" s="48" t="str">
        <f t="shared" si="14"/>
        <v>-</v>
      </c>
      <c r="AC99" s="46">
        <f t="shared" si="15"/>
        <v>0</v>
      </c>
      <c r="AD99" s="47">
        <f t="shared" si="16"/>
        <v>1</v>
      </c>
      <c r="AE99" s="47">
        <f t="shared" si="17"/>
        <v>0</v>
      </c>
      <c r="AF99" s="48" t="str">
        <f t="shared" si="18"/>
        <v>-</v>
      </c>
      <c r="AG99" s="46">
        <f t="shared" si="19"/>
        <v>0</v>
      </c>
      <c r="AH99" s="62" t="s">
        <v>48</v>
      </c>
    </row>
    <row r="100" spans="1:34" ht="12.75" customHeight="1">
      <c r="A100" s="81" t="s">
        <v>657</v>
      </c>
      <c r="B100" s="83" t="s">
        <v>658</v>
      </c>
      <c r="C100" s="46" t="s">
        <v>659</v>
      </c>
      <c r="D100" s="47" t="s">
        <v>660</v>
      </c>
      <c r="E100" s="47" t="s">
        <v>659</v>
      </c>
      <c r="F100" s="83" t="s">
        <v>42</v>
      </c>
      <c r="G100" s="64" t="s">
        <v>661</v>
      </c>
      <c r="H100" s="57" t="s">
        <v>662</v>
      </c>
      <c r="I100" s="47">
        <v>6207244325</v>
      </c>
      <c r="J100" s="88" t="s">
        <v>45</v>
      </c>
      <c r="K100" s="49" t="s">
        <v>46</v>
      </c>
      <c r="L100" s="70"/>
      <c r="M100" s="66">
        <v>992.1</v>
      </c>
      <c r="N100" s="58"/>
      <c r="O100" s="92">
        <v>22.701149425287355</v>
      </c>
      <c r="P100" s="49" t="s">
        <v>47</v>
      </c>
      <c r="Q100" s="59"/>
      <c r="R100" s="58"/>
      <c r="S100" s="74" t="s">
        <v>47</v>
      </c>
      <c r="T100" s="96">
        <v>46586</v>
      </c>
      <c r="U100" s="61"/>
      <c r="V100" s="61"/>
      <c r="W100" s="78"/>
      <c r="X100" s="46">
        <f t="shared" si="10"/>
        <v>0</v>
      </c>
      <c r="Y100" s="47">
        <f t="shared" si="11"/>
        <v>0</v>
      </c>
      <c r="Z100" s="47">
        <f t="shared" si="12"/>
        <v>0</v>
      </c>
      <c r="AA100" s="47">
        <f t="shared" si="13"/>
        <v>0</v>
      </c>
      <c r="AB100" s="48" t="str">
        <f t="shared" si="14"/>
        <v>-</v>
      </c>
      <c r="AC100" s="46">
        <f t="shared" si="15"/>
        <v>1</v>
      </c>
      <c r="AD100" s="47">
        <f t="shared" si="16"/>
        <v>1</v>
      </c>
      <c r="AE100" s="47" t="str">
        <f t="shared" si="17"/>
        <v>Initial</v>
      </c>
      <c r="AF100" s="48" t="str">
        <f t="shared" si="18"/>
        <v>RLIS</v>
      </c>
      <c r="AG100" s="46">
        <f t="shared" si="19"/>
        <v>0</v>
      </c>
      <c r="AH100" s="62" t="s">
        <v>48</v>
      </c>
    </row>
    <row r="101" spans="1:34" ht="12.75" customHeight="1">
      <c r="A101" s="81" t="s">
        <v>663</v>
      </c>
      <c r="B101" s="83" t="s">
        <v>664</v>
      </c>
      <c r="C101" s="46" t="s">
        <v>665</v>
      </c>
      <c r="D101" s="47" t="s">
        <v>666</v>
      </c>
      <c r="E101" s="47" t="s">
        <v>665</v>
      </c>
      <c r="F101" s="83" t="s">
        <v>42</v>
      </c>
      <c r="G101" s="64" t="s">
        <v>667</v>
      </c>
      <c r="H101" s="57" t="s">
        <v>306</v>
      </c>
      <c r="I101" s="47">
        <v>3167944000</v>
      </c>
      <c r="J101" s="88" t="s">
        <v>668</v>
      </c>
      <c r="K101" s="49" t="s">
        <v>46</v>
      </c>
      <c r="L101" s="70"/>
      <c r="M101" s="66"/>
      <c r="N101" s="58"/>
      <c r="O101" s="92">
        <v>6.456107756618672</v>
      </c>
      <c r="P101" s="49" t="s">
        <v>46</v>
      </c>
      <c r="Q101" s="59"/>
      <c r="R101" s="58"/>
      <c r="S101" s="74" t="s">
        <v>46</v>
      </c>
      <c r="T101" s="96">
        <v>78630</v>
      </c>
      <c r="U101" s="61"/>
      <c r="V101" s="61"/>
      <c r="W101" s="78"/>
      <c r="X101" s="46">
        <f t="shared" si="10"/>
        <v>0</v>
      </c>
      <c r="Y101" s="47">
        <f t="shared" si="11"/>
        <v>0</v>
      </c>
      <c r="Z101" s="47">
        <f t="shared" si="12"/>
        <v>0</v>
      </c>
      <c r="AA101" s="47">
        <f t="shared" si="13"/>
        <v>0</v>
      </c>
      <c r="AB101" s="48" t="str">
        <f t="shared" si="14"/>
        <v>-</v>
      </c>
      <c r="AC101" s="46">
        <f t="shared" si="15"/>
        <v>0</v>
      </c>
      <c r="AD101" s="47">
        <f t="shared" si="16"/>
        <v>0</v>
      </c>
      <c r="AE101" s="47">
        <f t="shared" si="17"/>
        <v>0</v>
      </c>
      <c r="AF101" s="48" t="str">
        <f t="shared" si="18"/>
        <v>-</v>
      </c>
      <c r="AG101" s="46">
        <f t="shared" si="19"/>
        <v>0</v>
      </c>
      <c r="AH101" s="62" t="s">
        <v>48</v>
      </c>
    </row>
    <row r="102" spans="1:34" ht="12.75" customHeight="1">
      <c r="A102" s="81" t="s">
        <v>669</v>
      </c>
      <c r="B102" s="83" t="s">
        <v>670</v>
      </c>
      <c r="C102" s="46" t="s">
        <v>671</v>
      </c>
      <c r="D102" s="47" t="s">
        <v>672</v>
      </c>
      <c r="E102" s="47" t="s">
        <v>671</v>
      </c>
      <c r="F102" s="83" t="s">
        <v>42</v>
      </c>
      <c r="G102" s="64" t="s">
        <v>673</v>
      </c>
      <c r="H102" s="57" t="s">
        <v>674</v>
      </c>
      <c r="I102" s="47">
        <v>6203674601</v>
      </c>
      <c r="J102" s="88" t="s">
        <v>56</v>
      </c>
      <c r="K102" s="49" t="s">
        <v>47</v>
      </c>
      <c r="L102" s="70"/>
      <c r="M102" s="66">
        <v>255.6</v>
      </c>
      <c r="N102" s="58"/>
      <c r="O102" s="92">
        <v>4.744525547445255</v>
      </c>
      <c r="P102" s="49" t="s">
        <v>46</v>
      </c>
      <c r="Q102" s="59"/>
      <c r="R102" s="58"/>
      <c r="S102" s="74" t="s">
        <v>47</v>
      </c>
      <c r="T102" s="96">
        <v>13328</v>
      </c>
      <c r="U102" s="61"/>
      <c r="V102" s="61"/>
      <c r="W102" s="78"/>
      <c r="X102" s="46">
        <f t="shared" si="10"/>
        <v>1</v>
      </c>
      <c r="Y102" s="47">
        <f t="shared" si="11"/>
        <v>1</v>
      </c>
      <c r="Z102" s="47">
        <f t="shared" si="12"/>
        <v>0</v>
      </c>
      <c r="AA102" s="47">
        <f t="shared" si="13"/>
        <v>0</v>
      </c>
      <c r="AB102" s="48" t="str">
        <f t="shared" si="14"/>
        <v>SRSA</v>
      </c>
      <c r="AC102" s="46">
        <f t="shared" si="15"/>
        <v>1</v>
      </c>
      <c r="AD102" s="47">
        <f t="shared" si="16"/>
        <v>0</v>
      </c>
      <c r="AE102" s="47">
        <f t="shared" si="17"/>
        <v>0</v>
      </c>
      <c r="AF102" s="48" t="str">
        <f t="shared" si="18"/>
        <v>-</v>
      </c>
      <c r="AG102" s="46">
        <f t="shared" si="19"/>
        <v>0</v>
      </c>
      <c r="AH102" s="62" t="s">
        <v>48</v>
      </c>
    </row>
    <row r="103" spans="1:34" ht="12.75" customHeight="1">
      <c r="A103" s="81" t="s">
        <v>675</v>
      </c>
      <c r="B103" s="83" t="s">
        <v>676</v>
      </c>
      <c r="C103" s="46" t="s">
        <v>677</v>
      </c>
      <c r="D103" s="47" t="s">
        <v>678</v>
      </c>
      <c r="E103" s="47" t="s">
        <v>679</v>
      </c>
      <c r="F103" s="83" t="s">
        <v>42</v>
      </c>
      <c r="G103" s="64" t="s">
        <v>680</v>
      </c>
      <c r="H103" s="57" t="s">
        <v>681</v>
      </c>
      <c r="I103" s="47">
        <v>7853864559</v>
      </c>
      <c r="J103" s="88" t="s">
        <v>56</v>
      </c>
      <c r="K103" s="49" t="s">
        <v>47</v>
      </c>
      <c r="L103" s="70"/>
      <c r="M103" s="66">
        <v>182.1</v>
      </c>
      <c r="N103" s="58"/>
      <c r="O103" s="92">
        <v>17.5</v>
      </c>
      <c r="P103" s="49" t="s">
        <v>46</v>
      </c>
      <c r="Q103" s="59"/>
      <c r="R103" s="58"/>
      <c r="S103" s="74" t="s">
        <v>47</v>
      </c>
      <c r="T103" s="96">
        <v>5034</v>
      </c>
      <c r="U103" s="61"/>
      <c r="V103" s="61"/>
      <c r="W103" s="78"/>
      <c r="X103" s="46">
        <f t="shared" si="10"/>
        <v>1</v>
      </c>
      <c r="Y103" s="47">
        <f t="shared" si="11"/>
        <v>1</v>
      </c>
      <c r="Z103" s="47">
        <f t="shared" si="12"/>
        <v>0</v>
      </c>
      <c r="AA103" s="47">
        <f t="shared" si="13"/>
        <v>0</v>
      </c>
      <c r="AB103" s="48" t="str">
        <f t="shared" si="14"/>
        <v>SRSA</v>
      </c>
      <c r="AC103" s="46">
        <f t="shared" si="15"/>
        <v>1</v>
      </c>
      <c r="AD103" s="47">
        <f t="shared" si="16"/>
        <v>0</v>
      </c>
      <c r="AE103" s="47">
        <f t="shared" si="17"/>
        <v>0</v>
      </c>
      <c r="AF103" s="48" t="str">
        <f t="shared" si="18"/>
        <v>-</v>
      </c>
      <c r="AG103" s="46">
        <f t="shared" si="19"/>
        <v>0</v>
      </c>
      <c r="AH103" s="62" t="s">
        <v>48</v>
      </c>
    </row>
    <row r="104" spans="1:34" ht="12.75" customHeight="1">
      <c r="A104" s="81" t="s">
        <v>682</v>
      </c>
      <c r="B104" s="83" t="s">
        <v>683</v>
      </c>
      <c r="C104" s="46" t="s">
        <v>684</v>
      </c>
      <c r="D104" s="47" t="s">
        <v>685</v>
      </c>
      <c r="E104" s="47" t="s">
        <v>684</v>
      </c>
      <c r="F104" s="83" t="s">
        <v>42</v>
      </c>
      <c r="G104" s="64" t="s">
        <v>686</v>
      </c>
      <c r="H104" s="57" t="s">
        <v>687</v>
      </c>
      <c r="I104" s="47">
        <v>7858902397</v>
      </c>
      <c r="J104" s="88" t="s">
        <v>45</v>
      </c>
      <c r="K104" s="49" t="s">
        <v>46</v>
      </c>
      <c r="L104" s="70"/>
      <c r="M104" s="66">
        <v>876.9</v>
      </c>
      <c r="N104" s="58"/>
      <c r="O104" s="92">
        <v>21.945945945945947</v>
      </c>
      <c r="P104" s="49" t="s">
        <v>47</v>
      </c>
      <c r="Q104" s="59"/>
      <c r="R104" s="58"/>
      <c r="S104" s="74" t="s">
        <v>47</v>
      </c>
      <c r="T104" s="96">
        <v>58012</v>
      </c>
      <c r="U104" s="61"/>
      <c r="V104" s="61"/>
      <c r="W104" s="78"/>
      <c r="X104" s="46">
        <f t="shared" si="10"/>
        <v>0</v>
      </c>
      <c r="Y104" s="47">
        <f t="shared" si="11"/>
        <v>0</v>
      </c>
      <c r="Z104" s="47">
        <f t="shared" si="12"/>
        <v>0</v>
      </c>
      <c r="AA104" s="47">
        <f t="shared" si="13"/>
        <v>0</v>
      </c>
      <c r="AB104" s="48" t="str">
        <f t="shared" si="14"/>
        <v>-</v>
      </c>
      <c r="AC104" s="46">
        <f t="shared" si="15"/>
        <v>1</v>
      </c>
      <c r="AD104" s="47">
        <f t="shared" si="16"/>
        <v>1</v>
      </c>
      <c r="AE104" s="47" t="str">
        <f t="shared" si="17"/>
        <v>Initial</v>
      </c>
      <c r="AF104" s="48" t="str">
        <f t="shared" si="18"/>
        <v>RLIS</v>
      </c>
      <c r="AG104" s="46">
        <f t="shared" si="19"/>
        <v>0</v>
      </c>
      <c r="AH104" s="62" t="s">
        <v>48</v>
      </c>
    </row>
    <row r="105" spans="1:34" ht="12.75" customHeight="1">
      <c r="A105" s="81" t="s">
        <v>688</v>
      </c>
      <c r="B105" s="83" t="s">
        <v>689</v>
      </c>
      <c r="C105" s="46" t="s">
        <v>690</v>
      </c>
      <c r="D105" s="47" t="s">
        <v>691</v>
      </c>
      <c r="E105" s="47" t="s">
        <v>692</v>
      </c>
      <c r="F105" s="83" t="s">
        <v>42</v>
      </c>
      <c r="G105" s="64" t="s">
        <v>693</v>
      </c>
      <c r="H105" s="57" t="s">
        <v>694</v>
      </c>
      <c r="I105" s="47">
        <v>7854212135</v>
      </c>
      <c r="J105" s="88" t="s">
        <v>56</v>
      </c>
      <c r="K105" s="49" t="s">
        <v>47</v>
      </c>
      <c r="L105" s="70"/>
      <c r="M105" s="66">
        <v>329.3</v>
      </c>
      <c r="N105" s="58"/>
      <c r="O105" s="92">
        <v>14.15929203539823</v>
      </c>
      <c r="P105" s="49" t="s">
        <v>46</v>
      </c>
      <c r="Q105" s="59"/>
      <c r="R105" s="58"/>
      <c r="S105" s="74" t="s">
        <v>47</v>
      </c>
      <c r="T105" s="96">
        <v>17076</v>
      </c>
      <c r="U105" s="61"/>
      <c r="V105" s="61"/>
      <c r="W105" s="78"/>
      <c r="X105" s="46">
        <f t="shared" si="10"/>
        <v>1</v>
      </c>
      <c r="Y105" s="47">
        <f t="shared" si="11"/>
        <v>1</v>
      </c>
      <c r="Z105" s="47">
        <f t="shared" si="12"/>
        <v>0</v>
      </c>
      <c r="AA105" s="47">
        <f t="shared" si="13"/>
        <v>0</v>
      </c>
      <c r="AB105" s="48" t="str">
        <f t="shared" si="14"/>
        <v>SRSA</v>
      </c>
      <c r="AC105" s="46">
        <f t="shared" si="15"/>
        <v>1</v>
      </c>
      <c r="AD105" s="47">
        <f t="shared" si="16"/>
        <v>0</v>
      </c>
      <c r="AE105" s="47">
        <f t="shared" si="17"/>
        <v>0</v>
      </c>
      <c r="AF105" s="48" t="str">
        <f t="shared" si="18"/>
        <v>-</v>
      </c>
      <c r="AG105" s="46">
        <f t="shared" si="19"/>
        <v>0</v>
      </c>
      <c r="AH105" s="62" t="s">
        <v>48</v>
      </c>
    </row>
    <row r="106" spans="1:34" ht="12.75" customHeight="1">
      <c r="A106" s="81" t="s">
        <v>695</v>
      </c>
      <c r="B106" s="83" t="s">
        <v>696</v>
      </c>
      <c r="C106" s="46" t="s">
        <v>697</v>
      </c>
      <c r="D106" s="47" t="s">
        <v>698</v>
      </c>
      <c r="E106" s="47" t="s">
        <v>697</v>
      </c>
      <c r="F106" s="83" t="s">
        <v>42</v>
      </c>
      <c r="G106" s="64" t="s">
        <v>699</v>
      </c>
      <c r="H106" s="57" t="s">
        <v>700</v>
      </c>
      <c r="I106" s="47">
        <v>6207931500</v>
      </c>
      <c r="J106" s="88" t="s">
        <v>45</v>
      </c>
      <c r="K106" s="49" t="s">
        <v>46</v>
      </c>
      <c r="L106" s="70"/>
      <c r="M106" s="66">
        <v>2737.2</v>
      </c>
      <c r="N106" s="58"/>
      <c r="O106" s="92">
        <v>19.60955710955711</v>
      </c>
      <c r="P106" s="49" t="s">
        <v>46</v>
      </c>
      <c r="Q106" s="59"/>
      <c r="R106" s="58"/>
      <c r="S106" s="74" t="s">
        <v>47</v>
      </c>
      <c r="T106" s="96">
        <v>157303</v>
      </c>
      <c r="U106" s="61"/>
      <c r="V106" s="61"/>
      <c r="W106" s="78"/>
      <c r="X106" s="46">
        <f t="shared" si="10"/>
        <v>0</v>
      </c>
      <c r="Y106" s="47">
        <f t="shared" si="11"/>
        <v>0</v>
      </c>
      <c r="Z106" s="47">
        <f t="shared" si="12"/>
        <v>0</v>
      </c>
      <c r="AA106" s="47">
        <f t="shared" si="13"/>
        <v>0</v>
      </c>
      <c r="AB106" s="48" t="str">
        <f t="shared" si="14"/>
        <v>-</v>
      </c>
      <c r="AC106" s="46">
        <f t="shared" si="15"/>
        <v>1</v>
      </c>
      <c r="AD106" s="47">
        <f t="shared" si="16"/>
        <v>0</v>
      </c>
      <c r="AE106" s="47">
        <f t="shared" si="17"/>
        <v>0</v>
      </c>
      <c r="AF106" s="48" t="str">
        <f t="shared" si="18"/>
        <v>-</v>
      </c>
      <c r="AG106" s="46">
        <f t="shared" si="19"/>
        <v>0</v>
      </c>
      <c r="AH106" s="62" t="s">
        <v>48</v>
      </c>
    </row>
    <row r="107" spans="1:34" ht="12.75" customHeight="1">
      <c r="A107" s="81" t="s">
        <v>701</v>
      </c>
      <c r="B107" s="83" t="s">
        <v>702</v>
      </c>
      <c r="C107" s="46" t="s">
        <v>703</v>
      </c>
      <c r="D107" s="47" t="s">
        <v>704</v>
      </c>
      <c r="E107" s="47" t="s">
        <v>705</v>
      </c>
      <c r="F107" s="83" t="s">
        <v>42</v>
      </c>
      <c r="G107" s="64" t="s">
        <v>706</v>
      </c>
      <c r="H107" s="57" t="s">
        <v>707</v>
      </c>
      <c r="I107" s="47">
        <v>6203764211</v>
      </c>
      <c r="J107" s="88" t="s">
        <v>56</v>
      </c>
      <c r="K107" s="49" t="s">
        <v>47</v>
      </c>
      <c r="L107" s="70"/>
      <c r="M107" s="66">
        <v>189.7</v>
      </c>
      <c r="N107" s="58"/>
      <c r="O107" s="92">
        <v>13.48314606741573</v>
      </c>
      <c r="P107" s="49" t="s">
        <v>46</v>
      </c>
      <c r="Q107" s="59"/>
      <c r="R107" s="58"/>
      <c r="S107" s="74" t="s">
        <v>47</v>
      </c>
      <c r="T107" s="96">
        <v>10021</v>
      </c>
      <c r="U107" s="61"/>
      <c r="V107" s="61"/>
      <c r="W107" s="78"/>
      <c r="X107" s="46">
        <f t="shared" si="10"/>
        <v>1</v>
      </c>
      <c r="Y107" s="47">
        <f t="shared" si="11"/>
        <v>1</v>
      </c>
      <c r="Z107" s="47">
        <f t="shared" si="12"/>
        <v>0</v>
      </c>
      <c r="AA107" s="47">
        <f t="shared" si="13"/>
        <v>0</v>
      </c>
      <c r="AB107" s="48" t="str">
        <f t="shared" si="14"/>
        <v>SRSA</v>
      </c>
      <c r="AC107" s="46">
        <f t="shared" si="15"/>
        <v>1</v>
      </c>
      <c r="AD107" s="47">
        <f t="shared" si="16"/>
        <v>0</v>
      </c>
      <c r="AE107" s="47">
        <f t="shared" si="17"/>
        <v>0</v>
      </c>
      <c r="AF107" s="48" t="str">
        <f t="shared" si="18"/>
        <v>-</v>
      </c>
      <c r="AG107" s="46">
        <f t="shared" si="19"/>
        <v>0</v>
      </c>
      <c r="AH107" s="62" t="s">
        <v>48</v>
      </c>
    </row>
    <row r="108" spans="1:34" ht="12.75" customHeight="1">
      <c r="A108" s="81" t="s">
        <v>708</v>
      </c>
      <c r="B108" s="83" t="s">
        <v>709</v>
      </c>
      <c r="C108" s="46" t="s">
        <v>710</v>
      </c>
      <c r="D108" s="47" t="s">
        <v>711</v>
      </c>
      <c r="E108" s="47" t="s">
        <v>712</v>
      </c>
      <c r="F108" s="83" t="s">
        <v>42</v>
      </c>
      <c r="G108" s="64" t="s">
        <v>713</v>
      </c>
      <c r="H108" s="57" t="s">
        <v>674</v>
      </c>
      <c r="I108" s="47">
        <v>7858243277</v>
      </c>
      <c r="J108" s="88" t="s">
        <v>56</v>
      </c>
      <c r="K108" s="49" t="s">
        <v>47</v>
      </c>
      <c r="L108" s="70"/>
      <c r="M108" s="66">
        <v>77.2</v>
      </c>
      <c r="N108" s="58"/>
      <c r="O108" s="92">
        <v>14.285714285714285</v>
      </c>
      <c r="P108" s="49" t="s">
        <v>46</v>
      </c>
      <c r="Q108" s="59"/>
      <c r="R108" s="58"/>
      <c r="S108" s="74" t="s">
        <v>47</v>
      </c>
      <c r="T108" s="96">
        <v>3849</v>
      </c>
      <c r="U108" s="61"/>
      <c r="V108" s="61"/>
      <c r="W108" s="78"/>
      <c r="X108" s="46">
        <f t="shared" si="10"/>
        <v>1</v>
      </c>
      <c r="Y108" s="47">
        <f t="shared" si="11"/>
        <v>1</v>
      </c>
      <c r="Z108" s="47">
        <f t="shared" si="12"/>
        <v>0</v>
      </c>
      <c r="AA108" s="47">
        <f t="shared" si="13"/>
        <v>0</v>
      </c>
      <c r="AB108" s="48" t="str">
        <f t="shared" si="14"/>
        <v>SRSA</v>
      </c>
      <c r="AC108" s="46">
        <f t="shared" si="15"/>
        <v>1</v>
      </c>
      <c r="AD108" s="47">
        <f t="shared" si="16"/>
        <v>0</v>
      </c>
      <c r="AE108" s="47">
        <f t="shared" si="17"/>
        <v>0</v>
      </c>
      <c r="AF108" s="48" t="str">
        <f t="shared" si="18"/>
        <v>-</v>
      </c>
      <c r="AG108" s="46">
        <f t="shared" si="19"/>
        <v>0</v>
      </c>
      <c r="AH108" s="62" t="s">
        <v>48</v>
      </c>
    </row>
    <row r="109" spans="1:34" ht="12.75" customHeight="1">
      <c r="A109" s="81" t="s">
        <v>714</v>
      </c>
      <c r="B109" s="83" t="s">
        <v>715</v>
      </c>
      <c r="C109" s="46" t="s">
        <v>716</v>
      </c>
      <c r="D109" s="47" t="s">
        <v>717</v>
      </c>
      <c r="E109" s="47" t="s">
        <v>716</v>
      </c>
      <c r="F109" s="83" t="s">
        <v>42</v>
      </c>
      <c r="G109" s="64" t="s">
        <v>718</v>
      </c>
      <c r="H109" s="57" t="s">
        <v>719</v>
      </c>
      <c r="I109" s="47">
        <v>3168352641</v>
      </c>
      <c r="J109" s="88" t="s">
        <v>81</v>
      </c>
      <c r="K109" s="49" t="s">
        <v>47</v>
      </c>
      <c r="L109" s="70"/>
      <c r="M109" s="66"/>
      <c r="N109" s="58"/>
      <c r="O109" s="92">
        <v>13.867822318526542</v>
      </c>
      <c r="P109" s="49" t="s">
        <v>46</v>
      </c>
      <c r="Q109" s="59"/>
      <c r="R109" s="58"/>
      <c r="S109" s="74" t="s">
        <v>47</v>
      </c>
      <c r="T109" s="96">
        <v>29461</v>
      </c>
      <c r="U109" s="61"/>
      <c r="V109" s="61"/>
      <c r="W109" s="78"/>
      <c r="X109" s="46">
        <f t="shared" si="10"/>
        <v>1</v>
      </c>
      <c r="Y109" s="47">
        <f t="shared" si="11"/>
        <v>0</v>
      </c>
      <c r="Z109" s="47">
        <f t="shared" si="12"/>
        <v>0</v>
      </c>
      <c r="AA109" s="47">
        <f t="shared" si="13"/>
        <v>0</v>
      </c>
      <c r="AB109" s="48" t="str">
        <f t="shared" si="14"/>
        <v>-</v>
      </c>
      <c r="AC109" s="46">
        <f t="shared" si="15"/>
        <v>1</v>
      </c>
      <c r="AD109" s="47">
        <f t="shared" si="16"/>
        <v>0</v>
      </c>
      <c r="AE109" s="47">
        <f t="shared" si="17"/>
        <v>0</v>
      </c>
      <c r="AF109" s="48" t="str">
        <f t="shared" si="18"/>
        <v>-</v>
      </c>
      <c r="AG109" s="46">
        <f t="shared" si="19"/>
        <v>0</v>
      </c>
      <c r="AH109" s="62" t="s">
        <v>48</v>
      </c>
    </row>
    <row r="110" spans="1:34" ht="12.75" customHeight="1">
      <c r="A110" s="81" t="s">
        <v>720</v>
      </c>
      <c r="B110" s="83" t="s">
        <v>721</v>
      </c>
      <c r="C110" s="46" t="s">
        <v>722</v>
      </c>
      <c r="D110" s="47" t="s">
        <v>723</v>
      </c>
      <c r="E110" s="47" t="s">
        <v>722</v>
      </c>
      <c r="F110" s="83" t="s">
        <v>42</v>
      </c>
      <c r="G110" s="64" t="s">
        <v>724</v>
      </c>
      <c r="H110" s="57" t="s">
        <v>725</v>
      </c>
      <c r="I110" s="47">
        <v>6206783244</v>
      </c>
      <c r="J110" s="88" t="s">
        <v>56</v>
      </c>
      <c r="K110" s="49" t="s">
        <v>47</v>
      </c>
      <c r="L110" s="70"/>
      <c r="M110" s="66">
        <v>82.5</v>
      </c>
      <c r="N110" s="58"/>
      <c r="O110" s="92">
        <v>20.652173913043477</v>
      </c>
      <c r="P110" s="49" t="s">
        <v>47</v>
      </c>
      <c r="Q110" s="59"/>
      <c r="R110" s="58"/>
      <c r="S110" s="74" t="s">
        <v>47</v>
      </c>
      <c r="T110" s="96">
        <v>3163</v>
      </c>
      <c r="U110" s="61"/>
      <c r="V110" s="61"/>
      <c r="W110" s="78"/>
      <c r="X110" s="46">
        <f t="shared" si="10"/>
        <v>1</v>
      </c>
      <c r="Y110" s="47">
        <f t="shared" si="11"/>
        <v>1</v>
      </c>
      <c r="Z110" s="47">
        <f t="shared" si="12"/>
        <v>0</v>
      </c>
      <c r="AA110" s="47">
        <f t="shared" si="13"/>
        <v>0</v>
      </c>
      <c r="AB110" s="48" t="str">
        <f t="shared" si="14"/>
        <v>SRSA</v>
      </c>
      <c r="AC110" s="46">
        <f t="shared" si="15"/>
        <v>1</v>
      </c>
      <c r="AD110" s="47">
        <f t="shared" si="16"/>
        <v>1</v>
      </c>
      <c r="AE110" s="47" t="str">
        <f t="shared" si="17"/>
        <v>Initial</v>
      </c>
      <c r="AF110" s="48" t="str">
        <f t="shared" si="18"/>
        <v>-</v>
      </c>
      <c r="AG110" s="46" t="str">
        <f t="shared" si="19"/>
        <v>SRSA</v>
      </c>
      <c r="AH110" s="62" t="s">
        <v>48</v>
      </c>
    </row>
    <row r="111" spans="1:34" ht="12.75" customHeight="1">
      <c r="A111" s="81" t="s">
        <v>726</v>
      </c>
      <c r="B111" s="83" t="s">
        <v>727</v>
      </c>
      <c r="C111" s="46" t="s">
        <v>728</v>
      </c>
      <c r="D111" s="47" t="s">
        <v>729</v>
      </c>
      <c r="E111" s="47" t="s">
        <v>730</v>
      </c>
      <c r="F111" s="83" t="s">
        <v>42</v>
      </c>
      <c r="G111" s="64" t="s">
        <v>731</v>
      </c>
      <c r="H111" s="57" t="s">
        <v>732</v>
      </c>
      <c r="I111" s="47">
        <v>6204657727</v>
      </c>
      <c r="J111" s="88" t="s">
        <v>733</v>
      </c>
      <c r="K111" s="49" t="s">
        <v>47</v>
      </c>
      <c r="L111" s="70"/>
      <c r="M111" s="66"/>
      <c r="N111" s="58"/>
      <c r="O111" s="92">
        <v>15.012722646310433</v>
      </c>
      <c r="P111" s="49" t="s">
        <v>46</v>
      </c>
      <c r="Q111" s="59"/>
      <c r="R111" s="58"/>
      <c r="S111" s="74" t="s">
        <v>47</v>
      </c>
      <c r="T111" s="96">
        <v>48333</v>
      </c>
      <c r="U111" s="61"/>
      <c r="V111" s="61"/>
      <c r="W111" s="78"/>
      <c r="X111" s="46">
        <f t="shared" si="10"/>
        <v>1</v>
      </c>
      <c r="Y111" s="47">
        <f t="shared" si="11"/>
        <v>0</v>
      </c>
      <c r="Z111" s="47">
        <f t="shared" si="12"/>
        <v>0</v>
      </c>
      <c r="AA111" s="47">
        <f t="shared" si="13"/>
        <v>0</v>
      </c>
      <c r="AB111" s="48" t="str">
        <f t="shared" si="14"/>
        <v>-</v>
      </c>
      <c r="AC111" s="46">
        <f t="shared" si="15"/>
        <v>1</v>
      </c>
      <c r="AD111" s="47">
        <f t="shared" si="16"/>
        <v>0</v>
      </c>
      <c r="AE111" s="47">
        <f t="shared" si="17"/>
        <v>0</v>
      </c>
      <c r="AF111" s="48" t="str">
        <f t="shared" si="18"/>
        <v>-</v>
      </c>
      <c r="AG111" s="46">
        <f t="shared" si="19"/>
        <v>0</v>
      </c>
      <c r="AH111" s="62" t="s">
        <v>48</v>
      </c>
    </row>
    <row r="112" spans="1:34" ht="12.75" customHeight="1">
      <c r="A112" s="81" t="s">
        <v>734</v>
      </c>
      <c r="B112" s="83" t="s">
        <v>735</v>
      </c>
      <c r="C112" s="46" t="s">
        <v>736</v>
      </c>
      <c r="D112" s="47" t="s">
        <v>737</v>
      </c>
      <c r="E112" s="47" t="s">
        <v>736</v>
      </c>
      <c r="F112" s="83" t="s">
        <v>42</v>
      </c>
      <c r="G112" s="64" t="s">
        <v>738</v>
      </c>
      <c r="H112" s="57" t="s">
        <v>739</v>
      </c>
      <c r="I112" s="47">
        <v>6208625256</v>
      </c>
      <c r="J112" s="88" t="s">
        <v>56</v>
      </c>
      <c r="K112" s="49" t="s">
        <v>47</v>
      </c>
      <c r="L112" s="70"/>
      <c r="M112" s="66">
        <v>111.3</v>
      </c>
      <c r="N112" s="58"/>
      <c r="O112" s="92">
        <v>20.8</v>
      </c>
      <c r="P112" s="49" t="s">
        <v>47</v>
      </c>
      <c r="Q112" s="59"/>
      <c r="R112" s="58"/>
      <c r="S112" s="74" t="s">
        <v>47</v>
      </c>
      <c r="T112" s="96">
        <v>5915</v>
      </c>
      <c r="U112" s="61"/>
      <c r="V112" s="61"/>
      <c r="W112" s="78"/>
      <c r="X112" s="46">
        <f t="shared" si="10"/>
        <v>1</v>
      </c>
      <c r="Y112" s="47">
        <f t="shared" si="11"/>
        <v>1</v>
      </c>
      <c r="Z112" s="47">
        <f t="shared" si="12"/>
        <v>0</v>
      </c>
      <c r="AA112" s="47">
        <f t="shared" si="13"/>
        <v>0</v>
      </c>
      <c r="AB112" s="48" t="str">
        <f t="shared" si="14"/>
        <v>SRSA</v>
      </c>
      <c r="AC112" s="46">
        <f t="shared" si="15"/>
        <v>1</v>
      </c>
      <c r="AD112" s="47">
        <f t="shared" si="16"/>
        <v>1</v>
      </c>
      <c r="AE112" s="47" t="str">
        <f t="shared" si="17"/>
        <v>Initial</v>
      </c>
      <c r="AF112" s="48" t="str">
        <f t="shared" si="18"/>
        <v>-</v>
      </c>
      <c r="AG112" s="46" t="str">
        <f t="shared" si="19"/>
        <v>SRSA</v>
      </c>
      <c r="AH112" s="62" t="s">
        <v>48</v>
      </c>
    </row>
    <row r="113" spans="1:34" ht="12.75" customHeight="1">
      <c r="A113" s="81" t="s">
        <v>740</v>
      </c>
      <c r="B113" s="83" t="s">
        <v>741</v>
      </c>
      <c r="C113" s="46" t="s">
        <v>742</v>
      </c>
      <c r="D113" s="47" t="s">
        <v>743</v>
      </c>
      <c r="E113" s="47" t="s">
        <v>742</v>
      </c>
      <c r="F113" s="83" t="s">
        <v>42</v>
      </c>
      <c r="G113" s="64" t="s">
        <v>744</v>
      </c>
      <c r="H113" s="57" t="s">
        <v>745</v>
      </c>
      <c r="I113" s="47">
        <v>7856232400</v>
      </c>
      <c r="J113" s="88" t="s">
        <v>45</v>
      </c>
      <c r="K113" s="49" t="s">
        <v>46</v>
      </c>
      <c r="L113" s="70"/>
      <c r="M113" s="66"/>
      <c r="N113" s="58"/>
      <c r="O113" s="92">
        <v>14.367990300090936</v>
      </c>
      <c r="P113" s="49" t="s">
        <v>46</v>
      </c>
      <c r="Q113" s="59"/>
      <c r="R113" s="58"/>
      <c r="S113" s="74" t="s">
        <v>47</v>
      </c>
      <c r="T113" s="96">
        <v>128732</v>
      </c>
      <c r="U113" s="61"/>
      <c r="V113" s="61"/>
      <c r="W113" s="78"/>
      <c r="X113" s="46">
        <f t="shared" si="10"/>
        <v>0</v>
      </c>
      <c r="Y113" s="47">
        <f t="shared" si="11"/>
        <v>0</v>
      </c>
      <c r="Z113" s="47">
        <f t="shared" si="12"/>
        <v>0</v>
      </c>
      <c r="AA113" s="47">
        <f t="shared" si="13"/>
        <v>0</v>
      </c>
      <c r="AB113" s="48" t="str">
        <f t="shared" si="14"/>
        <v>-</v>
      </c>
      <c r="AC113" s="46">
        <f t="shared" si="15"/>
        <v>1</v>
      </c>
      <c r="AD113" s="47">
        <f t="shared" si="16"/>
        <v>0</v>
      </c>
      <c r="AE113" s="47">
        <f t="shared" si="17"/>
        <v>0</v>
      </c>
      <c r="AF113" s="48" t="str">
        <f t="shared" si="18"/>
        <v>-</v>
      </c>
      <c r="AG113" s="46">
        <f t="shared" si="19"/>
        <v>0</v>
      </c>
      <c r="AH113" s="62" t="s">
        <v>48</v>
      </c>
    </row>
    <row r="114" spans="1:34" ht="12.75" customHeight="1">
      <c r="A114" s="81" t="s">
        <v>746</v>
      </c>
      <c r="B114" s="83" t="s">
        <v>747</v>
      </c>
      <c r="C114" s="46" t="s">
        <v>748</v>
      </c>
      <c r="D114" s="47" t="s">
        <v>749</v>
      </c>
      <c r="E114" s="47" t="s">
        <v>748</v>
      </c>
      <c r="F114" s="83" t="s">
        <v>42</v>
      </c>
      <c r="G114" s="64" t="s">
        <v>750</v>
      </c>
      <c r="H114" s="57" t="s">
        <v>751</v>
      </c>
      <c r="I114" s="47">
        <v>3165542200</v>
      </c>
      <c r="J114" s="88" t="s">
        <v>454</v>
      </c>
      <c r="K114" s="49" t="s">
        <v>46</v>
      </c>
      <c r="L114" s="70"/>
      <c r="M114" s="66"/>
      <c r="N114" s="58"/>
      <c r="O114" s="92">
        <v>14.226973684210526</v>
      </c>
      <c r="P114" s="49" t="s">
        <v>46</v>
      </c>
      <c r="Q114" s="59"/>
      <c r="R114" s="58"/>
      <c r="S114" s="74" t="s">
        <v>46</v>
      </c>
      <c r="T114" s="96">
        <v>118758</v>
      </c>
      <c r="U114" s="61"/>
      <c r="V114" s="61"/>
      <c r="W114" s="78"/>
      <c r="X114" s="46">
        <f t="shared" si="10"/>
        <v>0</v>
      </c>
      <c r="Y114" s="47">
        <f t="shared" si="11"/>
        <v>0</v>
      </c>
      <c r="Z114" s="47">
        <f t="shared" si="12"/>
        <v>0</v>
      </c>
      <c r="AA114" s="47">
        <f t="shared" si="13"/>
        <v>0</v>
      </c>
      <c r="AB114" s="48" t="str">
        <f t="shared" si="14"/>
        <v>-</v>
      </c>
      <c r="AC114" s="46">
        <f t="shared" si="15"/>
        <v>0</v>
      </c>
      <c r="AD114" s="47">
        <f t="shared" si="16"/>
        <v>0</v>
      </c>
      <c r="AE114" s="47">
        <f t="shared" si="17"/>
        <v>0</v>
      </c>
      <c r="AF114" s="48" t="str">
        <f t="shared" si="18"/>
        <v>-</v>
      </c>
      <c r="AG114" s="46">
        <f t="shared" si="19"/>
        <v>0</v>
      </c>
      <c r="AH114" s="62" t="s">
        <v>48</v>
      </c>
    </row>
    <row r="115" spans="1:34" ht="12.75" customHeight="1">
      <c r="A115" s="81" t="s">
        <v>752</v>
      </c>
      <c r="B115" s="83" t="s">
        <v>753</v>
      </c>
      <c r="C115" s="46" t="s">
        <v>754</v>
      </c>
      <c r="D115" s="47" t="s">
        <v>755</v>
      </c>
      <c r="E115" s="47" t="s">
        <v>756</v>
      </c>
      <c r="F115" s="83" t="s">
        <v>42</v>
      </c>
      <c r="G115" s="64" t="s">
        <v>757</v>
      </c>
      <c r="H115" s="57" t="s">
        <v>758</v>
      </c>
      <c r="I115" s="47">
        <v>6203982248</v>
      </c>
      <c r="J115" s="88" t="s">
        <v>56</v>
      </c>
      <c r="K115" s="49" t="s">
        <v>47</v>
      </c>
      <c r="L115" s="70"/>
      <c r="M115" s="66">
        <v>72.6</v>
      </c>
      <c r="N115" s="58"/>
      <c r="O115" s="92">
        <v>10.95890410958904</v>
      </c>
      <c r="P115" s="49" t="s">
        <v>46</v>
      </c>
      <c r="Q115" s="59"/>
      <c r="R115" s="58"/>
      <c r="S115" s="74" t="s">
        <v>47</v>
      </c>
      <c r="T115" s="96">
        <v>3981</v>
      </c>
      <c r="U115" s="61"/>
      <c r="V115" s="61"/>
      <c r="W115" s="78"/>
      <c r="X115" s="46">
        <f t="shared" si="10"/>
        <v>1</v>
      </c>
      <c r="Y115" s="47">
        <f t="shared" si="11"/>
        <v>1</v>
      </c>
      <c r="Z115" s="47">
        <f t="shared" si="12"/>
        <v>0</v>
      </c>
      <c r="AA115" s="47">
        <f t="shared" si="13"/>
        <v>0</v>
      </c>
      <c r="AB115" s="48" t="str">
        <f t="shared" si="14"/>
        <v>SRSA</v>
      </c>
      <c r="AC115" s="46">
        <f t="shared" si="15"/>
        <v>1</v>
      </c>
      <c r="AD115" s="47">
        <f t="shared" si="16"/>
        <v>0</v>
      </c>
      <c r="AE115" s="47">
        <f t="shared" si="17"/>
        <v>0</v>
      </c>
      <c r="AF115" s="48" t="str">
        <f t="shared" si="18"/>
        <v>-</v>
      </c>
      <c r="AG115" s="46">
        <f t="shared" si="19"/>
        <v>0</v>
      </c>
      <c r="AH115" s="62" t="s">
        <v>48</v>
      </c>
    </row>
    <row r="116" spans="1:34" ht="12.75" customHeight="1">
      <c r="A116" s="81" t="s">
        <v>759</v>
      </c>
      <c r="B116" s="83" t="s">
        <v>760</v>
      </c>
      <c r="C116" s="46" t="s">
        <v>761</v>
      </c>
      <c r="D116" s="47" t="s">
        <v>762</v>
      </c>
      <c r="E116" s="47" t="s">
        <v>761</v>
      </c>
      <c r="F116" s="83" t="s">
        <v>42</v>
      </c>
      <c r="G116" s="64" t="s">
        <v>763</v>
      </c>
      <c r="H116" s="57" t="s">
        <v>764</v>
      </c>
      <c r="I116" s="47">
        <v>7852582263</v>
      </c>
      <c r="J116" s="88" t="s">
        <v>45</v>
      </c>
      <c r="K116" s="49" t="s">
        <v>46</v>
      </c>
      <c r="L116" s="70"/>
      <c r="M116" s="66">
        <v>412.9</v>
      </c>
      <c r="N116" s="58"/>
      <c r="O116" s="92">
        <v>21.384928716904277</v>
      </c>
      <c r="P116" s="49" t="s">
        <v>47</v>
      </c>
      <c r="Q116" s="59"/>
      <c r="R116" s="58"/>
      <c r="S116" s="74" t="s">
        <v>47</v>
      </c>
      <c r="T116" s="96">
        <v>19159</v>
      </c>
      <c r="U116" s="61"/>
      <c r="V116" s="61"/>
      <c r="W116" s="78"/>
      <c r="X116" s="46">
        <f t="shared" si="10"/>
        <v>0</v>
      </c>
      <c r="Y116" s="47">
        <f t="shared" si="11"/>
        <v>1</v>
      </c>
      <c r="Z116" s="47">
        <f t="shared" si="12"/>
        <v>0</v>
      </c>
      <c r="AA116" s="47">
        <f t="shared" si="13"/>
        <v>0</v>
      </c>
      <c r="AB116" s="48" t="str">
        <f t="shared" si="14"/>
        <v>-</v>
      </c>
      <c r="AC116" s="46">
        <f t="shared" si="15"/>
        <v>1</v>
      </c>
      <c r="AD116" s="47">
        <f t="shared" si="16"/>
        <v>1</v>
      </c>
      <c r="AE116" s="47" t="str">
        <f t="shared" si="17"/>
        <v>Initial</v>
      </c>
      <c r="AF116" s="48" t="str">
        <f t="shared" si="18"/>
        <v>RLIS</v>
      </c>
      <c r="AG116" s="46">
        <f t="shared" si="19"/>
        <v>0</v>
      </c>
      <c r="AH116" s="62" t="s">
        <v>48</v>
      </c>
    </row>
    <row r="117" spans="1:34" ht="12.75" customHeight="1">
      <c r="A117" s="81" t="s">
        <v>765</v>
      </c>
      <c r="B117" s="83" t="s">
        <v>766</v>
      </c>
      <c r="C117" s="46" t="s">
        <v>767</v>
      </c>
      <c r="D117" s="47" t="s">
        <v>768</v>
      </c>
      <c r="E117" s="47" t="s">
        <v>767</v>
      </c>
      <c r="F117" s="83" t="s">
        <v>42</v>
      </c>
      <c r="G117" s="64" t="s">
        <v>769</v>
      </c>
      <c r="H117" s="57" t="s">
        <v>404</v>
      </c>
      <c r="I117" s="47">
        <v>6203274931</v>
      </c>
      <c r="J117" s="88" t="s">
        <v>129</v>
      </c>
      <c r="K117" s="49" t="s">
        <v>46</v>
      </c>
      <c r="L117" s="70"/>
      <c r="M117" s="66"/>
      <c r="N117" s="58"/>
      <c r="O117" s="92">
        <v>9.454545454545455</v>
      </c>
      <c r="P117" s="49" t="s">
        <v>46</v>
      </c>
      <c r="Q117" s="59"/>
      <c r="R117" s="58"/>
      <c r="S117" s="74" t="s">
        <v>46</v>
      </c>
      <c r="T117" s="96">
        <v>23030</v>
      </c>
      <c r="U117" s="61"/>
      <c r="V117" s="61"/>
      <c r="W117" s="78"/>
      <c r="X117" s="46">
        <f t="shared" si="10"/>
        <v>0</v>
      </c>
      <c r="Y117" s="47">
        <f t="shared" si="11"/>
        <v>0</v>
      </c>
      <c r="Z117" s="47">
        <f t="shared" si="12"/>
        <v>0</v>
      </c>
      <c r="AA117" s="47">
        <f t="shared" si="13"/>
        <v>0</v>
      </c>
      <c r="AB117" s="48" t="str">
        <f t="shared" si="14"/>
        <v>-</v>
      </c>
      <c r="AC117" s="46">
        <f t="shared" si="15"/>
        <v>0</v>
      </c>
      <c r="AD117" s="47">
        <f t="shared" si="16"/>
        <v>0</v>
      </c>
      <c r="AE117" s="47">
        <f t="shared" si="17"/>
        <v>0</v>
      </c>
      <c r="AF117" s="48" t="str">
        <f t="shared" si="18"/>
        <v>-</v>
      </c>
      <c r="AG117" s="46">
        <f t="shared" si="19"/>
        <v>0</v>
      </c>
      <c r="AH117" s="62" t="s">
        <v>48</v>
      </c>
    </row>
    <row r="118" spans="1:34" ht="12.75" customHeight="1">
      <c r="A118" s="81" t="s">
        <v>770</v>
      </c>
      <c r="B118" s="83" t="s">
        <v>771</v>
      </c>
      <c r="C118" s="46" t="s">
        <v>208</v>
      </c>
      <c r="D118" s="47" t="s">
        <v>772</v>
      </c>
      <c r="E118" s="47" t="s">
        <v>208</v>
      </c>
      <c r="F118" s="83" t="s">
        <v>42</v>
      </c>
      <c r="G118" s="64" t="s">
        <v>209</v>
      </c>
      <c r="H118" s="57" t="s">
        <v>773</v>
      </c>
      <c r="I118" s="47">
        <v>7857422266</v>
      </c>
      <c r="J118" s="88" t="s">
        <v>45</v>
      </c>
      <c r="K118" s="49" t="s">
        <v>46</v>
      </c>
      <c r="L118" s="70"/>
      <c r="M118" s="66">
        <v>777.8</v>
      </c>
      <c r="N118" s="58"/>
      <c r="O118" s="92">
        <v>19.477911646586346</v>
      </c>
      <c r="P118" s="49" t="s">
        <v>46</v>
      </c>
      <c r="Q118" s="59"/>
      <c r="R118" s="58"/>
      <c r="S118" s="74" t="s">
        <v>47</v>
      </c>
      <c r="T118" s="96">
        <v>57940</v>
      </c>
      <c r="U118" s="61"/>
      <c r="V118" s="61"/>
      <c r="W118" s="78"/>
      <c r="X118" s="46">
        <f t="shared" si="10"/>
        <v>0</v>
      </c>
      <c r="Y118" s="47">
        <f t="shared" si="11"/>
        <v>0</v>
      </c>
      <c r="Z118" s="47">
        <f t="shared" si="12"/>
        <v>0</v>
      </c>
      <c r="AA118" s="47">
        <f t="shared" si="13"/>
        <v>0</v>
      </c>
      <c r="AB118" s="48" t="str">
        <f t="shared" si="14"/>
        <v>-</v>
      </c>
      <c r="AC118" s="46">
        <f t="shared" si="15"/>
        <v>1</v>
      </c>
      <c r="AD118" s="47">
        <f t="shared" si="16"/>
        <v>0</v>
      </c>
      <c r="AE118" s="47">
        <f t="shared" si="17"/>
        <v>0</v>
      </c>
      <c r="AF118" s="48" t="str">
        <f t="shared" si="18"/>
        <v>-</v>
      </c>
      <c r="AG118" s="46">
        <f t="shared" si="19"/>
        <v>0</v>
      </c>
      <c r="AH118" s="62" t="s">
        <v>48</v>
      </c>
    </row>
    <row r="119" spans="1:34" ht="12.75" customHeight="1">
      <c r="A119" s="81" t="s">
        <v>776</v>
      </c>
      <c r="B119" s="83" t="s">
        <v>777</v>
      </c>
      <c r="C119" s="46" t="s">
        <v>778</v>
      </c>
      <c r="D119" s="47" t="s">
        <v>779</v>
      </c>
      <c r="E119" s="47" t="s">
        <v>780</v>
      </c>
      <c r="F119" s="83" t="s">
        <v>42</v>
      </c>
      <c r="G119" s="64" t="s">
        <v>781</v>
      </c>
      <c r="H119" s="57" t="s">
        <v>773</v>
      </c>
      <c r="I119" s="47">
        <v>6203578301</v>
      </c>
      <c r="J119" s="88" t="s">
        <v>56</v>
      </c>
      <c r="K119" s="49" t="s">
        <v>47</v>
      </c>
      <c r="L119" s="70"/>
      <c r="M119" s="66">
        <v>295.4</v>
      </c>
      <c r="N119" s="58"/>
      <c r="O119" s="92">
        <v>12.269938650306749</v>
      </c>
      <c r="P119" s="49" t="s">
        <v>46</v>
      </c>
      <c r="Q119" s="59"/>
      <c r="R119" s="58"/>
      <c r="S119" s="74" t="s">
        <v>47</v>
      </c>
      <c r="T119" s="96">
        <v>14147</v>
      </c>
      <c r="U119" s="61"/>
      <c r="V119" s="61"/>
      <c r="W119" s="78"/>
      <c r="X119" s="46">
        <f t="shared" si="10"/>
        <v>1</v>
      </c>
      <c r="Y119" s="47">
        <f t="shared" si="11"/>
        <v>1</v>
      </c>
      <c r="Z119" s="47">
        <f t="shared" si="12"/>
        <v>0</v>
      </c>
      <c r="AA119" s="47">
        <f t="shared" si="13"/>
        <v>0</v>
      </c>
      <c r="AB119" s="48" t="str">
        <f t="shared" si="14"/>
        <v>SRSA</v>
      </c>
      <c r="AC119" s="46">
        <f t="shared" si="15"/>
        <v>1</v>
      </c>
      <c r="AD119" s="47">
        <f t="shared" si="16"/>
        <v>0</v>
      </c>
      <c r="AE119" s="47">
        <f t="shared" si="17"/>
        <v>0</v>
      </c>
      <c r="AF119" s="48" t="str">
        <f t="shared" si="18"/>
        <v>-</v>
      </c>
      <c r="AG119" s="46">
        <f t="shared" si="19"/>
        <v>0</v>
      </c>
      <c r="AH119" s="62" t="s">
        <v>48</v>
      </c>
    </row>
    <row r="120" spans="1:34" ht="12.75" customHeight="1">
      <c r="A120" s="81" t="s">
        <v>782</v>
      </c>
      <c r="B120" s="83" t="s">
        <v>783</v>
      </c>
      <c r="C120" s="46" t="s">
        <v>784</v>
      </c>
      <c r="D120" s="47" t="s">
        <v>785</v>
      </c>
      <c r="E120" s="47" t="s">
        <v>784</v>
      </c>
      <c r="F120" s="83" t="s">
        <v>42</v>
      </c>
      <c r="G120" s="64" t="s">
        <v>786</v>
      </c>
      <c r="H120" s="57" t="s">
        <v>787</v>
      </c>
      <c r="I120" s="47">
        <v>6206534134</v>
      </c>
      <c r="J120" s="88" t="s">
        <v>45</v>
      </c>
      <c r="K120" s="49" t="s">
        <v>46</v>
      </c>
      <c r="L120" s="70"/>
      <c r="M120" s="66">
        <v>568.6</v>
      </c>
      <c r="N120" s="58"/>
      <c r="O120" s="92">
        <v>14.48382126348228</v>
      </c>
      <c r="P120" s="49" t="s">
        <v>46</v>
      </c>
      <c r="Q120" s="59"/>
      <c r="R120" s="58"/>
      <c r="S120" s="74" t="s">
        <v>47</v>
      </c>
      <c r="T120" s="96">
        <v>20314</v>
      </c>
      <c r="U120" s="61"/>
      <c r="V120" s="61"/>
      <c r="W120" s="78"/>
      <c r="X120" s="46">
        <f t="shared" si="10"/>
        <v>0</v>
      </c>
      <c r="Y120" s="47">
        <f t="shared" si="11"/>
        <v>1</v>
      </c>
      <c r="Z120" s="47">
        <f t="shared" si="12"/>
        <v>0</v>
      </c>
      <c r="AA120" s="47">
        <f t="shared" si="13"/>
        <v>0</v>
      </c>
      <c r="AB120" s="48" t="str">
        <f t="shared" si="14"/>
        <v>-</v>
      </c>
      <c r="AC120" s="46">
        <f t="shared" si="15"/>
        <v>1</v>
      </c>
      <c r="AD120" s="47">
        <f t="shared" si="16"/>
        <v>0</v>
      </c>
      <c r="AE120" s="47">
        <f t="shared" si="17"/>
        <v>0</v>
      </c>
      <c r="AF120" s="48" t="str">
        <f t="shared" si="18"/>
        <v>-</v>
      </c>
      <c r="AG120" s="46">
        <f t="shared" si="19"/>
        <v>0</v>
      </c>
      <c r="AH120" s="62" t="s">
        <v>48</v>
      </c>
    </row>
    <row r="121" spans="1:34" ht="12.75" customHeight="1">
      <c r="A121" s="81" t="s">
        <v>788</v>
      </c>
      <c r="B121" s="83" t="s">
        <v>789</v>
      </c>
      <c r="C121" s="46" t="s">
        <v>790</v>
      </c>
      <c r="D121" s="47" t="s">
        <v>213</v>
      </c>
      <c r="E121" s="47" t="s">
        <v>790</v>
      </c>
      <c r="F121" s="83" t="s">
        <v>42</v>
      </c>
      <c r="G121" s="64" t="s">
        <v>791</v>
      </c>
      <c r="H121" s="57" t="s">
        <v>194</v>
      </c>
      <c r="I121" s="47">
        <v>6202772629</v>
      </c>
      <c r="J121" s="88" t="s">
        <v>56</v>
      </c>
      <c r="K121" s="49" t="s">
        <v>47</v>
      </c>
      <c r="L121" s="70"/>
      <c r="M121" s="66">
        <v>905.7</v>
      </c>
      <c r="N121" s="58"/>
      <c r="O121" s="92">
        <v>22.81134401972873</v>
      </c>
      <c r="P121" s="49" t="s">
        <v>47</v>
      </c>
      <c r="Q121" s="59"/>
      <c r="R121" s="58"/>
      <c r="S121" s="74" t="s">
        <v>47</v>
      </c>
      <c r="T121" s="96">
        <v>27225</v>
      </c>
      <c r="U121" s="61"/>
      <c r="V121" s="61"/>
      <c r="W121" s="78"/>
      <c r="X121" s="46">
        <f t="shared" si="10"/>
        <v>1</v>
      </c>
      <c r="Y121" s="47">
        <f t="shared" si="11"/>
        <v>0</v>
      </c>
      <c r="Z121" s="47">
        <f t="shared" si="12"/>
        <v>0</v>
      </c>
      <c r="AA121" s="47">
        <f t="shared" si="13"/>
        <v>0</v>
      </c>
      <c r="AB121" s="48" t="str">
        <f t="shared" si="14"/>
        <v>-</v>
      </c>
      <c r="AC121" s="46">
        <f t="shared" si="15"/>
        <v>1</v>
      </c>
      <c r="AD121" s="47">
        <f t="shared" si="16"/>
        <v>1</v>
      </c>
      <c r="AE121" s="47" t="str">
        <f t="shared" si="17"/>
        <v>Initial</v>
      </c>
      <c r="AF121" s="48" t="str">
        <f t="shared" si="18"/>
        <v>RLIS</v>
      </c>
      <c r="AG121" s="46">
        <f t="shared" si="19"/>
        <v>0</v>
      </c>
      <c r="AH121" s="62" t="s">
        <v>48</v>
      </c>
    </row>
    <row r="122" spans="1:34" ht="12.75" customHeight="1">
      <c r="A122" s="81" t="s">
        <v>792</v>
      </c>
      <c r="B122" s="83" t="s">
        <v>793</v>
      </c>
      <c r="C122" s="46" t="s">
        <v>794</v>
      </c>
      <c r="D122" s="47" t="s">
        <v>795</v>
      </c>
      <c r="E122" s="47" t="s">
        <v>794</v>
      </c>
      <c r="F122" s="83" t="s">
        <v>42</v>
      </c>
      <c r="G122" s="64" t="s">
        <v>796</v>
      </c>
      <c r="H122" s="57" t="s">
        <v>797</v>
      </c>
      <c r="I122" s="47">
        <v>7853643650</v>
      </c>
      <c r="J122" s="88" t="s">
        <v>136</v>
      </c>
      <c r="K122" s="49" t="s">
        <v>46</v>
      </c>
      <c r="L122" s="70"/>
      <c r="M122" s="66"/>
      <c r="N122" s="58"/>
      <c r="O122" s="92">
        <v>12.947658402203857</v>
      </c>
      <c r="P122" s="49" t="s">
        <v>46</v>
      </c>
      <c r="Q122" s="59"/>
      <c r="R122" s="58"/>
      <c r="S122" s="74" t="s">
        <v>46</v>
      </c>
      <c r="T122" s="96">
        <v>32514</v>
      </c>
      <c r="U122" s="61"/>
      <c r="V122" s="61"/>
      <c r="W122" s="78"/>
      <c r="X122" s="46">
        <f t="shared" si="10"/>
        <v>0</v>
      </c>
      <c r="Y122" s="47">
        <f t="shared" si="11"/>
        <v>0</v>
      </c>
      <c r="Z122" s="47">
        <f t="shared" si="12"/>
        <v>0</v>
      </c>
      <c r="AA122" s="47">
        <f t="shared" si="13"/>
        <v>0</v>
      </c>
      <c r="AB122" s="48" t="str">
        <f t="shared" si="14"/>
        <v>-</v>
      </c>
      <c r="AC122" s="46">
        <f t="shared" si="15"/>
        <v>0</v>
      </c>
      <c r="AD122" s="47">
        <f t="shared" si="16"/>
        <v>0</v>
      </c>
      <c r="AE122" s="47">
        <f t="shared" si="17"/>
        <v>0</v>
      </c>
      <c r="AF122" s="48" t="str">
        <f t="shared" si="18"/>
        <v>-</v>
      </c>
      <c r="AG122" s="46">
        <f t="shared" si="19"/>
        <v>0</v>
      </c>
      <c r="AH122" s="62" t="s">
        <v>48</v>
      </c>
    </row>
    <row r="123" spans="1:34" ht="12.75" customHeight="1">
      <c r="A123" s="81" t="s">
        <v>798</v>
      </c>
      <c r="B123" s="83" t="s">
        <v>799</v>
      </c>
      <c r="C123" s="46" t="s">
        <v>800</v>
      </c>
      <c r="D123" s="47" t="s">
        <v>801</v>
      </c>
      <c r="E123" s="47" t="s">
        <v>802</v>
      </c>
      <c r="F123" s="83" t="s">
        <v>42</v>
      </c>
      <c r="G123" s="64" t="s">
        <v>803</v>
      </c>
      <c r="H123" s="57" t="s">
        <v>804</v>
      </c>
      <c r="I123" s="47">
        <v>7856753258</v>
      </c>
      <c r="J123" s="88" t="s">
        <v>56</v>
      </c>
      <c r="K123" s="49" t="s">
        <v>47</v>
      </c>
      <c r="L123" s="70"/>
      <c r="M123" s="66">
        <v>307.2</v>
      </c>
      <c r="N123" s="58"/>
      <c r="O123" s="92">
        <v>17.220543806646525</v>
      </c>
      <c r="P123" s="49" t="s">
        <v>46</v>
      </c>
      <c r="Q123" s="59"/>
      <c r="R123" s="58"/>
      <c r="S123" s="74" t="s">
        <v>47</v>
      </c>
      <c r="T123" s="96">
        <v>17625</v>
      </c>
      <c r="U123" s="61"/>
      <c r="V123" s="61"/>
      <c r="W123" s="78"/>
      <c r="X123" s="46">
        <f t="shared" si="10"/>
        <v>1</v>
      </c>
      <c r="Y123" s="47">
        <f t="shared" si="11"/>
        <v>1</v>
      </c>
      <c r="Z123" s="47">
        <f t="shared" si="12"/>
        <v>0</v>
      </c>
      <c r="AA123" s="47">
        <f t="shared" si="13"/>
        <v>0</v>
      </c>
      <c r="AB123" s="48" t="str">
        <f t="shared" si="14"/>
        <v>SRSA</v>
      </c>
      <c r="AC123" s="46">
        <f t="shared" si="15"/>
        <v>1</v>
      </c>
      <c r="AD123" s="47">
        <f t="shared" si="16"/>
        <v>0</v>
      </c>
      <c r="AE123" s="47">
        <f t="shared" si="17"/>
        <v>0</v>
      </c>
      <c r="AF123" s="48" t="str">
        <f t="shared" si="18"/>
        <v>-</v>
      </c>
      <c r="AG123" s="46">
        <f t="shared" si="19"/>
        <v>0</v>
      </c>
      <c r="AH123" s="62" t="s">
        <v>48</v>
      </c>
    </row>
    <row r="124" spans="1:34" ht="12.75" customHeight="1">
      <c r="A124" s="81" t="s">
        <v>805</v>
      </c>
      <c r="B124" s="83" t="s">
        <v>806</v>
      </c>
      <c r="C124" s="46" t="s">
        <v>807</v>
      </c>
      <c r="D124" s="47" t="s">
        <v>808</v>
      </c>
      <c r="E124" s="47" t="s">
        <v>809</v>
      </c>
      <c r="F124" s="83" t="s">
        <v>42</v>
      </c>
      <c r="G124" s="64" t="s">
        <v>810</v>
      </c>
      <c r="H124" s="57" t="s">
        <v>811</v>
      </c>
      <c r="I124" s="47">
        <v>6205444397</v>
      </c>
      <c r="J124" s="88" t="s">
        <v>45</v>
      </c>
      <c r="K124" s="49" t="s">
        <v>46</v>
      </c>
      <c r="L124" s="70"/>
      <c r="M124" s="66"/>
      <c r="N124" s="58"/>
      <c r="O124" s="92">
        <v>15.128449096098953</v>
      </c>
      <c r="P124" s="49" t="s">
        <v>46</v>
      </c>
      <c r="Q124" s="59"/>
      <c r="R124" s="58"/>
      <c r="S124" s="74" t="s">
        <v>47</v>
      </c>
      <c r="T124" s="96">
        <v>41544</v>
      </c>
      <c r="U124" s="61"/>
      <c r="V124" s="61"/>
      <c r="W124" s="78"/>
      <c r="X124" s="46">
        <f t="shared" si="10"/>
        <v>0</v>
      </c>
      <c r="Y124" s="47">
        <f t="shared" si="11"/>
        <v>0</v>
      </c>
      <c r="Z124" s="47">
        <f t="shared" si="12"/>
        <v>0</v>
      </c>
      <c r="AA124" s="47">
        <f t="shared" si="13"/>
        <v>0</v>
      </c>
      <c r="AB124" s="48" t="str">
        <f t="shared" si="14"/>
        <v>-</v>
      </c>
      <c r="AC124" s="46">
        <f t="shared" si="15"/>
        <v>1</v>
      </c>
      <c r="AD124" s="47">
        <f t="shared" si="16"/>
        <v>0</v>
      </c>
      <c r="AE124" s="47">
        <f t="shared" si="17"/>
        <v>0</v>
      </c>
      <c r="AF124" s="48" t="str">
        <f t="shared" si="18"/>
        <v>-</v>
      </c>
      <c r="AG124" s="46">
        <f t="shared" si="19"/>
        <v>0</v>
      </c>
      <c r="AH124" s="62" t="s">
        <v>48</v>
      </c>
    </row>
    <row r="125" spans="1:34" ht="12.75" customHeight="1">
      <c r="A125" s="81" t="s">
        <v>812</v>
      </c>
      <c r="B125" s="83" t="s">
        <v>813</v>
      </c>
      <c r="C125" s="46" t="s">
        <v>71</v>
      </c>
      <c r="D125" s="47" t="s">
        <v>814</v>
      </c>
      <c r="E125" s="47" t="s">
        <v>71</v>
      </c>
      <c r="F125" s="83" t="s">
        <v>42</v>
      </c>
      <c r="G125" s="64" t="s">
        <v>72</v>
      </c>
      <c r="H125" s="57" t="s">
        <v>815</v>
      </c>
      <c r="I125" s="47">
        <v>6204733121</v>
      </c>
      <c r="J125" s="88" t="s">
        <v>56</v>
      </c>
      <c r="K125" s="49" t="s">
        <v>47</v>
      </c>
      <c r="L125" s="70"/>
      <c r="M125" s="66">
        <v>537</v>
      </c>
      <c r="N125" s="58"/>
      <c r="O125" s="92">
        <v>16.795366795366796</v>
      </c>
      <c r="P125" s="49" t="s">
        <v>46</v>
      </c>
      <c r="Q125" s="59"/>
      <c r="R125" s="58"/>
      <c r="S125" s="74" t="s">
        <v>47</v>
      </c>
      <c r="T125" s="96">
        <v>25939</v>
      </c>
      <c r="U125" s="61"/>
      <c r="V125" s="61"/>
      <c r="W125" s="78"/>
      <c r="X125" s="46">
        <f t="shared" si="10"/>
        <v>1</v>
      </c>
      <c r="Y125" s="47">
        <f t="shared" si="11"/>
        <v>1</v>
      </c>
      <c r="Z125" s="47">
        <f t="shared" si="12"/>
        <v>0</v>
      </c>
      <c r="AA125" s="47">
        <f t="shared" si="13"/>
        <v>0</v>
      </c>
      <c r="AB125" s="48" t="str">
        <f t="shared" si="14"/>
        <v>SRSA</v>
      </c>
      <c r="AC125" s="46">
        <f t="shared" si="15"/>
        <v>1</v>
      </c>
      <c r="AD125" s="47">
        <f t="shared" si="16"/>
        <v>0</v>
      </c>
      <c r="AE125" s="47">
        <f t="shared" si="17"/>
        <v>0</v>
      </c>
      <c r="AF125" s="48" t="str">
        <f t="shared" si="18"/>
        <v>-</v>
      </c>
      <c r="AG125" s="46">
        <f t="shared" si="19"/>
        <v>0</v>
      </c>
      <c r="AH125" s="62" t="s">
        <v>48</v>
      </c>
    </row>
    <row r="126" spans="1:34" ht="12.75" customHeight="1">
      <c r="A126" s="81" t="s">
        <v>816</v>
      </c>
      <c r="B126" s="83" t="s">
        <v>817</v>
      </c>
      <c r="C126" s="46" t="s">
        <v>818</v>
      </c>
      <c r="D126" s="47" t="s">
        <v>819</v>
      </c>
      <c r="E126" s="47" t="s">
        <v>820</v>
      </c>
      <c r="F126" s="83" t="s">
        <v>42</v>
      </c>
      <c r="G126" s="64" t="s">
        <v>821</v>
      </c>
      <c r="H126" s="57" t="s">
        <v>822</v>
      </c>
      <c r="I126" s="47">
        <v>6206154000</v>
      </c>
      <c r="J126" s="88" t="s">
        <v>823</v>
      </c>
      <c r="K126" s="49" t="s">
        <v>46</v>
      </c>
      <c r="L126" s="70"/>
      <c r="M126" s="66"/>
      <c r="N126" s="58"/>
      <c r="O126" s="92">
        <v>17.73667029379761</v>
      </c>
      <c r="P126" s="49" t="s">
        <v>46</v>
      </c>
      <c r="Q126" s="59"/>
      <c r="R126" s="58"/>
      <c r="S126" s="74" t="s">
        <v>46</v>
      </c>
      <c r="T126" s="96">
        <v>263564</v>
      </c>
      <c r="U126" s="61"/>
      <c r="V126" s="61"/>
      <c r="W126" s="78"/>
      <c r="X126" s="46">
        <f t="shared" si="10"/>
        <v>0</v>
      </c>
      <c r="Y126" s="47">
        <f t="shared" si="11"/>
        <v>0</v>
      </c>
      <c r="Z126" s="47">
        <f t="shared" si="12"/>
        <v>0</v>
      </c>
      <c r="AA126" s="47">
        <f t="shared" si="13"/>
        <v>0</v>
      </c>
      <c r="AB126" s="48" t="str">
        <f t="shared" si="14"/>
        <v>-</v>
      </c>
      <c r="AC126" s="46">
        <f t="shared" si="15"/>
        <v>0</v>
      </c>
      <c r="AD126" s="47">
        <f t="shared" si="16"/>
        <v>0</v>
      </c>
      <c r="AE126" s="47">
        <f t="shared" si="17"/>
        <v>0</v>
      </c>
      <c r="AF126" s="48" t="str">
        <f t="shared" si="18"/>
        <v>-</v>
      </c>
      <c r="AG126" s="46">
        <f t="shared" si="19"/>
        <v>0</v>
      </c>
      <c r="AH126" s="62" t="s">
        <v>48</v>
      </c>
    </row>
    <row r="127" spans="1:34" ht="12.75" customHeight="1">
      <c r="A127" s="81" t="s">
        <v>824</v>
      </c>
      <c r="B127" s="83" t="s">
        <v>825</v>
      </c>
      <c r="C127" s="46" t="s">
        <v>826</v>
      </c>
      <c r="D127" s="47" t="s">
        <v>827</v>
      </c>
      <c r="E127" s="47" t="s">
        <v>826</v>
      </c>
      <c r="F127" s="83" t="s">
        <v>42</v>
      </c>
      <c r="G127" s="64" t="s">
        <v>828</v>
      </c>
      <c r="H127" s="57" t="s">
        <v>829</v>
      </c>
      <c r="I127" s="47">
        <v>6203321800</v>
      </c>
      <c r="J127" s="88" t="s">
        <v>45</v>
      </c>
      <c r="K127" s="49" t="s">
        <v>46</v>
      </c>
      <c r="L127" s="70"/>
      <c r="M127" s="66">
        <v>1857.1</v>
      </c>
      <c r="N127" s="58"/>
      <c r="O127" s="92">
        <v>22.110332749562172</v>
      </c>
      <c r="P127" s="49" t="s">
        <v>47</v>
      </c>
      <c r="Q127" s="59"/>
      <c r="R127" s="58"/>
      <c r="S127" s="74" t="s">
        <v>47</v>
      </c>
      <c r="T127" s="96">
        <v>103657</v>
      </c>
      <c r="U127" s="61"/>
      <c r="V127" s="61"/>
      <c r="W127" s="78"/>
      <c r="X127" s="46">
        <f t="shared" si="10"/>
        <v>0</v>
      </c>
      <c r="Y127" s="47">
        <f t="shared" si="11"/>
        <v>0</v>
      </c>
      <c r="Z127" s="47">
        <f t="shared" si="12"/>
        <v>0</v>
      </c>
      <c r="AA127" s="47">
        <f t="shared" si="13"/>
        <v>0</v>
      </c>
      <c r="AB127" s="48" t="str">
        <f t="shared" si="14"/>
        <v>-</v>
      </c>
      <c r="AC127" s="46">
        <f t="shared" si="15"/>
        <v>1</v>
      </c>
      <c r="AD127" s="47">
        <f t="shared" si="16"/>
        <v>1</v>
      </c>
      <c r="AE127" s="47" t="str">
        <f t="shared" si="17"/>
        <v>Initial</v>
      </c>
      <c r="AF127" s="48" t="str">
        <f t="shared" si="18"/>
        <v>RLIS</v>
      </c>
      <c r="AG127" s="46">
        <f t="shared" si="19"/>
        <v>0</v>
      </c>
      <c r="AH127" s="62" t="s">
        <v>48</v>
      </c>
    </row>
    <row r="128" spans="1:34" ht="12.75" customHeight="1">
      <c r="A128" s="81" t="s">
        <v>830</v>
      </c>
      <c r="B128" s="83" t="s">
        <v>831</v>
      </c>
      <c r="C128" s="46" t="s">
        <v>832</v>
      </c>
      <c r="D128" s="47" t="s">
        <v>833</v>
      </c>
      <c r="E128" s="47" t="s">
        <v>832</v>
      </c>
      <c r="F128" s="83" t="s">
        <v>42</v>
      </c>
      <c r="G128" s="64" t="s">
        <v>834</v>
      </c>
      <c r="H128" s="57" t="s">
        <v>835</v>
      </c>
      <c r="I128" s="47">
        <v>6203355136</v>
      </c>
      <c r="J128" s="88" t="s">
        <v>56</v>
      </c>
      <c r="K128" s="49" t="s">
        <v>47</v>
      </c>
      <c r="L128" s="70"/>
      <c r="M128" s="66">
        <v>227.9</v>
      </c>
      <c r="N128" s="58"/>
      <c r="O128" s="92">
        <v>10.303030303030303</v>
      </c>
      <c r="P128" s="49" t="s">
        <v>46</v>
      </c>
      <c r="Q128" s="59"/>
      <c r="R128" s="58"/>
      <c r="S128" s="74" t="s">
        <v>47</v>
      </c>
      <c r="T128" s="96">
        <v>8196</v>
      </c>
      <c r="U128" s="61"/>
      <c r="V128" s="61"/>
      <c r="W128" s="78"/>
      <c r="X128" s="46">
        <f t="shared" si="10"/>
        <v>1</v>
      </c>
      <c r="Y128" s="47">
        <f t="shared" si="11"/>
        <v>1</v>
      </c>
      <c r="Z128" s="47">
        <f t="shared" si="12"/>
        <v>0</v>
      </c>
      <c r="AA128" s="47">
        <f t="shared" si="13"/>
        <v>0</v>
      </c>
      <c r="AB128" s="48" t="str">
        <f t="shared" si="14"/>
        <v>SRSA</v>
      </c>
      <c r="AC128" s="46">
        <f t="shared" si="15"/>
        <v>1</v>
      </c>
      <c r="AD128" s="47">
        <f t="shared" si="16"/>
        <v>0</v>
      </c>
      <c r="AE128" s="47">
        <f t="shared" si="17"/>
        <v>0</v>
      </c>
      <c r="AF128" s="48" t="str">
        <f t="shared" si="18"/>
        <v>-</v>
      </c>
      <c r="AG128" s="46">
        <f t="shared" si="19"/>
        <v>0</v>
      </c>
      <c r="AH128" s="62" t="s">
        <v>48</v>
      </c>
    </row>
    <row r="129" spans="1:34" ht="12.75" customHeight="1">
      <c r="A129" s="81" t="s">
        <v>836</v>
      </c>
      <c r="B129" s="83" t="s">
        <v>837</v>
      </c>
      <c r="C129" s="46" t="s">
        <v>838</v>
      </c>
      <c r="D129" s="47" t="s">
        <v>839</v>
      </c>
      <c r="E129" s="47" t="s">
        <v>838</v>
      </c>
      <c r="F129" s="83" t="s">
        <v>42</v>
      </c>
      <c r="G129" s="64" t="s">
        <v>840</v>
      </c>
      <c r="H129" s="57" t="s">
        <v>73</v>
      </c>
      <c r="I129" s="47">
        <v>6205856424</v>
      </c>
      <c r="J129" s="88" t="s">
        <v>56</v>
      </c>
      <c r="K129" s="49" t="s">
        <v>47</v>
      </c>
      <c r="L129" s="70"/>
      <c r="M129" s="66">
        <v>395.4</v>
      </c>
      <c r="N129" s="58"/>
      <c r="O129" s="92">
        <v>5.284552845528456</v>
      </c>
      <c r="P129" s="49" t="s">
        <v>46</v>
      </c>
      <c r="Q129" s="59"/>
      <c r="R129" s="58"/>
      <c r="S129" s="74" t="s">
        <v>47</v>
      </c>
      <c r="T129" s="96">
        <v>9260</v>
      </c>
      <c r="U129" s="61"/>
      <c r="V129" s="61"/>
      <c r="W129" s="78"/>
      <c r="X129" s="46">
        <f t="shared" si="10"/>
        <v>1</v>
      </c>
      <c r="Y129" s="47">
        <f t="shared" si="11"/>
        <v>1</v>
      </c>
      <c r="Z129" s="47">
        <f t="shared" si="12"/>
        <v>0</v>
      </c>
      <c r="AA129" s="47">
        <f t="shared" si="13"/>
        <v>0</v>
      </c>
      <c r="AB129" s="48" t="str">
        <f t="shared" si="14"/>
        <v>SRSA</v>
      </c>
      <c r="AC129" s="46">
        <f t="shared" si="15"/>
        <v>1</v>
      </c>
      <c r="AD129" s="47">
        <f t="shared" si="16"/>
        <v>0</v>
      </c>
      <c r="AE129" s="47">
        <f t="shared" si="17"/>
        <v>0</v>
      </c>
      <c r="AF129" s="48" t="str">
        <f t="shared" si="18"/>
        <v>-</v>
      </c>
      <c r="AG129" s="46">
        <f t="shared" si="19"/>
        <v>0</v>
      </c>
      <c r="AH129" s="62" t="s">
        <v>48</v>
      </c>
    </row>
    <row r="130" spans="1:34" ht="12.75" customHeight="1">
      <c r="A130" s="81" t="s">
        <v>841</v>
      </c>
      <c r="B130" s="83" t="s">
        <v>842</v>
      </c>
      <c r="C130" s="46" t="s">
        <v>843</v>
      </c>
      <c r="D130" s="47" t="s">
        <v>844</v>
      </c>
      <c r="E130" s="47" t="s">
        <v>843</v>
      </c>
      <c r="F130" s="83" t="s">
        <v>42</v>
      </c>
      <c r="G130" s="64" t="s">
        <v>845</v>
      </c>
      <c r="H130" s="57" t="s">
        <v>846</v>
      </c>
      <c r="I130" s="47">
        <v>6203654700</v>
      </c>
      <c r="J130" s="88" t="s">
        <v>45</v>
      </c>
      <c r="K130" s="49" t="s">
        <v>46</v>
      </c>
      <c r="L130" s="70"/>
      <c r="M130" s="66">
        <v>1236.6</v>
      </c>
      <c r="N130" s="58"/>
      <c r="O130" s="92">
        <v>24.63363572923936</v>
      </c>
      <c r="P130" s="49" t="s">
        <v>47</v>
      </c>
      <c r="Q130" s="59"/>
      <c r="R130" s="58"/>
      <c r="S130" s="74" t="s">
        <v>47</v>
      </c>
      <c r="T130" s="96">
        <v>81452</v>
      </c>
      <c r="U130" s="61"/>
      <c r="V130" s="61"/>
      <c r="W130" s="78"/>
      <c r="X130" s="46">
        <f t="shared" si="10"/>
        <v>0</v>
      </c>
      <c r="Y130" s="47">
        <f t="shared" si="11"/>
        <v>0</v>
      </c>
      <c r="Z130" s="47">
        <f t="shared" si="12"/>
        <v>0</v>
      </c>
      <c r="AA130" s="47">
        <f t="shared" si="13"/>
        <v>0</v>
      </c>
      <c r="AB130" s="48" t="str">
        <f t="shared" si="14"/>
        <v>-</v>
      </c>
      <c r="AC130" s="46">
        <f t="shared" si="15"/>
        <v>1</v>
      </c>
      <c r="AD130" s="47">
        <f t="shared" si="16"/>
        <v>1</v>
      </c>
      <c r="AE130" s="47" t="str">
        <f t="shared" si="17"/>
        <v>Initial</v>
      </c>
      <c r="AF130" s="48" t="str">
        <f t="shared" si="18"/>
        <v>RLIS</v>
      </c>
      <c r="AG130" s="46">
        <f t="shared" si="19"/>
        <v>0</v>
      </c>
      <c r="AH130" s="62" t="s">
        <v>48</v>
      </c>
    </row>
    <row r="131" spans="1:34" ht="12.75" customHeight="1">
      <c r="A131" s="81" t="s">
        <v>847</v>
      </c>
      <c r="B131" s="83" t="s">
        <v>848</v>
      </c>
      <c r="C131" s="46" t="s">
        <v>849</v>
      </c>
      <c r="D131" s="47" t="s">
        <v>850</v>
      </c>
      <c r="E131" s="47" t="s">
        <v>851</v>
      </c>
      <c r="F131" s="83" t="s">
        <v>42</v>
      </c>
      <c r="G131" s="64" t="s">
        <v>852</v>
      </c>
      <c r="H131" s="57" t="s">
        <v>853</v>
      </c>
      <c r="I131" s="47">
        <v>9137952247</v>
      </c>
      <c r="J131" s="88" t="s">
        <v>81</v>
      </c>
      <c r="K131" s="49" t="s">
        <v>47</v>
      </c>
      <c r="L131" s="70"/>
      <c r="M131" s="66">
        <v>501.3</v>
      </c>
      <c r="N131" s="58"/>
      <c r="O131" s="92">
        <v>22.117202268431</v>
      </c>
      <c r="P131" s="49" t="s">
        <v>47</v>
      </c>
      <c r="Q131" s="59"/>
      <c r="R131" s="58"/>
      <c r="S131" s="74" t="s">
        <v>47</v>
      </c>
      <c r="T131" s="96">
        <v>29072</v>
      </c>
      <c r="U131" s="61"/>
      <c r="V131" s="61"/>
      <c r="W131" s="78"/>
      <c r="X131" s="46">
        <f t="shared" si="10"/>
        <v>1</v>
      </c>
      <c r="Y131" s="47">
        <f t="shared" si="11"/>
        <v>1</v>
      </c>
      <c r="Z131" s="47">
        <f t="shared" si="12"/>
        <v>0</v>
      </c>
      <c r="AA131" s="47">
        <f t="shared" si="13"/>
        <v>0</v>
      </c>
      <c r="AB131" s="48" t="str">
        <f t="shared" si="14"/>
        <v>SRSA</v>
      </c>
      <c r="AC131" s="46">
        <f t="shared" si="15"/>
        <v>1</v>
      </c>
      <c r="AD131" s="47">
        <f t="shared" si="16"/>
        <v>1</v>
      </c>
      <c r="AE131" s="47" t="str">
        <f t="shared" si="17"/>
        <v>Initial</v>
      </c>
      <c r="AF131" s="48" t="str">
        <f t="shared" si="18"/>
        <v>-</v>
      </c>
      <c r="AG131" s="46" t="str">
        <f t="shared" si="19"/>
        <v>SRSA</v>
      </c>
      <c r="AH131" s="62" t="s">
        <v>48</v>
      </c>
    </row>
    <row r="132" spans="1:34" ht="12.75" customHeight="1">
      <c r="A132" s="81" t="s">
        <v>854</v>
      </c>
      <c r="B132" s="83" t="s">
        <v>855</v>
      </c>
      <c r="C132" s="46" t="s">
        <v>856</v>
      </c>
      <c r="D132" s="47" t="s">
        <v>857</v>
      </c>
      <c r="E132" s="47" t="s">
        <v>858</v>
      </c>
      <c r="F132" s="83" t="s">
        <v>42</v>
      </c>
      <c r="G132" s="64" t="s">
        <v>859</v>
      </c>
      <c r="H132" s="57" t="s">
        <v>860</v>
      </c>
      <c r="I132" s="47">
        <v>9137742000</v>
      </c>
      <c r="J132" s="88" t="s">
        <v>81</v>
      </c>
      <c r="K132" s="49" t="s">
        <v>47</v>
      </c>
      <c r="L132" s="70"/>
      <c r="M132" s="66">
        <v>423.4</v>
      </c>
      <c r="N132" s="58"/>
      <c r="O132" s="92">
        <v>14.009661835748794</v>
      </c>
      <c r="P132" s="49" t="s">
        <v>46</v>
      </c>
      <c r="Q132" s="59"/>
      <c r="R132" s="58"/>
      <c r="S132" s="74" t="s">
        <v>47</v>
      </c>
      <c r="T132" s="96">
        <v>17930</v>
      </c>
      <c r="U132" s="61"/>
      <c r="V132" s="61"/>
      <c r="W132" s="78"/>
      <c r="X132" s="46">
        <f t="shared" si="10"/>
        <v>1</v>
      </c>
      <c r="Y132" s="47">
        <f t="shared" si="11"/>
        <v>1</v>
      </c>
      <c r="Z132" s="47">
        <f t="shared" si="12"/>
        <v>0</v>
      </c>
      <c r="AA132" s="47">
        <f t="shared" si="13"/>
        <v>0</v>
      </c>
      <c r="AB132" s="48" t="str">
        <f t="shared" si="14"/>
        <v>SRSA</v>
      </c>
      <c r="AC132" s="46">
        <f t="shared" si="15"/>
        <v>1</v>
      </c>
      <c r="AD132" s="47">
        <f t="shared" si="16"/>
        <v>0</v>
      </c>
      <c r="AE132" s="47">
        <f t="shared" si="17"/>
        <v>0</v>
      </c>
      <c r="AF132" s="48" t="str">
        <f t="shared" si="18"/>
        <v>-</v>
      </c>
      <c r="AG132" s="46">
        <f t="shared" si="19"/>
        <v>0</v>
      </c>
      <c r="AH132" s="62" t="s">
        <v>48</v>
      </c>
    </row>
    <row r="133" spans="1:34" ht="12.75" customHeight="1">
      <c r="A133" s="81" t="s">
        <v>861</v>
      </c>
      <c r="B133" s="83" t="s">
        <v>862</v>
      </c>
      <c r="C133" s="46" t="s">
        <v>863</v>
      </c>
      <c r="D133" s="47" t="s">
        <v>864</v>
      </c>
      <c r="E133" s="47" t="s">
        <v>865</v>
      </c>
      <c r="F133" s="83" t="s">
        <v>42</v>
      </c>
      <c r="G133" s="64" t="s">
        <v>866</v>
      </c>
      <c r="H133" s="57" t="s">
        <v>867</v>
      </c>
      <c r="I133" s="47">
        <v>7854843444</v>
      </c>
      <c r="J133" s="88" t="s">
        <v>81</v>
      </c>
      <c r="K133" s="49" t="s">
        <v>47</v>
      </c>
      <c r="L133" s="70"/>
      <c r="M133" s="66"/>
      <c r="N133" s="58"/>
      <c r="O133" s="92">
        <v>7.104984093319194</v>
      </c>
      <c r="P133" s="49" t="s">
        <v>46</v>
      </c>
      <c r="Q133" s="59"/>
      <c r="R133" s="58"/>
      <c r="S133" s="74" t="s">
        <v>47</v>
      </c>
      <c r="T133" s="96">
        <v>18200</v>
      </c>
      <c r="U133" s="61"/>
      <c r="V133" s="61"/>
      <c r="W133" s="78"/>
      <c r="X133" s="46">
        <f aca="true" t="shared" si="20" ref="X133:X196">IF(OR(K133="YES",TRIM(L133)="YES"),1,0)</f>
        <v>1</v>
      </c>
      <c r="Y133" s="47">
        <f aca="true" t="shared" si="21" ref="Y133:Y196">IF(OR(AND(ISNUMBER(M133),AND(M133&gt;0,M133&lt;600)),AND(ISNUMBER(M133),AND(M133&gt;0,N133="YES"))),1,0)</f>
        <v>0</v>
      </c>
      <c r="Z133" s="47">
        <f aca="true" t="shared" si="22" ref="Z133:Z196">IF(AND(OR(K133="YES",TRIM(L133)="YES"),(X133=0)),"Trouble",0)</f>
        <v>0</v>
      </c>
      <c r="AA133" s="47">
        <f aca="true" t="shared" si="23" ref="AA133:AA196">IF(AND(OR(AND(ISNUMBER(M133),AND(M133&gt;0,M133&lt;600)),AND(ISNUMBER(M133),AND(M133&gt;0,N133="YES"))),(Y133=0)),"Trouble",0)</f>
        <v>0</v>
      </c>
      <c r="AB133" s="48" t="str">
        <f aca="true" t="shared" si="24" ref="AB133:AB196">IF(AND(X133=1,Y133=1),"SRSA","-")</f>
        <v>-</v>
      </c>
      <c r="AC133" s="46">
        <f aca="true" t="shared" si="25" ref="AC133:AC196">IF(S133="YES",1,0)</f>
        <v>1</v>
      </c>
      <c r="AD133" s="47">
        <f aca="true" t="shared" si="26" ref="AD133:AD196">IF(OR(AND(ISNUMBER(Q133),Q133&gt;=20),(AND(ISNUMBER(Q133)=FALSE,AND(ISNUMBER(O133),O133&gt;=20)))),1,0)</f>
        <v>0</v>
      </c>
      <c r="AE133" s="47">
        <f aca="true" t="shared" si="27" ref="AE133:AE196">IF(AND(AC133=1,AD133=1),"Initial",0)</f>
        <v>0</v>
      </c>
      <c r="AF133" s="48" t="str">
        <f aca="true" t="shared" si="28" ref="AF133:AF196">IF(AND(AND(AE133="Initial",AG133=0),AND(ISNUMBER(M133),M133&gt;0)),"RLIS","-")</f>
        <v>-</v>
      </c>
      <c r="AG133" s="46">
        <f aca="true" t="shared" si="29" ref="AG133:AG196">IF(AND(AB133="SRSA",AE133="Initial"),"SRSA",0)</f>
        <v>0</v>
      </c>
      <c r="AH133" s="62" t="s">
        <v>48</v>
      </c>
    </row>
    <row r="134" spans="1:34" ht="12.75" customHeight="1">
      <c r="A134" s="81" t="s">
        <v>868</v>
      </c>
      <c r="B134" s="83" t="s">
        <v>869</v>
      </c>
      <c r="C134" s="46" t="s">
        <v>870</v>
      </c>
      <c r="D134" s="47" t="s">
        <v>871</v>
      </c>
      <c r="E134" s="47" t="s">
        <v>870</v>
      </c>
      <c r="F134" s="83" t="s">
        <v>42</v>
      </c>
      <c r="G134" s="64" t="s">
        <v>872</v>
      </c>
      <c r="H134" s="57" t="s">
        <v>873</v>
      </c>
      <c r="I134" s="47">
        <v>9135513200</v>
      </c>
      <c r="J134" s="88" t="s">
        <v>874</v>
      </c>
      <c r="K134" s="49" t="s">
        <v>46</v>
      </c>
      <c r="L134" s="70"/>
      <c r="M134" s="66"/>
      <c r="N134" s="58"/>
      <c r="O134" s="92">
        <v>38.14990470280573</v>
      </c>
      <c r="P134" s="49" t="s">
        <v>47</v>
      </c>
      <c r="Q134" s="59"/>
      <c r="R134" s="58"/>
      <c r="S134" s="74" t="s">
        <v>46</v>
      </c>
      <c r="T134" s="96">
        <v>1541578</v>
      </c>
      <c r="U134" s="61"/>
      <c r="V134" s="61"/>
      <c r="W134" s="78"/>
      <c r="X134" s="46">
        <f t="shared" si="20"/>
        <v>0</v>
      </c>
      <c r="Y134" s="47">
        <f t="shared" si="21"/>
        <v>0</v>
      </c>
      <c r="Z134" s="47">
        <f t="shared" si="22"/>
        <v>0</v>
      </c>
      <c r="AA134" s="47">
        <f t="shared" si="23"/>
        <v>0</v>
      </c>
      <c r="AB134" s="48" t="str">
        <f t="shared" si="24"/>
        <v>-</v>
      </c>
      <c r="AC134" s="46">
        <f t="shared" si="25"/>
        <v>0</v>
      </c>
      <c r="AD134" s="47">
        <f t="shared" si="26"/>
        <v>1</v>
      </c>
      <c r="AE134" s="47">
        <f t="shared" si="27"/>
        <v>0</v>
      </c>
      <c r="AF134" s="48" t="str">
        <f t="shared" si="28"/>
        <v>-</v>
      </c>
      <c r="AG134" s="46">
        <f t="shared" si="29"/>
        <v>0</v>
      </c>
      <c r="AH134" s="62" t="s">
        <v>48</v>
      </c>
    </row>
    <row r="135" spans="1:34" ht="12.75" customHeight="1">
      <c r="A135" s="81" t="s">
        <v>875</v>
      </c>
      <c r="B135" s="83" t="s">
        <v>876</v>
      </c>
      <c r="C135" s="46" t="s">
        <v>877</v>
      </c>
      <c r="D135" s="47" t="s">
        <v>878</v>
      </c>
      <c r="E135" s="47" t="s">
        <v>879</v>
      </c>
      <c r="F135" s="83" t="s">
        <v>42</v>
      </c>
      <c r="G135" s="64" t="s">
        <v>880</v>
      </c>
      <c r="H135" s="57" t="s">
        <v>881</v>
      </c>
      <c r="I135" s="47">
        <v>7854372254</v>
      </c>
      <c r="J135" s="88" t="s">
        <v>81</v>
      </c>
      <c r="K135" s="49" t="s">
        <v>47</v>
      </c>
      <c r="L135" s="70"/>
      <c r="M135" s="66"/>
      <c r="N135" s="58"/>
      <c r="O135" s="92">
        <v>13.077297034516286</v>
      </c>
      <c r="P135" s="49" t="s">
        <v>46</v>
      </c>
      <c r="Q135" s="59"/>
      <c r="R135" s="58"/>
      <c r="S135" s="74" t="s">
        <v>47</v>
      </c>
      <c r="T135" s="96">
        <v>37424</v>
      </c>
      <c r="U135" s="61"/>
      <c r="V135" s="61"/>
      <c r="W135" s="78"/>
      <c r="X135" s="46">
        <f t="shared" si="20"/>
        <v>1</v>
      </c>
      <c r="Y135" s="47">
        <f t="shared" si="21"/>
        <v>0</v>
      </c>
      <c r="Z135" s="47">
        <f t="shared" si="22"/>
        <v>0</v>
      </c>
      <c r="AA135" s="47">
        <f t="shared" si="23"/>
        <v>0</v>
      </c>
      <c r="AB135" s="48" t="str">
        <f t="shared" si="24"/>
        <v>-</v>
      </c>
      <c r="AC135" s="46">
        <f t="shared" si="25"/>
        <v>1</v>
      </c>
      <c r="AD135" s="47">
        <f t="shared" si="26"/>
        <v>0</v>
      </c>
      <c r="AE135" s="47">
        <f t="shared" si="27"/>
        <v>0</v>
      </c>
      <c r="AF135" s="48" t="str">
        <f t="shared" si="28"/>
        <v>-</v>
      </c>
      <c r="AG135" s="46">
        <f t="shared" si="29"/>
        <v>0</v>
      </c>
      <c r="AH135" s="62" t="s">
        <v>48</v>
      </c>
    </row>
    <row r="136" spans="1:34" ht="12.75" customHeight="1">
      <c r="A136" s="81" t="s">
        <v>882</v>
      </c>
      <c r="B136" s="83" t="s">
        <v>883</v>
      </c>
      <c r="C136" s="46" t="s">
        <v>884</v>
      </c>
      <c r="D136" s="47" t="s">
        <v>885</v>
      </c>
      <c r="E136" s="47" t="s">
        <v>886</v>
      </c>
      <c r="F136" s="83" t="s">
        <v>42</v>
      </c>
      <c r="G136" s="64" t="s">
        <v>887</v>
      </c>
      <c r="H136" s="57" t="s">
        <v>888</v>
      </c>
      <c r="I136" s="47">
        <v>6205323134</v>
      </c>
      <c r="J136" s="88" t="s">
        <v>89</v>
      </c>
      <c r="K136" s="49" t="s">
        <v>46</v>
      </c>
      <c r="L136" s="70"/>
      <c r="M136" s="66"/>
      <c r="N136" s="58"/>
      <c r="O136" s="92">
        <v>15.449202350965574</v>
      </c>
      <c r="P136" s="49" t="s">
        <v>46</v>
      </c>
      <c r="Q136" s="59"/>
      <c r="R136" s="58"/>
      <c r="S136" s="74" t="s">
        <v>47</v>
      </c>
      <c r="T136" s="96">
        <v>45292</v>
      </c>
      <c r="U136" s="61"/>
      <c r="V136" s="61"/>
      <c r="W136" s="78"/>
      <c r="X136" s="46">
        <f t="shared" si="20"/>
        <v>0</v>
      </c>
      <c r="Y136" s="47">
        <f t="shared" si="21"/>
        <v>0</v>
      </c>
      <c r="Z136" s="47">
        <f t="shared" si="22"/>
        <v>0</v>
      </c>
      <c r="AA136" s="47">
        <f t="shared" si="23"/>
        <v>0</v>
      </c>
      <c r="AB136" s="48" t="str">
        <f t="shared" si="24"/>
        <v>-</v>
      </c>
      <c r="AC136" s="46">
        <f t="shared" si="25"/>
        <v>1</v>
      </c>
      <c r="AD136" s="47">
        <f t="shared" si="26"/>
        <v>0</v>
      </c>
      <c r="AE136" s="47">
        <f t="shared" si="27"/>
        <v>0</v>
      </c>
      <c r="AF136" s="48" t="str">
        <f t="shared" si="28"/>
        <v>-</v>
      </c>
      <c r="AG136" s="46">
        <f t="shared" si="29"/>
        <v>0</v>
      </c>
      <c r="AH136" s="62" t="s">
        <v>48</v>
      </c>
    </row>
    <row r="137" spans="1:34" ht="12.75" customHeight="1">
      <c r="A137" s="81" t="s">
        <v>889</v>
      </c>
      <c r="B137" s="83" t="s">
        <v>890</v>
      </c>
      <c r="C137" s="46" t="s">
        <v>891</v>
      </c>
      <c r="D137" s="47" t="s">
        <v>892</v>
      </c>
      <c r="E137" s="47" t="s">
        <v>893</v>
      </c>
      <c r="F137" s="83" t="s">
        <v>42</v>
      </c>
      <c r="G137" s="64" t="s">
        <v>894</v>
      </c>
      <c r="H137" s="57" t="s">
        <v>895</v>
      </c>
      <c r="I137" s="47">
        <v>6206593646</v>
      </c>
      <c r="J137" s="88" t="s">
        <v>56</v>
      </c>
      <c r="K137" s="49" t="s">
        <v>47</v>
      </c>
      <c r="L137" s="70"/>
      <c r="M137" s="66">
        <v>343.2</v>
      </c>
      <c r="N137" s="58"/>
      <c r="O137" s="92">
        <v>14.619883040935672</v>
      </c>
      <c r="P137" s="49" t="s">
        <v>46</v>
      </c>
      <c r="Q137" s="59"/>
      <c r="R137" s="58"/>
      <c r="S137" s="74" t="s">
        <v>47</v>
      </c>
      <c r="T137" s="96">
        <v>16629</v>
      </c>
      <c r="U137" s="61"/>
      <c r="V137" s="61"/>
      <c r="W137" s="78"/>
      <c r="X137" s="46">
        <f t="shared" si="20"/>
        <v>1</v>
      </c>
      <c r="Y137" s="47">
        <f t="shared" si="21"/>
        <v>1</v>
      </c>
      <c r="Z137" s="47">
        <f t="shared" si="22"/>
        <v>0</v>
      </c>
      <c r="AA137" s="47">
        <f t="shared" si="23"/>
        <v>0</v>
      </c>
      <c r="AB137" s="48" t="str">
        <f t="shared" si="24"/>
        <v>SRSA</v>
      </c>
      <c r="AC137" s="46">
        <f t="shared" si="25"/>
        <v>1</v>
      </c>
      <c r="AD137" s="47">
        <f t="shared" si="26"/>
        <v>0</v>
      </c>
      <c r="AE137" s="47">
        <f t="shared" si="27"/>
        <v>0</v>
      </c>
      <c r="AF137" s="48" t="str">
        <f t="shared" si="28"/>
        <v>-</v>
      </c>
      <c r="AG137" s="46">
        <f t="shared" si="29"/>
        <v>0</v>
      </c>
      <c r="AH137" s="62" t="s">
        <v>48</v>
      </c>
    </row>
    <row r="138" spans="1:34" ht="12.75" customHeight="1">
      <c r="A138" s="81" t="s">
        <v>896</v>
      </c>
      <c r="B138" s="83" t="s">
        <v>897</v>
      </c>
      <c r="C138" s="46" t="s">
        <v>898</v>
      </c>
      <c r="D138" s="47" t="s">
        <v>899</v>
      </c>
      <c r="E138" s="47" t="s">
        <v>900</v>
      </c>
      <c r="F138" s="83" t="s">
        <v>42</v>
      </c>
      <c r="G138" s="64" t="s">
        <v>901</v>
      </c>
      <c r="H138" s="57" t="s">
        <v>902</v>
      </c>
      <c r="I138" s="47">
        <v>6207232145</v>
      </c>
      <c r="J138" s="88" t="s">
        <v>56</v>
      </c>
      <c r="K138" s="49" t="s">
        <v>47</v>
      </c>
      <c r="L138" s="70"/>
      <c r="M138" s="66">
        <v>414.4</v>
      </c>
      <c r="N138" s="58"/>
      <c r="O138" s="92">
        <v>14.17910447761194</v>
      </c>
      <c r="P138" s="49" t="s">
        <v>46</v>
      </c>
      <c r="Q138" s="59"/>
      <c r="R138" s="58"/>
      <c r="S138" s="74" t="s">
        <v>47</v>
      </c>
      <c r="T138" s="96">
        <v>15456</v>
      </c>
      <c r="U138" s="61"/>
      <c r="V138" s="61"/>
      <c r="W138" s="78"/>
      <c r="X138" s="46">
        <f t="shared" si="20"/>
        <v>1</v>
      </c>
      <c r="Y138" s="47">
        <f t="shared" si="21"/>
        <v>1</v>
      </c>
      <c r="Z138" s="47">
        <f t="shared" si="22"/>
        <v>0</v>
      </c>
      <c r="AA138" s="47">
        <f t="shared" si="23"/>
        <v>0</v>
      </c>
      <c r="AB138" s="48" t="str">
        <f t="shared" si="24"/>
        <v>SRSA</v>
      </c>
      <c r="AC138" s="46">
        <f t="shared" si="25"/>
        <v>1</v>
      </c>
      <c r="AD138" s="47">
        <f t="shared" si="26"/>
        <v>0</v>
      </c>
      <c r="AE138" s="47">
        <f t="shared" si="27"/>
        <v>0</v>
      </c>
      <c r="AF138" s="48" t="str">
        <f t="shared" si="28"/>
        <v>-</v>
      </c>
      <c r="AG138" s="46">
        <f t="shared" si="29"/>
        <v>0</v>
      </c>
      <c r="AH138" s="62" t="s">
        <v>48</v>
      </c>
    </row>
    <row r="139" spans="1:34" ht="12.75" customHeight="1">
      <c r="A139" s="81" t="s">
        <v>903</v>
      </c>
      <c r="B139" s="83" t="s">
        <v>904</v>
      </c>
      <c r="C139" s="46" t="s">
        <v>905</v>
      </c>
      <c r="D139" s="47" t="s">
        <v>906</v>
      </c>
      <c r="E139" s="47" t="s">
        <v>907</v>
      </c>
      <c r="F139" s="83" t="s">
        <v>42</v>
      </c>
      <c r="G139" s="64" t="s">
        <v>908</v>
      </c>
      <c r="H139" s="57" t="s">
        <v>168</v>
      </c>
      <c r="I139" s="47">
        <v>6205637103</v>
      </c>
      <c r="J139" s="88" t="s">
        <v>56</v>
      </c>
      <c r="K139" s="49" t="s">
        <v>47</v>
      </c>
      <c r="L139" s="70"/>
      <c r="M139" s="66">
        <v>637.2</v>
      </c>
      <c r="N139" s="58"/>
      <c r="O139" s="92">
        <v>13.917525773195877</v>
      </c>
      <c r="P139" s="49" t="s">
        <v>46</v>
      </c>
      <c r="Q139" s="59"/>
      <c r="R139" s="58"/>
      <c r="S139" s="74" t="s">
        <v>47</v>
      </c>
      <c r="T139" s="96">
        <v>24036</v>
      </c>
      <c r="U139" s="61"/>
      <c r="V139" s="61"/>
      <c r="W139" s="78"/>
      <c r="X139" s="46">
        <f t="shared" si="20"/>
        <v>1</v>
      </c>
      <c r="Y139" s="47">
        <f t="shared" si="21"/>
        <v>0</v>
      </c>
      <c r="Z139" s="47">
        <f t="shared" si="22"/>
        <v>0</v>
      </c>
      <c r="AA139" s="47">
        <f t="shared" si="23"/>
        <v>0</v>
      </c>
      <c r="AB139" s="48" t="str">
        <f t="shared" si="24"/>
        <v>-</v>
      </c>
      <c r="AC139" s="46">
        <f t="shared" si="25"/>
        <v>1</v>
      </c>
      <c r="AD139" s="47">
        <f t="shared" si="26"/>
        <v>0</v>
      </c>
      <c r="AE139" s="47">
        <f t="shared" si="27"/>
        <v>0</v>
      </c>
      <c r="AF139" s="48" t="str">
        <f t="shared" si="28"/>
        <v>-</v>
      </c>
      <c r="AG139" s="46">
        <f t="shared" si="29"/>
        <v>0</v>
      </c>
      <c r="AH139" s="62" t="s">
        <v>48</v>
      </c>
    </row>
    <row r="140" spans="1:34" ht="12.75" customHeight="1">
      <c r="A140" s="81" t="s">
        <v>911</v>
      </c>
      <c r="B140" s="83" t="s">
        <v>912</v>
      </c>
      <c r="C140" s="46" t="s">
        <v>913</v>
      </c>
      <c r="D140" s="47" t="s">
        <v>914</v>
      </c>
      <c r="E140" s="47" t="s">
        <v>915</v>
      </c>
      <c r="F140" s="83" t="s">
        <v>42</v>
      </c>
      <c r="G140" s="64" t="s">
        <v>916</v>
      </c>
      <c r="H140" s="57" t="s">
        <v>917</v>
      </c>
      <c r="I140" s="47">
        <v>6207845326</v>
      </c>
      <c r="J140" s="88" t="s">
        <v>56</v>
      </c>
      <c r="K140" s="49" t="s">
        <v>47</v>
      </c>
      <c r="L140" s="70"/>
      <c r="M140" s="66"/>
      <c r="N140" s="58"/>
      <c r="O140" s="92">
        <v>17.595108695652172</v>
      </c>
      <c r="P140" s="49" t="s">
        <v>46</v>
      </c>
      <c r="Q140" s="59"/>
      <c r="R140" s="58"/>
      <c r="S140" s="74" t="s">
        <v>47</v>
      </c>
      <c r="T140" s="96">
        <v>68334</v>
      </c>
      <c r="U140" s="61"/>
      <c r="V140" s="61"/>
      <c r="W140" s="78"/>
      <c r="X140" s="46">
        <f t="shared" si="20"/>
        <v>1</v>
      </c>
      <c r="Y140" s="47">
        <f t="shared" si="21"/>
        <v>0</v>
      </c>
      <c r="Z140" s="47">
        <f t="shared" si="22"/>
        <v>0</v>
      </c>
      <c r="AA140" s="47">
        <f t="shared" si="23"/>
        <v>0</v>
      </c>
      <c r="AB140" s="48" t="str">
        <f t="shared" si="24"/>
        <v>-</v>
      </c>
      <c r="AC140" s="46">
        <f t="shared" si="25"/>
        <v>1</v>
      </c>
      <c r="AD140" s="47">
        <f t="shared" si="26"/>
        <v>0</v>
      </c>
      <c r="AE140" s="47">
        <f t="shared" si="27"/>
        <v>0</v>
      </c>
      <c r="AF140" s="48" t="str">
        <f t="shared" si="28"/>
        <v>-</v>
      </c>
      <c r="AG140" s="46">
        <f t="shared" si="29"/>
        <v>0</v>
      </c>
      <c r="AH140" s="62" t="s">
        <v>48</v>
      </c>
    </row>
    <row r="141" spans="1:34" ht="12.75" customHeight="1">
      <c r="A141" s="81" t="s">
        <v>918</v>
      </c>
      <c r="B141" s="83" t="s">
        <v>919</v>
      </c>
      <c r="C141" s="46" t="s">
        <v>920</v>
      </c>
      <c r="D141" s="47" t="s">
        <v>921</v>
      </c>
      <c r="E141" s="47" t="s">
        <v>922</v>
      </c>
      <c r="F141" s="83" t="s">
        <v>42</v>
      </c>
      <c r="G141" s="64" t="s">
        <v>923</v>
      </c>
      <c r="H141" s="57" t="s">
        <v>924</v>
      </c>
      <c r="I141" s="47">
        <v>7852222505</v>
      </c>
      <c r="J141" s="88" t="s">
        <v>56</v>
      </c>
      <c r="K141" s="49" t="s">
        <v>47</v>
      </c>
      <c r="L141" s="70"/>
      <c r="M141" s="66">
        <v>265.2</v>
      </c>
      <c r="N141" s="58"/>
      <c r="O141" s="92">
        <v>14.826498422712934</v>
      </c>
      <c r="P141" s="49" t="s">
        <v>46</v>
      </c>
      <c r="Q141" s="59"/>
      <c r="R141" s="58"/>
      <c r="S141" s="74" t="s">
        <v>47</v>
      </c>
      <c r="T141" s="96">
        <v>17246</v>
      </c>
      <c r="U141" s="61"/>
      <c r="V141" s="61"/>
      <c r="W141" s="78"/>
      <c r="X141" s="46">
        <f t="shared" si="20"/>
        <v>1</v>
      </c>
      <c r="Y141" s="47">
        <f t="shared" si="21"/>
        <v>1</v>
      </c>
      <c r="Z141" s="47">
        <f t="shared" si="22"/>
        <v>0</v>
      </c>
      <c r="AA141" s="47">
        <f t="shared" si="23"/>
        <v>0</v>
      </c>
      <c r="AB141" s="48" t="str">
        <f t="shared" si="24"/>
        <v>SRSA</v>
      </c>
      <c r="AC141" s="46">
        <f t="shared" si="25"/>
        <v>1</v>
      </c>
      <c r="AD141" s="47">
        <f t="shared" si="26"/>
        <v>0</v>
      </c>
      <c r="AE141" s="47">
        <f t="shared" si="27"/>
        <v>0</v>
      </c>
      <c r="AF141" s="48" t="str">
        <f t="shared" si="28"/>
        <v>-</v>
      </c>
      <c r="AG141" s="46">
        <f t="shared" si="29"/>
        <v>0</v>
      </c>
      <c r="AH141" s="62" t="s">
        <v>48</v>
      </c>
    </row>
    <row r="142" spans="1:34" ht="12.75" customHeight="1">
      <c r="A142" s="81" t="s">
        <v>925</v>
      </c>
      <c r="B142" s="83" t="s">
        <v>926</v>
      </c>
      <c r="C142" s="46" t="s">
        <v>927</v>
      </c>
      <c r="D142" s="47" t="s">
        <v>928</v>
      </c>
      <c r="E142" s="47" t="s">
        <v>927</v>
      </c>
      <c r="F142" s="83" t="s">
        <v>42</v>
      </c>
      <c r="G142" s="64" t="s">
        <v>929</v>
      </c>
      <c r="H142" s="57" t="s">
        <v>73</v>
      </c>
      <c r="I142" s="47">
        <v>6203556761</v>
      </c>
      <c r="J142" s="88" t="s">
        <v>56</v>
      </c>
      <c r="K142" s="49" t="s">
        <v>47</v>
      </c>
      <c r="L142" s="70"/>
      <c r="M142" s="66">
        <v>556.8</v>
      </c>
      <c r="N142" s="58"/>
      <c r="O142" s="92">
        <v>16.927899686520377</v>
      </c>
      <c r="P142" s="49" t="s">
        <v>46</v>
      </c>
      <c r="Q142" s="59"/>
      <c r="R142" s="58"/>
      <c r="S142" s="74" t="s">
        <v>47</v>
      </c>
      <c r="T142" s="96">
        <v>27845</v>
      </c>
      <c r="U142" s="61"/>
      <c r="V142" s="61"/>
      <c r="W142" s="78"/>
      <c r="X142" s="46">
        <f t="shared" si="20"/>
        <v>1</v>
      </c>
      <c r="Y142" s="47">
        <f t="shared" si="21"/>
        <v>1</v>
      </c>
      <c r="Z142" s="47">
        <f t="shared" si="22"/>
        <v>0</v>
      </c>
      <c r="AA142" s="47">
        <f t="shared" si="23"/>
        <v>0</v>
      </c>
      <c r="AB142" s="48" t="str">
        <f t="shared" si="24"/>
        <v>SRSA</v>
      </c>
      <c r="AC142" s="46">
        <f t="shared" si="25"/>
        <v>1</v>
      </c>
      <c r="AD142" s="47">
        <f t="shared" si="26"/>
        <v>0</v>
      </c>
      <c r="AE142" s="47">
        <f t="shared" si="27"/>
        <v>0</v>
      </c>
      <c r="AF142" s="48" t="str">
        <f t="shared" si="28"/>
        <v>-</v>
      </c>
      <c r="AG142" s="46">
        <f t="shared" si="29"/>
        <v>0</v>
      </c>
      <c r="AH142" s="62" t="s">
        <v>48</v>
      </c>
    </row>
    <row r="143" spans="1:34" ht="12.75" customHeight="1">
      <c r="A143" s="81" t="s">
        <v>930</v>
      </c>
      <c r="B143" s="83" t="s">
        <v>931</v>
      </c>
      <c r="C143" s="46" t="s">
        <v>909</v>
      </c>
      <c r="D143" s="47" t="s">
        <v>932</v>
      </c>
      <c r="E143" s="47" t="s">
        <v>909</v>
      </c>
      <c r="F143" s="83" t="s">
        <v>42</v>
      </c>
      <c r="G143" s="64" t="s">
        <v>910</v>
      </c>
      <c r="H143" s="57" t="s">
        <v>73</v>
      </c>
      <c r="I143" s="47">
        <v>9137271100</v>
      </c>
      <c r="J143" s="88" t="s">
        <v>129</v>
      </c>
      <c r="K143" s="49" t="s">
        <v>46</v>
      </c>
      <c r="L143" s="70"/>
      <c r="M143" s="66"/>
      <c r="N143" s="58"/>
      <c r="O143" s="92">
        <v>8.252615265401007</v>
      </c>
      <c r="P143" s="49" t="s">
        <v>46</v>
      </c>
      <c r="Q143" s="59"/>
      <c r="R143" s="58"/>
      <c r="S143" s="74" t="s">
        <v>46</v>
      </c>
      <c r="T143" s="96">
        <v>47130</v>
      </c>
      <c r="U143" s="61"/>
      <c r="V143" s="61"/>
      <c r="W143" s="78"/>
      <c r="X143" s="46">
        <f t="shared" si="20"/>
        <v>0</v>
      </c>
      <c r="Y143" s="47">
        <f t="shared" si="21"/>
        <v>0</v>
      </c>
      <c r="Z143" s="47">
        <f t="shared" si="22"/>
        <v>0</v>
      </c>
      <c r="AA143" s="47">
        <f t="shared" si="23"/>
        <v>0</v>
      </c>
      <c r="AB143" s="48" t="str">
        <f t="shared" si="24"/>
        <v>-</v>
      </c>
      <c r="AC143" s="46">
        <f t="shared" si="25"/>
        <v>0</v>
      </c>
      <c r="AD143" s="47">
        <f t="shared" si="26"/>
        <v>0</v>
      </c>
      <c r="AE143" s="47">
        <f t="shared" si="27"/>
        <v>0</v>
      </c>
      <c r="AF143" s="48" t="str">
        <f t="shared" si="28"/>
        <v>-</v>
      </c>
      <c r="AG143" s="46">
        <f t="shared" si="29"/>
        <v>0</v>
      </c>
      <c r="AH143" s="62" t="s">
        <v>48</v>
      </c>
    </row>
    <row r="144" spans="1:34" ht="12.75" customHeight="1">
      <c r="A144" s="81" t="s">
        <v>933</v>
      </c>
      <c r="B144" s="83" t="s">
        <v>934</v>
      </c>
      <c r="C144" s="46" t="s">
        <v>935</v>
      </c>
      <c r="D144" s="47" t="s">
        <v>936</v>
      </c>
      <c r="E144" s="47" t="s">
        <v>935</v>
      </c>
      <c r="F144" s="83" t="s">
        <v>42</v>
      </c>
      <c r="G144" s="64" t="s">
        <v>937</v>
      </c>
      <c r="H144" s="57" t="s">
        <v>938</v>
      </c>
      <c r="I144" s="47">
        <v>7858325000</v>
      </c>
      <c r="J144" s="88" t="s">
        <v>939</v>
      </c>
      <c r="K144" s="49" t="s">
        <v>46</v>
      </c>
      <c r="L144" s="70"/>
      <c r="M144" s="66"/>
      <c r="N144" s="58"/>
      <c r="O144" s="92">
        <v>13.293078586878154</v>
      </c>
      <c r="P144" s="49" t="s">
        <v>46</v>
      </c>
      <c r="Q144" s="59"/>
      <c r="R144" s="58"/>
      <c r="S144" s="74" t="s">
        <v>46</v>
      </c>
      <c r="T144" s="96">
        <v>401389</v>
      </c>
      <c r="U144" s="61"/>
      <c r="V144" s="61"/>
      <c r="W144" s="78"/>
      <c r="X144" s="46">
        <f t="shared" si="20"/>
        <v>0</v>
      </c>
      <c r="Y144" s="47">
        <f t="shared" si="21"/>
        <v>0</v>
      </c>
      <c r="Z144" s="47">
        <f t="shared" si="22"/>
        <v>0</v>
      </c>
      <c r="AA144" s="47">
        <f t="shared" si="23"/>
        <v>0</v>
      </c>
      <c r="AB144" s="48" t="str">
        <f t="shared" si="24"/>
        <v>-</v>
      </c>
      <c r="AC144" s="46">
        <f t="shared" si="25"/>
        <v>0</v>
      </c>
      <c r="AD144" s="47">
        <f t="shared" si="26"/>
        <v>0</v>
      </c>
      <c r="AE144" s="47">
        <f t="shared" si="27"/>
        <v>0</v>
      </c>
      <c r="AF144" s="48" t="str">
        <f t="shared" si="28"/>
        <v>-</v>
      </c>
      <c r="AG144" s="46">
        <f t="shared" si="29"/>
        <v>0</v>
      </c>
      <c r="AH144" s="62" t="s">
        <v>48</v>
      </c>
    </row>
    <row r="145" spans="1:34" ht="12.75" customHeight="1">
      <c r="A145" s="81" t="s">
        <v>941</v>
      </c>
      <c r="B145" s="83" t="s">
        <v>942</v>
      </c>
      <c r="C145" s="46" t="s">
        <v>943</v>
      </c>
      <c r="D145" s="47" t="s">
        <v>944</v>
      </c>
      <c r="E145" s="47" t="s">
        <v>943</v>
      </c>
      <c r="F145" s="83" t="s">
        <v>42</v>
      </c>
      <c r="G145" s="64" t="s">
        <v>945</v>
      </c>
      <c r="H145" s="57" t="s">
        <v>73</v>
      </c>
      <c r="I145" s="47">
        <v>9136841400</v>
      </c>
      <c r="J145" s="88" t="s">
        <v>454</v>
      </c>
      <c r="K145" s="49" t="s">
        <v>46</v>
      </c>
      <c r="L145" s="70"/>
      <c r="M145" s="66"/>
      <c r="N145" s="58"/>
      <c r="O145" s="92">
        <v>20.8361278783814</v>
      </c>
      <c r="P145" s="49" t="s">
        <v>47</v>
      </c>
      <c r="Q145" s="59"/>
      <c r="R145" s="58"/>
      <c r="S145" s="74" t="s">
        <v>46</v>
      </c>
      <c r="T145" s="96">
        <v>223858</v>
      </c>
      <c r="U145" s="61"/>
      <c r="V145" s="61"/>
      <c r="W145" s="78"/>
      <c r="X145" s="46">
        <f t="shared" si="20"/>
        <v>0</v>
      </c>
      <c r="Y145" s="47">
        <f t="shared" si="21"/>
        <v>0</v>
      </c>
      <c r="Z145" s="47">
        <f t="shared" si="22"/>
        <v>0</v>
      </c>
      <c r="AA145" s="47">
        <f t="shared" si="23"/>
        <v>0</v>
      </c>
      <c r="AB145" s="48" t="str">
        <f t="shared" si="24"/>
        <v>-</v>
      </c>
      <c r="AC145" s="46">
        <f t="shared" si="25"/>
        <v>0</v>
      </c>
      <c r="AD145" s="47">
        <f t="shared" si="26"/>
        <v>1</v>
      </c>
      <c r="AE145" s="47">
        <f t="shared" si="27"/>
        <v>0</v>
      </c>
      <c r="AF145" s="48" t="str">
        <f t="shared" si="28"/>
        <v>-</v>
      </c>
      <c r="AG145" s="46">
        <f t="shared" si="29"/>
        <v>0</v>
      </c>
      <c r="AH145" s="62" t="s">
        <v>48</v>
      </c>
    </row>
    <row r="146" spans="1:34" ht="12.75" customHeight="1">
      <c r="A146" s="81" t="s">
        <v>946</v>
      </c>
      <c r="B146" s="83" t="s">
        <v>947</v>
      </c>
      <c r="C146" s="46" t="s">
        <v>948</v>
      </c>
      <c r="D146" s="47" t="s">
        <v>949</v>
      </c>
      <c r="E146" s="47" t="s">
        <v>950</v>
      </c>
      <c r="F146" s="83" t="s">
        <v>42</v>
      </c>
      <c r="G146" s="64" t="s">
        <v>951</v>
      </c>
      <c r="H146" s="57" t="s">
        <v>952</v>
      </c>
      <c r="I146" s="47">
        <v>7857332651</v>
      </c>
      <c r="J146" s="88" t="s">
        <v>56</v>
      </c>
      <c r="K146" s="49" t="s">
        <v>47</v>
      </c>
      <c r="L146" s="70"/>
      <c r="M146" s="66">
        <v>426.8</v>
      </c>
      <c r="N146" s="58"/>
      <c r="O146" s="92">
        <v>8.620689655172415</v>
      </c>
      <c r="P146" s="49" t="s">
        <v>46</v>
      </c>
      <c r="Q146" s="59"/>
      <c r="R146" s="58"/>
      <c r="S146" s="74" t="s">
        <v>47</v>
      </c>
      <c r="T146" s="96">
        <v>16963</v>
      </c>
      <c r="U146" s="61"/>
      <c r="V146" s="61"/>
      <c r="W146" s="78"/>
      <c r="X146" s="46">
        <f t="shared" si="20"/>
        <v>1</v>
      </c>
      <c r="Y146" s="47">
        <f t="shared" si="21"/>
        <v>1</v>
      </c>
      <c r="Z146" s="47">
        <f t="shared" si="22"/>
        <v>0</v>
      </c>
      <c r="AA146" s="47">
        <f t="shared" si="23"/>
        <v>0</v>
      </c>
      <c r="AB146" s="48" t="str">
        <f t="shared" si="24"/>
        <v>SRSA</v>
      </c>
      <c r="AC146" s="46">
        <f t="shared" si="25"/>
        <v>1</v>
      </c>
      <c r="AD146" s="47">
        <f t="shared" si="26"/>
        <v>0</v>
      </c>
      <c r="AE146" s="47">
        <f t="shared" si="27"/>
        <v>0</v>
      </c>
      <c r="AF146" s="48" t="str">
        <f t="shared" si="28"/>
        <v>-</v>
      </c>
      <c r="AG146" s="46">
        <f t="shared" si="29"/>
        <v>0</v>
      </c>
      <c r="AH146" s="62" t="s">
        <v>48</v>
      </c>
    </row>
    <row r="147" spans="1:34" ht="12.75" customHeight="1">
      <c r="A147" s="81" t="s">
        <v>953</v>
      </c>
      <c r="B147" s="83" t="s">
        <v>954</v>
      </c>
      <c r="C147" s="46" t="s">
        <v>955</v>
      </c>
      <c r="D147" s="47" t="s">
        <v>956</v>
      </c>
      <c r="E147" s="47" t="s">
        <v>955</v>
      </c>
      <c r="F147" s="83" t="s">
        <v>42</v>
      </c>
      <c r="G147" s="64" t="s">
        <v>957</v>
      </c>
      <c r="H147" s="57" t="s">
        <v>958</v>
      </c>
      <c r="I147" s="47">
        <v>6203754677</v>
      </c>
      <c r="J147" s="88" t="s">
        <v>56</v>
      </c>
      <c r="K147" s="49" t="s">
        <v>47</v>
      </c>
      <c r="L147" s="70"/>
      <c r="M147" s="66">
        <v>372.7</v>
      </c>
      <c r="N147" s="58"/>
      <c r="O147" s="92">
        <v>17.449664429530202</v>
      </c>
      <c r="P147" s="49" t="s">
        <v>46</v>
      </c>
      <c r="Q147" s="59"/>
      <c r="R147" s="58"/>
      <c r="S147" s="74" t="s">
        <v>47</v>
      </c>
      <c r="T147" s="96">
        <v>22716</v>
      </c>
      <c r="U147" s="61"/>
      <c r="V147" s="61"/>
      <c r="W147" s="78"/>
      <c r="X147" s="46">
        <f t="shared" si="20"/>
        <v>1</v>
      </c>
      <c r="Y147" s="47">
        <f t="shared" si="21"/>
        <v>1</v>
      </c>
      <c r="Z147" s="47">
        <f t="shared" si="22"/>
        <v>0</v>
      </c>
      <c r="AA147" s="47">
        <f t="shared" si="23"/>
        <v>0</v>
      </c>
      <c r="AB147" s="48" t="str">
        <f t="shared" si="24"/>
        <v>SRSA</v>
      </c>
      <c r="AC147" s="46">
        <f t="shared" si="25"/>
        <v>1</v>
      </c>
      <c r="AD147" s="47">
        <f t="shared" si="26"/>
        <v>0</v>
      </c>
      <c r="AE147" s="47">
        <f t="shared" si="27"/>
        <v>0</v>
      </c>
      <c r="AF147" s="48" t="str">
        <f t="shared" si="28"/>
        <v>-</v>
      </c>
      <c r="AG147" s="46">
        <f t="shared" si="29"/>
        <v>0</v>
      </c>
      <c r="AH147" s="62" t="s">
        <v>48</v>
      </c>
    </row>
    <row r="148" spans="1:34" ht="12.75" customHeight="1">
      <c r="A148" s="81" t="s">
        <v>959</v>
      </c>
      <c r="B148" s="83" t="s">
        <v>960</v>
      </c>
      <c r="C148" s="46" t="s">
        <v>961</v>
      </c>
      <c r="D148" s="47" t="s">
        <v>962</v>
      </c>
      <c r="E148" s="47" t="s">
        <v>963</v>
      </c>
      <c r="F148" s="83" t="s">
        <v>42</v>
      </c>
      <c r="G148" s="64" t="s">
        <v>964</v>
      </c>
      <c r="H148" s="57" t="s">
        <v>73</v>
      </c>
      <c r="I148" s="47">
        <v>6209642212</v>
      </c>
      <c r="J148" s="88" t="s">
        <v>56</v>
      </c>
      <c r="K148" s="49" t="s">
        <v>47</v>
      </c>
      <c r="L148" s="70"/>
      <c r="M148" s="66">
        <v>195.8</v>
      </c>
      <c r="N148" s="58"/>
      <c r="O148" s="92">
        <v>11.846689895470384</v>
      </c>
      <c r="P148" s="49" t="s">
        <v>46</v>
      </c>
      <c r="Q148" s="59"/>
      <c r="R148" s="58"/>
      <c r="S148" s="74" t="s">
        <v>47</v>
      </c>
      <c r="T148" s="96">
        <v>11141</v>
      </c>
      <c r="U148" s="61"/>
      <c r="V148" s="61"/>
      <c r="W148" s="78"/>
      <c r="X148" s="46">
        <f t="shared" si="20"/>
        <v>1</v>
      </c>
      <c r="Y148" s="47">
        <f t="shared" si="21"/>
        <v>1</v>
      </c>
      <c r="Z148" s="47">
        <f t="shared" si="22"/>
        <v>0</v>
      </c>
      <c r="AA148" s="47">
        <f t="shared" si="23"/>
        <v>0</v>
      </c>
      <c r="AB148" s="48" t="str">
        <f t="shared" si="24"/>
        <v>SRSA</v>
      </c>
      <c r="AC148" s="46">
        <f t="shared" si="25"/>
        <v>1</v>
      </c>
      <c r="AD148" s="47">
        <f t="shared" si="26"/>
        <v>0</v>
      </c>
      <c r="AE148" s="47">
        <f t="shared" si="27"/>
        <v>0</v>
      </c>
      <c r="AF148" s="48" t="str">
        <f t="shared" si="28"/>
        <v>-</v>
      </c>
      <c r="AG148" s="46">
        <f t="shared" si="29"/>
        <v>0</v>
      </c>
      <c r="AH148" s="62" t="s">
        <v>48</v>
      </c>
    </row>
    <row r="149" spans="1:34" ht="12.75" customHeight="1">
      <c r="A149" s="81" t="s">
        <v>965</v>
      </c>
      <c r="B149" s="83" t="s">
        <v>966</v>
      </c>
      <c r="C149" s="46" t="s">
        <v>967</v>
      </c>
      <c r="D149" s="47" t="s">
        <v>968</v>
      </c>
      <c r="E149" s="47" t="s">
        <v>967</v>
      </c>
      <c r="F149" s="83" t="s">
        <v>42</v>
      </c>
      <c r="G149" s="64" t="s">
        <v>969</v>
      </c>
      <c r="H149" s="57" t="s">
        <v>379</v>
      </c>
      <c r="I149" s="47">
        <v>6203245547</v>
      </c>
      <c r="J149" s="88" t="s">
        <v>56</v>
      </c>
      <c r="K149" s="49" t="s">
        <v>47</v>
      </c>
      <c r="L149" s="70"/>
      <c r="M149" s="66">
        <v>101.2</v>
      </c>
      <c r="N149" s="58"/>
      <c r="O149" s="92">
        <v>17.73049645390071</v>
      </c>
      <c r="P149" s="49" t="s">
        <v>46</v>
      </c>
      <c r="Q149" s="59"/>
      <c r="R149" s="58"/>
      <c r="S149" s="74" t="s">
        <v>47</v>
      </c>
      <c r="T149" s="96">
        <v>6884</v>
      </c>
      <c r="U149" s="61"/>
      <c r="V149" s="61"/>
      <c r="W149" s="78"/>
      <c r="X149" s="46">
        <f t="shared" si="20"/>
        <v>1</v>
      </c>
      <c r="Y149" s="47">
        <f t="shared" si="21"/>
        <v>1</v>
      </c>
      <c r="Z149" s="47">
        <f t="shared" si="22"/>
        <v>0</v>
      </c>
      <c r="AA149" s="47">
        <f t="shared" si="23"/>
        <v>0</v>
      </c>
      <c r="AB149" s="48" t="str">
        <f t="shared" si="24"/>
        <v>SRSA</v>
      </c>
      <c r="AC149" s="46">
        <f t="shared" si="25"/>
        <v>1</v>
      </c>
      <c r="AD149" s="47">
        <f t="shared" si="26"/>
        <v>0</v>
      </c>
      <c r="AE149" s="47">
        <f t="shared" si="27"/>
        <v>0</v>
      </c>
      <c r="AF149" s="48" t="str">
        <f t="shared" si="28"/>
        <v>-</v>
      </c>
      <c r="AG149" s="46">
        <f t="shared" si="29"/>
        <v>0</v>
      </c>
      <c r="AH149" s="62" t="s">
        <v>48</v>
      </c>
    </row>
    <row r="150" spans="1:34" ht="12.75" customHeight="1">
      <c r="A150" s="81" t="s">
        <v>970</v>
      </c>
      <c r="B150" s="83" t="s">
        <v>971</v>
      </c>
      <c r="C150" s="46" t="s">
        <v>972</v>
      </c>
      <c r="D150" s="47" t="s">
        <v>973</v>
      </c>
      <c r="E150" s="47" t="s">
        <v>972</v>
      </c>
      <c r="F150" s="83" t="s">
        <v>42</v>
      </c>
      <c r="G150" s="64" t="s">
        <v>974</v>
      </c>
      <c r="H150" s="57" t="s">
        <v>975</v>
      </c>
      <c r="I150" s="47">
        <v>6206041010</v>
      </c>
      <c r="J150" s="88" t="s">
        <v>45</v>
      </c>
      <c r="K150" s="49" t="s">
        <v>46</v>
      </c>
      <c r="L150" s="70"/>
      <c r="M150" s="66">
        <v>4321.3</v>
      </c>
      <c r="N150" s="58"/>
      <c r="O150" s="92">
        <v>20.008568980291344</v>
      </c>
      <c r="P150" s="49" t="s">
        <v>47</v>
      </c>
      <c r="Q150" s="59"/>
      <c r="R150" s="58"/>
      <c r="S150" s="74" t="s">
        <v>47</v>
      </c>
      <c r="T150" s="96">
        <v>200890</v>
      </c>
      <c r="U150" s="61"/>
      <c r="V150" s="61"/>
      <c r="W150" s="78"/>
      <c r="X150" s="46">
        <f t="shared" si="20"/>
        <v>0</v>
      </c>
      <c r="Y150" s="47">
        <f t="shared" si="21"/>
        <v>0</v>
      </c>
      <c r="Z150" s="47">
        <f t="shared" si="22"/>
        <v>0</v>
      </c>
      <c r="AA150" s="47">
        <f t="shared" si="23"/>
        <v>0</v>
      </c>
      <c r="AB150" s="48" t="str">
        <f t="shared" si="24"/>
        <v>-</v>
      </c>
      <c r="AC150" s="46">
        <f t="shared" si="25"/>
        <v>1</v>
      </c>
      <c r="AD150" s="47">
        <f t="shared" si="26"/>
        <v>1</v>
      </c>
      <c r="AE150" s="47" t="str">
        <f t="shared" si="27"/>
        <v>Initial</v>
      </c>
      <c r="AF150" s="48" t="str">
        <f t="shared" si="28"/>
        <v>RLIS</v>
      </c>
      <c r="AG150" s="46">
        <f t="shared" si="29"/>
        <v>0</v>
      </c>
      <c r="AH150" s="62" t="s">
        <v>48</v>
      </c>
    </row>
    <row r="151" spans="1:34" ht="12.75" customHeight="1">
      <c r="A151" s="81" t="s">
        <v>976</v>
      </c>
      <c r="B151" s="83" t="s">
        <v>977</v>
      </c>
      <c r="C151" s="46" t="s">
        <v>978</v>
      </c>
      <c r="D151" s="47" t="s">
        <v>979</v>
      </c>
      <c r="E151" s="47" t="s">
        <v>978</v>
      </c>
      <c r="F151" s="83" t="s">
        <v>42</v>
      </c>
      <c r="G151" s="64" t="s">
        <v>980</v>
      </c>
      <c r="H151" s="57" t="s">
        <v>102</v>
      </c>
      <c r="I151" s="47">
        <v>7855244436</v>
      </c>
      <c r="J151" s="88" t="s">
        <v>56</v>
      </c>
      <c r="K151" s="49" t="s">
        <v>47</v>
      </c>
      <c r="L151" s="70"/>
      <c r="M151" s="66">
        <v>327.4</v>
      </c>
      <c r="N151" s="58"/>
      <c r="O151" s="92">
        <v>17.70114942528736</v>
      </c>
      <c r="P151" s="49" t="s">
        <v>46</v>
      </c>
      <c r="Q151" s="59"/>
      <c r="R151" s="58"/>
      <c r="S151" s="74" t="s">
        <v>47</v>
      </c>
      <c r="T151" s="96">
        <v>14659</v>
      </c>
      <c r="U151" s="61"/>
      <c r="V151" s="61"/>
      <c r="W151" s="78"/>
      <c r="X151" s="46">
        <f t="shared" si="20"/>
        <v>1</v>
      </c>
      <c r="Y151" s="47">
        <f t="shared" si="21"/>
        <v>1</v>
      </c>
      <c r="Z151" s="47">
        <f t="shared" si="22"/>
        <v>0</v>
      </c>
      <c r="AA151" s="47">
        <f t="shared" si="23"/>
        <v>0</v>
      </c>
      <c r="AB151" s="48" t="str">
        <f t="shared" si="24"/>
        <v>SRSA</v>
      </c>
      <c r="AC151" s="46">
        <f t="shared" si="25"/>
        <v>1</v>
      </c>
      <c r="AD151" s="47">
        <f t="shared" si="26"/>
        <v>0</v>
      </c>
      <c r="AE151" s="47">
        <f t="shared" si="27"/>
        <v>0</v>
      </c>
      <c r="AF151" s="48" t="str">
        <f t="shared" si="28"/>
        <v>-</v>
      </c>
      <c r="AG151" s="46">
        <f t="shared" si="29"/>
        <v>0</v>
      </c>
      <c r="AH151" s="62" t="s">
        <v>48</v>
      </c>
    </row>
    <row r="152" spans="1:34" ht="12.75" customHeight="1">
      <c r="A152" s="81" t="s">
        <v>981</v>
      </c>
      <c r="B152" s="83" t="s">
        <v>982</v>
      </c>
      <c r="C152" s="46" t="s">
        <v>983</v>
      </c>
      <c r="D152" s="47" t="s">
        <v>984</v>
      </c>
      <c r="E152" s="47" t="s">
        <v>983</v>
      </c>
      <c r="F152" s="83" t="s">
        <v>42</v>
      </c>
      <c r="G152" s="64" t="s">
        <v>985</v>
      </c>
      <c r="H152" s="57" t="s">
        <v>429</v>
      </c>
      <c r="I152" s="47">
        <v>6208976325</v>
      </c>
      <c r="J152" s="88" t="s">
        <v>56</v>
      </c>
      <c r="K152" s="49" t="s">
        <v>47</v>
      </c>
      <c r="L152" s="70"/>
      <c r="M152" s="66">
        <v>339.1</v>
      </c>
      <c r="N152" s="58"/>
      <c r="O152" s="92">
        <v>18.29268292682927</v>
      </c>
      <c r="P152" s="49" t="s">
        <v>46</v>
      </c>
      <c r="Q152" s="59"/>
      <c r="R152" s="58"/>
      <c r="S152" s="74" t="s">
        <v>47</v>
      </c>
      <c r="T152" s="96">
        <v>12907</v>
      </c>
      <c r="U152" s="61"/>
      <c r="V152" s="61"/>
      <c r="W152" s="78"/>
      <c r="X152" s="46">
        <f t="shared" si="20"/>
        <v>1</v>
      </c>
      <c r="Y152" s="47">
        <f t="shared" si="21"/>
        <v>1</v>
      </c>
      <c r="Z152" s="47">
        <f t="shared" si="22"/>
        <v>0</v>
      </c>
      <c r="AA152" s="47">
        <f t="shared" si="23"/>
        <v>0</v>
      </c>
      <c r="AB152" s="48" t="str">
        <f t="shared" si="24"/>
        <v>SRSA</v>
      </c>
      <c r="AC152" s="46">
        <f t="shared" si="25"/>
        <v>1</v>
      </c>
      <c r="AD152" s="47">
        <f t="shared" si="26"/>
        <v>0</v>
      </c>
      <c r="AE152" s="47">
        <f t="shared" si="27"/>
        <v>0</v>
      </c>
      <c r="AF152" s="48" t="str">
        <f t="shared" si="28"/>
        <v>-</v>
      </c>
      <c r="AG152" s="46">
        <f t="shared" si="29"/>
        <v>0</v>
      </c>
      <c r="AH152" s="62" t="s">
        <v>48</v>
      </c>
    </row>
    <row r="153" spans="1:34" ht="12.75" customHeight="1">
      <c r="A153" s="81" t="s">
        <v>986</v>
      </c>
      <c r="B153" s="83" t="s">
        <v>987</v>
      </c>
      <c r="C153" s="46" t="s">
        <v>988</v>
      </c>
      <c r="D153" s="47" t="s">
        <v>185</v>
      </c>
      <c r="E153" s="47" t="s">
        <v>988</v>
      </c>
      <c r="F153" s="83" t="s">
        <v>42</v>
      </c>
      <c r="G153" s="64" t="s">
        <v>989</v>
      </c>
      <c r="H153" s="57" t="s">
        <v>990</v>
      </c>
      <c r="I153" s="47">
        <v>7856897595</v>
      </c>
      <c r="J153" s="88" t="s">
        <v>56</v>
      </c>
      <c r="K153" s="49" t="s">
        <v>47</v>
      </c>
      <c r="L153" s="70"/>
      <c r="M153" s="66">
        <v>173.4</v>
      </c>
      <c r="N153" s="58"/>
      <c r="O153" s="92">
        <v>11.737089201877934</v>
      </c>
      <c r="P153" s="49" t="s">
        <v>46</v>
      </c>
      <c r="Q153" s="59"/>
      <c r="R153" s="58"/>
      <c r="S153" s="74" t="s">
        <v>47</v>
      </c>
      <c r="T153" s="96">
        <v>10188</v>
      </c>
      <c r="U153" s="61"/>
      <c r="V153" s="61"/>
      <c r="W153" s="78"/>
      <c r="X153" s="46">
        <f t="shared" si="20"/>
        <v>1</v>
      </c>
      <c r="Y153" s="47">
        <f t="shared" si="21"/>
        <v>1</v>
      </c>
      <c r="Z153" s="47">
        <f t="shared" si="22"/>
        <v>0</v>
      </c>
      <c r="AA153" s="47">
        <f t="shared" si="23"/>
        <v>0</v>
      </c>
      <c r="AB153" s="48" t="str">
        <f t="shared" si="24"/>
        <v>SRSA</v>
      </c>
      <c r="AC153" s="46">
        <f t="shared" si="25"/>
        <v>1</v>
      </c>
      <c r="AD153" s="47">
        <f t="shared" si="26"/>
        <v>0</v>
      </c>
      <c r="AE153" s="47">
        <f t="shared" si="27"/>
        <v>0</v>
      </c>
      <c r="AF153" s="48" t="str">
        <f t="shared" si="28"/>
        <v>-</v>
      </c>
      <c r="AG153" s="46">
        <f t="shared" si="29"/>
        <v>0</v>
      </c>
      <c r="AH153" s="62" t="s">
        <v>48</v>
      </c>
    </row>
    <row r="154" spans="1:34" ht="12.75" customHeight="1">
      <c r="A154" s="81" t="s">
        <v>991</v>
      </c>
      <c r="B154" s="83" t="s">
        <v>992</v>
      </c>
      <c r="C154" s="46" t="s">
        <v>993</v>
      </c>
      <c r="D154" s="47" t="s">
        <v>994</v>
      </c>
      <c r="E154" s="47" t="s">
        <v>993</v>
      </c>
      <c r="F154" s="83" t="s">
        <v>42</v>
      </c>
      <c r="G154" s="64" t="s">
        <v>995</v>
      </c>
      <c r="H154" s="57" t="s">
        <v>996</v>
      </c>
      <c r="I154" s="47">
        <v>9138371700</v>
      </c>
      <c r="J154" s="88" t="s">
        <v>454</v>
      </c>
      <c r="K154" s="49" t="s">
        <v>46</v>
      </c>
      <c r="L154" s="70"/>
      <c r="M154" s="66"/>
      <c r="N154" s="58"/>
      <c r="O154" s="92">
        <v>7.036833424958769</v>
      </c>
      <c r="P154" s="49" t="s">
        <v>46</v>
      </c>
      <c r="Q154" s="59"/>
      <c r="R154" s="58"/>
      <c r="S154" s="74" t="s">
        <v>46</v>
      </c>
      <c r="T154" s="96">
        <v>34377</v>
      </c>
      <c r="U154" s="61"/>
      <c r="V154" s="61"/>
      <c r="W154" s="78"/>
      <c r="X154" s="46">
        <f t="shared" si="20"/>
        <v>0</v>
      </c>
      <c r="Y154" s="47">
        <f t="shared" si="21"/>
        <v>0</v>
      </c>
      <c r="Z154" s="47">
        <f t="shared" si="22"/>
        <v>0</v>
      </c>
      <c r="AA154" s="47">
        <f t="shared" si="23"/>
        <v>0</v>
      </c>
      <c r="AB154" s="48" t="str">
        <f t="shared" si="24"/>
        <v>-</v>
      </c>
      <c r="AC154" s="46">
        <f t="shared" si="25"/>
        <v>0</v>
      </c>
      <c r="AD154" s="47">
        <f t="shared" si="26"/>
        <v>0</v>
      </c>
      <c r="AE154" s="47">
        <f t="shared" si="27"/>
        <v>0</v>
      </c>
      <c r="AF154" s="48" t="str">
        <f t="shared" si="28"/>
        <v>-</v>
      </c>
      <c r="AG154" s="46">
        <f t="shared" si="29"/>
        <v>0</v>
      </c>
      <c r="AH154" s="62" t="s">
        <v>48</v>
      </c>
    </row>
    <row r="155" spans="1:34" ht="12.75" customHeight="1">
      <c r="A155" s="81" t="s">
        <v>997</v>
      </c>
      <c r="B155" s="83" t="s">
        <v>998</v>
      </c>
      <c r="C155" s="46" t="s">
        <v>999</v>
      </c>
      <c r="D155" s="47" t="s">
        <v>1000</v>
      </c>
      <c r="E155" s="47" t="s">
        <v>999</v>
      </c>
      <c r="F155" s="83" t="s">
        <v>42</v>
      </c>
      <c r="G155" s="64" t="s">
        <v>1001</v>
      </c>
      <c r="H155" s="57" t="s">
        <v>1002</v>
      </c>
      <c r="I155" s="47">
        <v>7858284413</v>
      </c>
      <c r="J155" s="88" t="s">
        <v>81</v>
      </c>
      <c r="K155" s="49" t="s">
        <v>47</v>
      </c>
      <c r="L155" s="70"/>
      <c r="M155" s="66">
        <v>398.8</v>
      </c>
      <c r="N155" s="58"/>
      <c r="O155" s="92">
        <v>7.5098814229249005</v>
      </c>
      <c r="P155" s="49" t="s">
        <v>46</v>
      </c>
      <c r="Q155" s="59"/>
      <c r="R155" s="58"/>
      <c r="S155" s="74" t="s">
        <v>47</v>
      </c>
      <c r="T155" s="96">
        <v>12396</v>
      </c>
      <c r="U155" s="61"/>
      <c r="V155" s="61"/>
      <c r="W155" s="78"/>
      <c r="X155" s="46">
        <f t="shared" si="20"/>
        <v>1</v>
      </c>
      <c r="Y155" s="47">
        <f t="shared" si="21"/>
        <v>1</v>
      </c>
      <c r="Z155" s="47">
        <f t="shared" si="22"/>
        <v>0</v>
      </c>
      <c r="AA155" s="47">
        <f t="shared" si="23"/>
        <v>0</v>
      </c>
      <c r="AB155" s="48" t="str">
        <f t="shared" si="24"/>
        <v>SRSA</v>
      </c>
      <c r="AC155" s="46">
        <f t="shared" si="25"/>
        <v>1</v>
      </c>
      <c r="AD155" s="47">
        <f t="shared" si="26"/>
        <v>0</v>
      </c>
      <c r="AE155" s="47">
        <f t="shared" si="27"/>
        <v>0</v>
      </c>
      <c r="AF155" s="48" t="str">
        <f t="shared" si="28"/>
        <v>-</v>
      </c>
      <c r="AG155" s="46">
        <f t="shared" si="29"/>
        <v>0</v>
      </c>
      <c r="AH155" s="62" t="s">
        <v>48</v>
      </c>
    </row>
    <row r="156" spans="1:34" ht="12.75" customHeight="1">
      <c r="A156" s="81" t="s">
        <v>1003</v>
      </c>
      <c r="B156" s="83" t="s">
        <v>1004</v>
      </c>
      <c r="C156" s="46" t="s">
        <v>1005</v>
      </c>
      <c r="D156" s="47" t="s">
        <v>1006</v>
      </c>
      <c r="E156" s="47" t="s">
        <v>1005</v>
      </c>
      <c r="F156" s="83" t="s">
        <v>42</v>
      </c>
      <c r="G156" s="64" t="s">
        <v>1007</v>
      </c>
      <c r="H156" s="57" t="s">
        <v>1008</v>
      </c>
      <c r="I156" s="47">
        <v>6202575196</v>
      </c>
      <c r="J156" s="88" t="s">
        <v>45</v>
      </c>
      <c r="K156" s="49" t="s">
        <v>46</v>
      </c>
      <c r="L156" s="70"/>
      <c r="M156" s="66">
        <v>667.47</v>
      </c>
      <c r="N156" s="58"/>
      <c r="O156" s="92">
        <v>21.680216802168022</v>
      </c>
      <c r="P156" s="49" t="s">
        <v>47</v>
      </c>
      <c r="Q156" s="59"/>
      <c r="R156" s="58"/>
      <c r="S156" s="74" t="s">
        <v>47</v>
      </c>
      <c r="T156" s="96">
        <v>35534</v>
      </c>
      <c r="U156" s="61"/>
      <c r="V156" s="61"/>
      <c r="W156" s="78"/>
      <c r="X156" s="46">
        <f t="shared" si="20"/>
        <v>0</v>
      </c>
      <c r="Y156" s="47">
        <f t="shared" si="21"/>
        <v>0</v>
      </c>
      <c r="Z156" s="47">
        <f t="shared" si="22"/>
        <v>0</v>
      </c>
      <c r="AA156" s="47">
        <f t="shared" si="23"/>
        <v>0</v>
      </c>
      <c r="AB156" s="48" t="str">
        <f t="shared" si="24"/>
        <v>-</v>
      </c>
      <c r="AC156" s="46">
        <f t="shared" si="25"/>
        <v>1</v>
      </c>
      <c r="AD156" s="47">
        <f t="shared" si="26"/>
        <v>1</v>
      </c>
      <c r="AE156" s="47" t="str">
        <f t="shared" si="27"/>
        <v>Initial</v>
      </c>
      <c r="AF156" s="48" t="str">
        <f t="shared" si="28"/>
        <v>RLIS</v>
      </c>
      <c r="AG156" s="46">
        <f t="shared" si="29"/>
        <v>0</v>
      </c>
      <c r="AH156" s="62" t="s">
        <v>48</v>
      </c>
    </row>
    <row r="157" spans="1:34" ht="12.75" customHeight="1">
      <c r="A157" s="81" t="s">
        <v>1009</v>
      </c>
      <c r="B157" s="83" t="s">
        <v>1010</v>
      </c>
      <c r="C157" s="46" t="s">
        <v>1011</v>
      </c>
      <c r="D157" s="47" t="s">
        <v>1012</v>
      </c>
      <c r="E157" s="47" t="s">
        <v>1011</v>
      </c>
      <c r="F157" s="83" t="s">
        <v>42</v>
      </c>
      <c r="G157" s="64" t="s">
        <v>1013</v>
      </c>
      <c r="H157" s="57" t="s">
        <v>829</v>
      </c>
      <c r="I157" s="47">
        <v>6203483415</v>
      </c>
      <c r="J157" s="88" t="s">
        <v>56</v>
      </c>
      <c r="K157" s="49" t="s">
        <v>47</v>
      </c>
      <c r="L157" s="70"/>
      <c r="M157" s="66">
        <v>234.8</v>
      </c>
      <c r="N157" s="58"/>
      <c r="O157" s="92">
        <v>17.08185053380783</v>
      </c>
      <c r="P157" s="49" t="s">
        <v>46</v>
      </c>
      <c r="Q157" s="59"/>
      <c r="R157" s="58"/>
      <c r="S157" s="74" t="s">
        <v>47</v>
      </c>
      <c r="T157" s="96">
        <v>13469</v>
      </c>
      <c r="U157" s="61"/>
      <c r="V157" s="61"/>
      <c r="W157" s="78"/>
      <c r="X157" s="46">
        <f t="shared" si="20"/>
        <v>1</v>
      </c>
      <c r="Y157" s="47">
        <f t="shared" si="21"/>
        <v>1</v>
      </c>
      <c r="Z157" s="47">
        <f t="shared" si="22"/>
        <v>0</v>
      </c>
      <c r="AA157" s="47">
        <f t="shared" si="23"/>
        <v>0</v>
      </c>
      <c r="AB157" s="48" t="str">
        <f t="shared" si="24"/>
        <v>SRSA</v>
      </c>
      <c r="AC157" s="46">
        <f t="shared" si="25"/>
        <v>1</v>
      </c>
      <c r="AD157" s="47">
        <f t="shared" si="26"/>
        <v>0</v>
      </c>
      <c r="AE157" s="47">
        <f t="shared" si="27"/>
        <v>0</v>
      </c>
      <c r="AF157" s="48" t="str">
        <f t="shared" si="28"/>
        <v>-</v>
      </c>
      <c r="AG157" s="46">
        <f t="shared" si="29"/>
        <v>0</v>
      </c>
      <c r="AH157" s="62" t="s">
        <v>48</v>
      </c>
    </row>
    <row r="158" spans="1:34" ht="12.75" customHeight="1">
      <c r="A158" s="81" t="s">
        <v>1014</v>
      </c>
      <c r="B158" s="83" t="s">
        <v>1015</v>
      </c>
      <c r="C158" s="46" t="s">
        <v>1016</v>
      </c>
      <c r="D158" s="47" t="s">
        <v>772</v>
      </c>
      <c r="E158" s="47" t="s">
        <v>1017</v>
      </c>
      <c r="F158" s="83" t="s">
        <v>42</v>
      </c>
      <c r="G158" s="64" t="s">
        <v>1018</v>
      </c>
      <c r="H158" s="57" t="s">
        <v>773</v>
      </c>
      <c r="I158" s="47">
        <v>6204372910</v>
      </c>
      <c r="J158" s="88" t="s">
        <v>56</v>
      </c>
      <c r="K158" s="49" t="s">
        <v>47</v>
      </c>
      <c r="L158" s="70"/>
      <c r="M158" s="66">
        <v>219.4</v>
      </c>
      <c r="N158" s="58"/>
      <c r="O158" s="92">
        <v>21.810699588477366</v>
      </c>
      <c r="P158" s="49" t="s">
        <v>47</v>
      </c>
      <c r="Q158" s="59"/>
      <c r="R158" s="58"/>
      <c r="S158" s="74" t="s">
        <v>47</v>
      </c>
      <c r="T158" s="96">
        <v>18480</v>
      </c>
      <c r="U158" s="61"/>
      <c r="V158" s="61"/>
      <c r="W158" s="78"/>
      <c r="X158" s="46">
        <f t="shared" si="20"/>
        <v>1</v>
      </c>
      <c r="Y158" s="47">
        <f t="shared" si="21"/>
        <v>1</v>
      </c>
      <c r="Z158" s="47">
        <f t="shared" si="22"/>
        <v>0</v>
      </c>
      <c r="AA158" s="47">
        <f t="shared" si="23"/>
        <v>0</v>
      </c>
      <c r="AB158" s="48" t="str">
        <f t="shared" si="24"/>
        <v>SRSA</v>
      </c>
      <c r="AC158" s="46">
        <f t="shared" si="25"/>
        <v>1</v>
      </c>
      <c r="AD158" s="47">
        <f t="shared" si="26"/>
        <v>1</v>
      </c>
      <c r="AE158" s="47" t="str">
        <f t="shared" si="27"/>
        <v>Initial</v>
      </c>
      <c r="AF158" s="48" t="str">
        <f t="shared" si="28"/>
        <v>-</v>
      </c>
      <c r="AG158" s="46" t="str">
        <f t="shared" si="29"/>
        <v>SRSA</v>
      </c>
      <c r="AH158" s="62" t="s">
        <v>48</v>
      </c>
    </row>
    <row r="159" spans="1:34" ht="12.75" customHeight="1">
      <c r="A159" s="81" t="s">
        <v>1019</v>
      </c>
      <c r="B159" s="83" t="s">
        <v>1020</v>
      </c>
      <c r="C159" s="46" t="s">
        <v>1021</v>
      </c>
      <c r="D159" s="47" t="s">
        <v>1022</v>
      </c>
      <c r="E159" s="47" t="s">
        <v>1021</v>
      </c>
      <c r="F159" s="83" t="s">
        <v>42</v>
      </c>
      <c r="G159" s="64" t="s">
        <v>1023</v>
      </c>
      <c r="H159" s="57" t="s">
        <v>1024</v>
      </c>
      <c r="I159" s="47">
        <v>3167220614</v>
      </c>
      <c r="J159" s="88" t="s">
        <v>63</v>
      </c>
      <c r="K159" s="49" t="s">
        <v>46</v>
      </c>
      <c r="L159" s="70"/>
      <c r="M159" s="66"/>
      <c r="N159" s="58"/>
      <c r="O159" s="92">
        <v>5.908014458432008</v>
      </c>
      <c r="P159" s="49" t="s">
        <v>46</v>
      </c>
      <c r="Q159" s="59"/>
      <c r="R159" s="58"/>
      <c r="S159" s="74" t="s">
        <v>46</v>
      </c>
      <c r="T159" s="96">
        <v>84391</v>
      </c>
      <c r="U159" s="61"/>
      <c r="V159" s="61"/>
      <c r="W159" s="78"/>
      <c r="X159" s="46">
        <f t="shared" si="20"/>
        <v>0</v>
      </c>
      <c r="Y159" s="47">
        <f t="shared" si="21"/>
        <v>0</v>
      </c>
      <c r="Z159" s="47">
        <f t="shared" si="22"/>
        <v>0</v>
      </c>
      <c r="AA159" s="47">
        <f t="shared" si="23"/>
        <v>0</v>
      </c>
      <c r="AB159" s="48" t="str">
        <f t="shared" si="24"/>
        <v>-</v>
      </c>
      <c r="AC159" s="46">
        <f t="shared" si="25"/>
        <v>0</v>
      </c>
      <c r="AD159" s="47">
        <f t="shared" si="26"/>
        <v>0</v>
      </c>
      <c r="AE159" s="47">
        <f t="shared" si="27"/>
        <v>0</v>
      </c>
      <c r="AF159" s="48" t="str">
        <f t="shared" si="28"/>
        <v>-</v>
      </c>
      <c r="AG159" s="46">
        <f t="shared" si="29"/>
        <v>0</v>
      </c>
      <c r="AH159" s="62" t="s">
        <v>48</v>
      </c>
    </row>
    <row r="160" spans="1:34" ht="12.75" customHeight="1">
      <c r="A160" s="81" t="s">
        <v>1025</v>
      </c>
      <c r="B160" s="83" t="s">
        <v>1026</v>
      </c>
      <c r="C160" s="46" t="s">
        <v>1027</v>
      </c>
      <c r="D160" s="47" t="s">
        <v>1028</v>
      </c>
      <c r="E160" s="47" t="s">
        <v>1029</v>
      </c>
      <c r="F160" s="83" t="s">
        <v>42</v>
      </c>
      <c r="G160" s="64" t="s">
        <v>1030</v>
      </c>
      <c r="H160" s="57" t="s">
        <v>73</v>
      </c>
      <c r="I160" s="47">
        <v>7855872000</v>
      </c>
      <c r="J160" s="88" t="s">
        <v>939</v>
      </c>
      <c r="K160" s="49" t="s">
        <v>46</v>
      </c>
      <c r="L160" s="70"/>
      <c r="M160" s="66"/>
      <c r="N160" s="58"/>
      <c r="O160" s="92">
        <v>14.579496623695517</v>
      </c>
      <c r="P160" s="49" t="s">
        <v>46</v>
      </c>
      <c r="Q160" s="59"/>
      <c r="R160" s="58"/>
      <c r="S160" s="74" t="s">
        <v>46</v>
      </c>
      <c r="T160" s="96">
        <v>248898</v>
      </c>
      <c r="U160" s="61"/>
      <c r="V160" s="61"/>
      <c r="W160" s="78"/>
      <c r="X160" s="46">
        <f t="shared" si="20"/>
        <v>0</v>
      </c>
      <c r="Y160" s="47">
        <f t="shared" si="21"/>
        <v>0</v>
      </c>
      <c r="Z160" s="47">
        <f t="shared" si="22"/>
        <v>0</v>
      </c>
      <c r="AA160" s="47">
        <f t="shared" si="23"/>
        <v>0</v>
      </c>
      <c r="AB160" s="48" t="str">
        <f t="shared" si="24"/>
        <v>-</v>
      </c>
      <c r="AC160" s="46">
        <f t="shared" si="25"/>
        <v>0</v>
      </c>
      <c r="AD160" s="47">
        <f t="shared" si="26"/>
        <v>0</v>
      </c>
      <c r="AE160" s="47">
        <f t="shared" si="27"/>
        <v>0</v>
      </c>
      <c r="AF160" s="48" t="str">
        <f t="shared" si="28"/>
        <v>-</v>
      </c>
      <c r="AG160" s="46">
        <f t="shared" si="29"/>
        <v>0</v>
      </c>
      <c r="AH160" s="62" t="s">
        <v>48</v>
      </c>
    </row>
    <row r="161" spans="1:34" ht="12.75" customHeight="1">
      <c r="A161" s="81" t="s">
        <v>1031</v>
      </c>
      <c r="B161" s="83" t="s">
        <v>1032</v>
      </c>
      <c r="C161" s="46" t="s">
        <v>1033</v>
      </c>
      <c r="D161" s="47" t="s">
        <v>1034</v>
      </c>
      <c r="E161" s="47" t="s">
        <v>1035</v>
      </c>
      <c r="F161" s="83" t="s">
        <v>42</v>
      </c>
      <c r="G161" s="64" t="s">
        <v>1036</v>
      </c>
      <c r="H161" s="57" t="s">
        <v>73</v>
      </c>
      <c r="I161" s="47">
        <v>7855493521</v>
      </c>
      <c r="J161" s="88" t="s">
        <v>81</v>
      </c>
      <c r="K161" s="49" t="s">
        <v>47</v>
      </c>
      <c r="L161" s="70"/>
      <c r="M161" s="66">
        <v>265.3</v>
      </c>
      <c r="N161" s="58"/>
      <c r="O161" s="92">
        <v>24.7557003257329</v>
      </c>
      <c r="P161" s="49" t="s">
        <v>47</v>
      </c>
      <c r="Q161" s="59"/>
      <c r="R161" s="58"/>
      <c r="S161" s="74" t="s">
        <v>47</v>
      </c>
      <c r="T161" s="96">
        <v>12637</v>
      </c>
      <c r="U161" s="61"/>
      <c r="V161" s="61"/>
      <c r="W161" s="78"/>
      <c r="X161" s="46">
        <f t="shared" si="20"/>
        <v>1</v>
      </c>
      <c r="Y161" s="47">
        <f t="shared" si="21"/>
        <v>1</v>
      </c>
      <c r="Z161" s="47">
        <f t="shared" si="22"/>
        <v>0</v>
      </c>
      <c r="AA161" s="47">
        <f t="shared" si="23"/>
        <v>0</v>
      </c>
      <c r="AB161" s="48" t="str">
        <f t="shared" si="24"/>
        <v>SRSA</v>
      </c>
      <c r="AC161" s="46">
        <f t="shared" si="25"/>
        <v>1</v>
      </c>
      <c r="AD161" s="47">
        <f t="shared" si="26"/>
        <v>1</v>
      </c>
      <c r="AE161" s="47" t="str">
        <f t="shared" si="27"/>
        <v>Initial</v>
      </c>
      <c r="AF161" s="48" t="str">
        <f t="shared" si="28"/>
        <v>-</v>
      </c>
      <c r="AG161" s="46" t="str">
        <f t="shared" si="29"/>
        <v>SRSA</v>
      </c>
      <c r="AH161" s="62" t="s">
        <v>48</v>
      </c>
    </row>
    <row r="162" spans="1:34" ht="12.75" customHeight="1">
      <c r="A162" s="81" t="s">
        <v>1039</v>
      </c>
      <c r="B162" s="83" t="s">
        <v>1040</v>
      </c>
      <c r="C162" s="46" t="s">
        <v>1041</v>
      </c>
      <c r="D162" s="47" t="s">
        <v>1042</v>
      </c>
      <c r="E162" s="47" t="s">
        <v>1037</v>
      </c>
      <c r="F162" s="83" t="s">
        <v>42</v>
      </c>
      <c r="G162" s="64" t="s">
        <v>1038</v>
      </c>
      <c r="H162" s="57" t="s">
        <v>1043</v>
      </c>
      <c r="I162" s="47">
        <v>6203822117</v>
      </c>
      <c r="J162" s="88" t="s">
        <v>56</v>
      </c>
      <c r="K162" s="49" t="s">
        <v>47</v>
      </c>
      <c r="L162" s="70"/>
      <c r="M162" s="66">
        <v>496.8</v>
      </c>
      <c r="N162" s="58"/>
      <c r="O162" s="92">
        <v>14.833333333333334</v>
      </c>
      <c r="P162" s="49" t="s">
        <v>46</v>
      </c>
      <c r="Q162" s="59"/>
      <c r="R162" s="58"/>
      <c r="S162" s="74" t="s">
        <v>47</v>
      </c>
      <c r="T162" s="96">
        <v>22449</v>
      </c>
      <c r="U162" s="61"/>
      <c r="V162" s="61"/>
      <c r="W162" s="78"/>
      <c r="X162" s="46">
        <f t="shared" si="20"/>
        <v>1</v>
      </c>
      <c r="Y162" s="47">
        <f t="shared" si="21"/>
        <v>1</v>
      </c>
      <c r="Z162" s="47">
        <f t="shared" si="22"/>
        <v>0</v>
      </c>
      <c r="AA162" s="47">
        <f t="shared" si="23"/>
        <v>0</v>
      </c>
      <c r="AB162" s="48" t="str">
        <f t="shared" si="24"/>
        <v>SRSA</v>
      </c>
      <c r="AC162" s="46">
        <f t="shared" si="25"/>
        <v>1</v>
      </c>
      <c r="AD162" s="47">
        <f t="shared" si="26"/>
        <v>0</v>
      </c>
      <c r="AE162" s="47">
        <f t="shared" si="27"/>
        <v>0</v>
      </c>
      <c r="AF162" s="48" t="str">
        <f t="shared" si="28"/>
        <v>-</v>
      </c>
      <c r="AG162" s="46">
        <f t="shared" si="29"/>
        <v>0</v>
      </c>
      <c r="AH162" s="62" t="s">
        <v>48</v>
      </c>
    </row>
    <row r="163" spans="1:34" ht="12.75" customHeight="1">
      <c r="A163" s="81" t="s">
        <v>1044</v>
      </c>
      <c r="B163" s="83" t="s">
        <v>1045</v>
      </c>
      <c r="C163" s="46" t="s">
        <v>1046</v>
      </c>
      <c r="D163" s="47" t="s">
        <v>1047</v>
      </c>
      <c r="E163" s="47" t="s">
        <v>1048</v>
      </c>
      <c r="F163" s="83" t="s">
        <v>42</v>
      </c>
      <c r="G163" s="64" t="s">
        <v>1049</v>
      </c>
      <c r="H163" s="57" t="s">
        <v>1050</v>
      </c>
      <c r="I163" s="47">
        <v>6202374250</v>
      </c>
      <c r="J163" s="88" t="s">
        <v>56</v>
      </c>
      <c r="K163" s="49" t="s">
        <v>47</v>
      </c>
      <c r="L163" s="70"/>
      <c r="M163" s="66">
        <v>280.8</v>
      </c>
      <c r="N163" s="58"/>
      <c r="O163" s="92">
        <v>29.503105590062113</v>
      </c>
      <c r="P163" s="49" t="s">
        <v>47</v>
      </c>
      <c r="Q163" s="59"/>
      <c r="R163" s="58"/>
      <c r="S163" s="74" t="s">
        <v>47</v>
      </c>
      <c r="T163" s="96">
        <v>21780</v>
      </c>
      <c r="U163" s="61"/>
      <c r="V163" s="61"/>
      <c r="W163" s="78"/>
      <c r="X163" s="46">
        <f t="shared" si="20"/>
        <v>1</v>
      </c>
      <c r="Y163" s="47">
        <f t="shared" si="21"/>
        <v>1</v>
      </c>
      <c r="Z163" s="47">
        <f t="shared" si="22"/>
        <v>0</v>
      </c>
      <c r="AA163" s="47">
        <f t="shared" si="23"/>
        <v>0</v>
      </c>
      <c r="AB163" s="48" t="str">
        <f t="shared" si="24"/>
        <v>SRSA</v>
      </c>
      <c r="AC163" s="46">
        <f t="shared" si="25"/>
        <v>1</v>
      </c>
      <c r="AD163" s="47">
        <f t="shared" si="26"/>
        <v>1</v>
      </c>
      <c r="AE163" s="47" t="str">
        <f t="shared" si="27"/>
        <v>Initial</v>
      </c>
      <c r="AF163" s="48" t="str">
        <f t="shared" si="28"/>
        <v>-</v>
      </c>
      <c r="AG163" s="46" t="str">
        <f t="shared" si="29"/>
        <v>SRSA</v>
      </c>
      <c r="AH163" s="62" t="s">
        <v>48</v>
      </c>
    </row>
    <row r="164" spans="1:34" ht="12.75" customHeight="1">
      <c r="A164" s="81" t="s">
        <v>1051</v>
      </c>
      <c r="B164" s="83" t="s">
        <v>1052</v>
      </c>
      <c r="C164" s="46" t="s">
        <v>1053</v>
      </c>
      <c r="D164" s="47" t="s">
        <v>1054</v>
      </c>
      <c r="E164" s="47" t="s">
        <v>1053</v>
      </c>
      <c r="F164" s="83" t="s">
        <v>42</v>
      </c>
      <c r="G164" s="64" t="s">
        <v>1055</v>
      </c>
      <c r="H164" s="57" t="s">
        <v>1056</v>
      </c>
      <c r="I164" s="47">
        <v>7855625308</v>
      </c>
      <c r="J164" s="88" t="s">
        <v>45</v>
      </c>
      <c r="K164" s="49" t="s">
        <v>46</v>
      </c>
      <c r="L164" s="70"/>
      <c r="M164" s="66"/>
      <c r="N164" s="58"/>
      <c r="O164" s="92">
        <v>13.064133016627078</v>
      </c>
      <c r="P164" s="49" t="s">
        <v>46</v>
      </c>
      <c r="Q164" s="59"/>
      <c r="R164" s="58"/>
      <c r="S164" s="74" t="s">
        <v>47</v>
      </c>
      <c r="T164" s="96">
        <v>33406</v>
      </c>
      <c r="U164" s="61"/>
      <c r="V164" s="61"/>
      <c r="W164" s="78"/>
      <c r="X164" s="46">
        <f t="shared" si="20"/>
        <v>0</v>
      </c>
      <c r="Y164" s="47">
        <f t="shared" si="21"/>
        <v>0</v>
      </c>
      <c r="Z164" s="47">
        <f t="shared" si="22"/>
        <v>0</v>
      </c>
      <c r="AA164" s="47">
        <f t="shared" si="23"/>
        <v>0</v>
      </c>
      <c r="AB164" s="48" t="str">
        <f t="shared" si="24"/>
        <v>-</v>
      </c>
      <c r="AC164" s="46">
        <f t="shared" si="25"/>
        <v>1</v>
      </c>
      <c r="AD164" s="47">
        <f t="shared" si="26"/>
        <v>0</v>
      </c>
      <c r="AE164" s="47">
        <f t="shared" si="27"/>
        <v>0</v>
      </c>
      <c r="AF164" s="48" t="str">
        <f t="shared" si="28"/>
        <v>-</v>
      </c>
      <c r="AG164" s="46">
        <f t="shared" si="29"/>
        <v>0</v>
      </c>
      <c r="AH164" s="62" t="s">
        <v>48</v>
      </c>
    </row>
    <row r="165" spans="1:34" ht="12.75" customHeight="1">
      <c r="A165" s="81" t="s">
        <v>1057</v>
      </c>
      <c r="B165" s="83" t="s">
        <v>1058</v>
      </c>
      <c r="C165" s="46" t="s">
        <v>1059</v>
      </c>
      <c r="D165" s="47" t="s">
        <v>1060</v>
      </c>
      <c r="E165" s="47" t="s">
        <v>1059</v>
      </c>
      <c r="F165" s="83" t="s">
        <v>42</v>
      </c>
      <c r="G165" s="64" t="s">
        <v>1061</v>
      </c>
      <c r="H165" s="57" t="s">
        <v>1062</v>
      </c>
      <c r="I165" s="47">
        <v>9137962201</v>
      </c>
      <c r="J165" s="88" t="s">
        <v>81</v>
      </c>
      <c r="K165" s="49" t="s">
        <v>47</v>
      </c>
      <c r="L165" s="70"/>
      <c r="M165" s="66">
        <v>469.8</v>
      </c>
      <c r="N165" s="58"/>
      <c r="O165" s="92">
        <v>9.06148867313916</v>
      </c>
      <c r="P165" s="49" t="s">
        <v>46</v>
      </c>
      <c r="Q165" s="59"/>
      <c r="R165" s="58"/>
      <c r="S165" s="74" t="s">
        <v>47</v>
      </c>
      <c r="T165" s="96">
        <v>19193</v>
      </c>
      <c r="U165" s="61"/>
      <c r="V165" s="61"/>
      <c r="W165" s="78"/>
      <c r="X165" s="46">
        <f t="shared" si="20"/>
        <v>1</v>
      </c>
      <c r="Y165" s="47">
        <f t="shared" si="21"/>
        <v>1</v>
      </c>
      <c r="Z165" s="47">
        <f t="shared" si="22"/>
        <v>0</v>
      </c>
      <c r="AA165" s="47">
        <f t="shared" si="23"/>
        <v>0</v>
      </c>
      <c r="AB165" s="48" t="str">
        <f t="shared" si="24"/>
        <v>SRSA</v>
      </c>
      <c r="AC165" s="46">
        <f t="shared" si="25"/>
        <v>1</v>
      </c>
      <c r="AD165" s="47">
        <f t="shared" si="26"/>
        <v>0</v>
      </c>
      <c r="AE165" s="47">
        <f t="shared" si="27"/>
        <v>0</v>
      </c>
      <c r="AF165" s="48" t="str">
        <f t="shared" si="28"/>
        <v>-</v>
      </c>
      <c r="AG165" s="46">
        <f t="shared" si="29"/>
        <v>0</v>
      </c>
      <c r="AH165" s="62" t="s">
        <v>48</v>
      </c>
    </row>
    <row r="166" spans="1:34" ht="12.75" customHeight="1">
      <c r="A166" s="81" t="s">
        <v>1063</v>
      </c>
      <c r="B166" s="83" t="s">
        <v>1064</v>
      </c>
      <c r="C166" s="46" t="s">
        <v>1065</v>
      </c>
      <c r="D166" s="47" t="s">
        <v>1066</v>
      </c>
      <c r="E166" s="47" t="s">
        <v>1065</v>
      </c>
      <c r="F166" s="83" t="s">
        <v>42</v>
      </c>
      <c r="G166" s="64" t="s">
        <v>1067</v>
      </c>
      <c r="H166" s="57" t="s">
        <v>1068</v>
      </c>
      <c r="I166" s="47">
        <v>6202419400</v>
      </c>
      <c r="J166" s="88" t="s">
        <v>45</v>
      </c>
      <c r="K166" s="49" t="s">
        <v>46</v>
      </c>
      <c r="L166" s="70"/>
      <c r="M166" s="66"/>
      <c r="N166" s="58"/>
      <c r="O166" s="92">
        <v>10.553158101216162</v>
      </c>
      <c r="P166" s="49" t="s">
        <v>46</v>
      </c>
      <c r="Q166" s="59"/>
      <c r="R166" s="58"/>
      <c r="S166" s="74" t="s">
        <v>47</v>
      </c>
      <c r="T166" s="96">
        <v>68716</v>
      </c>
      <c r="U166" s="61"/>
      <c r="V166" s="61"/>
      <c r="W166" s="78"/>
      <c r="X166" s="46">
        <f t="shared" si="20"/>
        <v>0</v>
      </c>
      <c r="Y166" s="47">
        <f t="shared" si="21"/>
        <v>0</v>
      </c>
      <c r="Z166" s="47">
        <f t="shared" si="22"/>
        <v>0</v>
      </c>
      <c r="AA166" s="47">
        <f t="shared" si="23"/>
        <v>0</v>
      </c>
      <c r="AB166" s="48" t="str">
        <f t="shared" si="24"/>
        <v>-</v>
      </c>
      <c r="AC166" s="46">
        <f t="shared" si="25"/>
        <v>1</v>
      </c>
      <c r="AD166" s="47">
        <f t="shared" si="26"/>
        <v>0</v>
      </c>
      <c r="AE166" s="47">
        <f t="shared" si="27"/>
        <v>0</v>
      </c>
      <c r="AF166" s="48" t="str">
        <f t="shared" si="28"/>
        <v>-</v>
      </c>
      <c r="AG166" s="46">
        <f t="shared" si="29"/>
        <v>0</v>
      </c>
      <c r="AH166" s="62" t="s">
        <v>48</v>
      </c>
    </row>
    <row r="167" spans="1:34" ht="12.75" customHeight="1">
      <c r="A167" s="81" t="s">
        <v>1069</v>
      </c>
      <c r="B167" s="83" t="s">
        <v>1070</v>
      </c>
      <c r="C167" s="46" t="s">
        <v>1071</v>
      </c>
      <c r="D167" s="47" t="s">
        <v>1072</v>
      </c>
      <c r="E167" s="47" t="s">
        <v>1071</v>
      </c>
      <c r="F167" s="83" t="s">
        <v>42</v>
      </c>
      <c r="G167" s="64" t="s">
        <v>1073</v>
      </c>
      <c r="H167" s="57" t="s">
        <v>1074</v>
      </c>
      <c r="I167" s="47">
        <v>6208732081</v>
      </c>
      <c r="J167" s="88" t="s">
        <v>56</v>
      </c>
      <c r="K167" s="49" t="s">
        <v>47</v>
      </c>
      <c r="L167" s="70"/>
      <c r="M167" s="66">
        <v>386.9</v>
      </c>
      <c r="N167" s="58"/>
      <c r="O167" s="92">
        <v>10.180995475113122</v>
      </c>
      <c r="P167" s="49" t="s">
        <v>46</v>
      </c>
      <c r="Q167" s="59"/>
      <c r="R167" s="58"/>
      <c r="S167" s="74" t="s">
        <v>47</v>
      </c>
      <c r="T167" s="96">
        <v>12816</v>
      </c>
      <c r="U167" s="61"/>
      <c r="V167" s="61"/>
      <c r="W167" s="78"/>
      <c r="X167" s="46">
        <f t="shared" si="20"/>
        <v>1</v>
      </c>
      <c r="Y167" s="47">
        <f t="shared" si="21"/>
        <v>1</v>
      </c>
      <c r="Z167" s="47">
        <f t="shared" si="22"/>
        <v>0</v>
      </c>
      <c r="AA167" s="47">
        <f t="shared" si="23"/>
        <v>0</v>
      </c>
      <c r="AB167" s="48" t="str">
        <f t="shared" si="24"/>
        <v>SRSA</v>
      </c>
      <c r="AC167" s="46">
        <f t="shared" si="25"/>
        <v>1</v>
      </c>
      <c r="AD167" s="47">
        <f t="shared" si="26"/>
        <v>0</v>
      </c>
      <c r="AE167" s="47">
        <f t="shared" si="27"/>
        <v>0</v>
      </c>
      <c r="AF167" s="48" t="str">
        <f t="shared" si="28"/>
        <v>-</v>
      </c>
      <c r="AG167" s="46">
        <f t="shared" si="29"/>
        <v>0</v>
      </c>
      <c r="AH167" s="62" t="s">
        <v>48</v>
      </c>
    </row>
    <row r="168" spans="1:34" ht="12.75" customHeight="1">
      <c r="A168" s="81" t="s">
        <v>1075</v>
      </c>
      <c r="B168" s="83" t="s">
        <v>1076</v>
      </c>
      <c r="C168" s="46" t="s">
        <v>1077</v>
      </c>
      <c r="D168" s="47" t="s">
        <v>1078</v>
      </c>
      <c r="E168" s="47" t="s">
        <v>1079</v>
      </c>
      <c r="F168" s="83" t="s">
        <v>42</v>
      </c>
      <c r="G168" s="64" t="s">
        <v>1080</v>
      </c>
      <c r="H168" s="57" t="s">
        <v>547</v>
      </c>
      <c r="I168" s="47">
        <v>7857653394</v>
      </c>
      <c r="J168" s="88" t="s">
        <v>81</v>
      </c>
      <c r="K168" s="49" t="s">
        <v>47</v>
      </c>
      <c r="L168" s="70"/>
      <c r="M168" s="66">
        <v>428.3</v>
      </c>
      <c r="N168" s="58"/>
      <c r="O168" s="92">
        <v>8.58806404657933</v>
      </c>
      <c r="P168" s="49" t="s">
        <v>46</v>
      </c>
      <c r="Q168" s="59"/>
      <c r="R168" s="58"/>
      <c r="S168" s="74" t="s">
        <v>47</v>
      </c>
      <c r="T168" s="96">
        <v>19094</v>
      </c>
      <c r="U168" s="61"/>
      <c r="V168" s="61"/>
      <c r="W168" s="78"/>
      <c r="X168" s="46">
        <f t="shared" si="20"/>
        <v>1</v>
      </c>
      <c r="Y168" s="47">
        <f t="shared" si="21"/>
        <v>1</v>
      </c>
      <c r="Z168" s="47">
        <f t="shared" si="22"/>
        <v>0</v>
      </c>
      <c r="AA168" s="47">
        <f t="shared" si="23"/>
        <v>0</v>
      </c>
      <c r="AB168" s="48" t="str">
        <f t="shared" si="24"/>
        <v>SRSA</v>
      </c>
      <c r="AC168" s="46">
        <f t="shared" si="25"/>
        <v>1</v>
      </c>
      <c r="AD168" s="47">
        <f t="shared" si="26"/>
        <v>0</v>
      </c>
      <c r="AE168" s="47">
        <f t="shared" si="27"/>
        <v>0</v>
      </c>
      <c r="AF168" s="48" t="str">
        <f t="shared" si="28"/>
        <v>-</v>
      </c>
      <c r="AG168" s="46">
        <f t="shared" si="29"/>
        <v>0</v>
      </c>
      <c r="AH168" s="62" t="s">
        <v>48</v>
      </c>
    </row>
    <row r="169" spans="1:34" ht="12.75" customHeight="1">
      <c r="A169" s="81" t="s">
        <v>1081</v>
      </c>
      <c r="B169" s="83" t="s">
        <v>1082</v>
      </c>
      <c r="C169" s="46" t="s">
        <v>1083</v>
      </c>
      <c r="D169" s="47" t="s">
        <v>1084</v>
      </c>
      <c r="E169" s="47" t="s">
        <v>1083</v>
      </c>
      <c r="F169" s="83" t="s">
        <v>42</v>
      </c>
      <c r="G169" s="64" t="s">
        <v>1085</v>
      </c>
      <c r="H169" s="57" t="s">
        <v>547</v>
      </c>
      <c r="I169" s="47">
        <v>6208854372</v>
      </c>
      <c r="J169" s="88" t="s">
        <v>56</v>
      </c>
      <c r="K169" s="49" t="s">
        <v>47</v>
      </c>
      <c r="L169" s="70"/>
      <c r="M169" s="66">
        <v>256.7</v>
      </c>
      <c r="N169" s="58"/>
      <c r="O169" s="92">
        <v>10.526315789473683</v>
      </c>
      <c r="P169" s="49" t="s">
        <v>46</v>
      </c>
      <c r="Q169" s="59"/>
      <c r="R169" s="58"/>
      <c r="S169" s="74" t="s">
        <v>47</v>
      </c>
      <c r="T169" s="96">
        <v>7250</v>
      </c>
      <c r="U169" s="61"/>
      <c r="V169" s="61"/>
      <c r="W169" s="78"/>
      <c r="X169" s="46">
        <f t="shared" si="20"/>
        <v>1</v>
      </c>
      <c r="Y169" s="47">
        <f t="shared" si="21"/>
        <v>1</v>
      </c>
      <c r="Z169" s="47">
        <f t="shared" si="22"/>
        <v>0</v>
      </c>
      <c r="AA169" s="47">
        <f t="shared" si="23"/>
        <v>0</v>
      </c>
      <c r="AB169" s="48" t="str">
        <f t="shared" si="24"/>
        <v>SRSA</v>
      </c>
      <c r="AC169" s="46">
        <f t="shared" si="25"/>
        <v>1</v>
      </c>
      <c r="AD169" s="47">
        <f t="shared" si="26"/>
        <v>0</v>
      </c>
      <c r="AE169" s="47">
        <f t="shared" si="27"/>
        <v>0</v>
      </c>
      <c r="AF169" s="48" t="str">
        <f t="shared" si="28"/>
        <v>-</v>
      </c>
      <c r="AG169" s="46">
        <f t="shared" si="29"/>
        <v>0</v>
      </c>
      <c r="AH169" s="62" t="s">
        <v>48</v>
      </c>
    </row>
    <row r="170" spans="1:34" ht="12.75" customHeight="1">
      <c r="A170" s="81" t="s">
        <v>1086</v>
      </c>
      <c r="B170" s="83" t="s">
        <v>1087</v>
      </c>
      <c r="C170" s="46" t="s">
        <v>1088</v>
      </c>
      <c r="D170" s="47" t="s">
        <v>1089</v>
      </c>
      <c r="E170" s="47" t="s">
        <v>1090</v>
      </c>
      <c r="F170" s="83" t="s">
        <v>42</v>
      </c>
      <c r="G170" s="64" t="s">
        <v>1091</v>
      </c>
      <c r="H170" s="57" t="s">
        <v>498</v>
      </c>
      <c r="I170" s="47">
        <v>7854492282</v>
      </c>
      <c r="J170" s="88" t="s">
        <v>81</v>
      </c>
      <c r="K170" s="49" t="s">
        <v>47</v>
      </c>
      <c r="L170" s="70"/>
      <c r="M170" s="66">
        <v>458.9</v>
      </c>
      <c r="N170" s="58"/>
      <c r="O170" s="92">
        <v>11.827956989247312</v>
      </c>
      <c r="P170" s="49" t="s">
        <v>46</v>
      </c>
      <c r="Q170" s="59"/>
      <c r="R170" s="58"/>
      <c r="S170" s="74" t="s">
        <v>47</v>
      </c>
      <c r="T170" s="96">
        <v>14216</v>
      </c>
      <c r="U170" s="61"/>
      <c r="V170" s="61"/>
      <c r="W170" s="78"/>
      <c r="X170" s="46">
        <f t="shared" si="20"/>
        <v>1</v>
      </c>
      <c r="Y170" s="47">
        <f t="shared" si="21"/>
        <v>1</v>
      </c>
      <c r="Z170" s="47">
        <f t="shared" si="22"/>
        <v>0</v>
      </c>
      <c r="AA170" s="47">
        <f t="shared" si="23"/>
        <v>0</v>
      </c>
      <c r="AB170" s="48" t="str">
        <f t="shared" si="24"/>
        <v>SRSA</v>
      </c>
      <c r="AC170" s="46">
        <f t="shared" si="25"/>
        <v>1</v>
      </c>
      <c r="AD170" s="47">
        <f t="shared" si="26"/>
        <v>0</v>
      </c>
      <c r="AE170" s="47">
        <f t="shared" si="27"/>
        <v>0</v>
      </c>
      <c r="AF170" s="48" t="str">
        <f t="shared" si="28"/>
        <v>-</v>
      </c>
      <c r="AG170" s="46">
        <f t="shared" si="29"/>
        <v>0</v>
      </c>
      <c r="AH170" s="62" t="s">
        <v>48</v>
      </c>
    </row>
    <row r="171" spans="1:34" ht="12.75" customHeight="1">
      <c r="A171" s="81" t="s">
        <v>1092</v>
      </c>
      <c r="B171" s="83" t="s">
        <v>1093</v>
      </c>
      <c r="C171" s="46" t="s">
        <v>1094</v>
      </c>
      <c r="D171" s="47" t="s">
        <v>1095</v>
      </c>
      <c r="E171" s="47" t="s">
        <v>1094</v>
      </c>
      <c r="F171" s="83" t="s">
        <v>42</v>
      </c>
      <c r="G171" s="64" t="s">
        <v>1096</v>
      </c>
      <c r="H171" s="57" t="s">
        <v>1097</v>
      </c>
      <c r="I171" s="47">
        <v>6208462293</v>
      </c>
      <c r="J171" s="88" t="s">
        <v>56</v>
      </c>
      <c r="K171" s="49" t="s">
        <v>47</v>
      </c>
      <c r="L171" s="70"/>
      <c r="M171" s="66">
        <v>207.4</v>
      </c>
      <c r="N171" s="58"/>
      <c r="O171" s="92">
        <v>9.597523219814242</v>
      </c>
      <c r="P171" s="49" t="s">
        <v>46</v>
      </c>
      <c r="Q171" s="59"/>
      <c r="R171" s="58"/>
      <c r="S171" s="74" t="s">
        <v>47</v>
      </c>
      <c r="T171" s="96">
        <v>10120</v>
      </c>
      <c r="U171" s="61"/>
      <c r="V171" s="61"/>
      <c r="W171" s="78"/>
      <c r="X171" s="46">
        <f t="shared" si="20"/>
        <v>1</v>
      </c>
      <c r="Y171" s="47">
        <f t="shared" si="21"/>
        <v>1</v>
      </c>
      <c r="Z171" s="47">
        <f t="shared" si="22"/>
        <v>0</v>
      </c>
      <c r="AA171" s="47">
        <f t="shared" si="23"/>
        <v>0</v>
      </c>
      <c r="AB171" s="48" t="str">
        <f t="shared" si="24"/>
        <v>SRSA</v>
      </c>
      <c r="AC171" s="46">
        <f t="shared" si="25"/>
        <v>1</v>
      </c>
      <c r="AD171" s="47">
        <f t="shared" si="26"/>
        <v>0</v>
      </c>
      <c r="AE171" s="47">
        <f t="shared" si="27"/>
        <v>0</v>
      </c>
      <c r="AF171" s="48" t="str">
        <f t="shared" si="28"/>
        <v>-</v>
      </c>
      <c r="AG171" s="46">
        <f t="shared" si="29"/>
        <v>0</v>
      </c>
      <c r="AH171" s="62" t="s">
        <v>48</v>
      </c>
    </row>
    <row r="172" spans="1:34" ht="12.75" customHeight="1">
      <c r="A172" s="81" t="s">
        <v>1098</v>
      </c>
      <c r="B172" s="83" t="s">
        <v>1099</v>
      </c>
      <c r="C172" s="46" t="s">
        <v>1100</v>
      </c>
      <c r="D172" s="47" t="s">
        <v>1101</v>
      </c>
      <c r="E172" s="47" t="s">
        <v>1102</v>
      </c>
      <c r="F172" s="83" t="s">
        <v>42</v>
      </c>
      <c r="G172" s="64" t="s">
        <v>1103</v>
      </c>
      <c r="H172" s="57" t="s">
        <v>73</v>
      </c>
      <c r="I172" s="47">
        <v>6207675192</v>
      </c>
      <c r="J172" s="88" t="s">
        <v>733</v>
      </c>
      <c r="K172" s="49" t="s">
        <v>47</v>
      </c>
      <c r="L172" s="70"/>
      <c r="M172" s="66">
        <v>703.8</v>
      </c>
      <c r="N172" s="58" t="s">
        <v>47</v>
      </c>
      <c r="O172" s="92">
        <v>14.556962025316455</v>
      </c>
      <c r="P172" s="49" t="s">
        <v>46</v>
      </c>
      <c r="Q172" s="59"/>
      <c r="R172" s="58"/>
      <c r="S172" s="74" t="s">
        <v>47</v>
      </c>
      <c r="T172" s="96">
        <v>37356</v>
      </c>
      <c r="U172" s="61"/>
      <c r="V172" s="61"/>
      <c r="W172" s="78"/>
      <c r="X172" s="46">
        <f t="shared" si="20"/>
        <v>1</v>
      </c>
      <c r="Y172" s="47">
        <f t="shared" si="21"/>
        <v>1</v>
      </c>
      <c r="Z172" s="47">
        <f t="shared" si="22"/>
        <v>0</v>
      </c>
      <c r="AA172" s="47">
        <f t="shared" si="23"/>
        <v>0</v>
      </c>
      <c r="AB172" s="48" t="str">
        <f t="shared" si="24"/>
        <v>SRSA</v>
      </c>
      <c r="AC172" s="46">
        <f t="shared" si="25"/>
        <v>1</v>
      </c>
      <c r="AD172" s="47">
        <f t="shared" si="26"/>
        <v>0</v>
      </c>
      <c r="AE172" s="47">
        <f t="shared" si="27"/>
        <v>0</v>
      </c>
      <c r="AF172" s="48" t="str">
        <f t="shared" si="28"/>
        <v>-</v>
      </c>
      <c r="AG172" s="46">
        <f t="shared" si="29"/>
        <v>0</v>
      </c>
      <c r="AH172" s="62" t="s">
        <v>48</v>
      </c>
    </row>
    <row r="173" spans="1:34" ht="12.75" customHeight="1">
      <c r="A173" s="81" t="s">
        <v>1104</v>
      </c>
      <c r="B173" s="83" t="s">
        <v>1105</v>
      </c>
      <c r="C173" s="46" t="s">
        <v>1106</v>
      </c>
      <c r="D173" s="47" t="s">
        <v>1034</v>
      </c>
      <c r="E173" s="47" t="s">
        <v>1107</v>
      </c>
      <c r="F173" s="83" t="s">
        <v>42</v>
      </c>
      <c r="G173" s="64" t="s">
        <v>1108</v>
      </c>
      <c r="H173" s="57" t="s">
        <v>498</v>
      </c>
      <c r="I173" s="47">
        <v>6205982205</v>
      </c>
      <c r="J173" s="88" t="s">
        <v>56</v>
      </c>
      <c r="K173" s="49" t="s">
        <v>47</v>
      </c>
      <c r="L173" s="70"/>
      <c r="M173" s="66">
        <v>132.2</v>
      </c>
      <c r="N173" s="58"/>
      <c r="O173" s="92">
        <v>9.444444444444445</v>
      </c>
      <c r="P173" s="49" t="s">
        <v>46</v>
      </c>
      <c r="Q173" s="59"/>
      <c r="R173" s="58"/>
      <c r="S173" s="74" t="s">
        <v>47</v>
      </c>
      <c r="T173" s="96">
        <v>7986</v>
      </c>
      <c r="U173" s="61"/>
      <c r="V173" s="61"/>
      <c r="W173" s="78"/>
      <c r="X173" s="46">
        <f t="shared" si="20"/>
        <v>1</v>
      </c>
      <c r="Y173" s="47">
        <f t="shared" si="21"/>
        <v>1</v>
      </c>
      <c r="Z173" s="47">
        <f t="shared" si="22"/>
        <v>0</v>
      </c>
      <c r="AA173" s="47">
        <f t="shared" si="23"/>
        <v>0</v>
      </c>
      <c r="AB173" s="48" t="str">
        <f t="shared" si="24"/>
        <v>SRSA</v>
      </c>
      <c r="AC173" s="46">
        <f t="shared" si="25"/>
        <v>1</v>
      </c>
      <c r="AD173" s="47">
        <f t="shared" si="26"/>
        <v>0</v>
      </c>
      <c r="AE173" s="47">
        <f t="shared" si="27"/>
        <v>0</v>
      </c>
      <c r="AF173" s="48" t="str">
        <f t="shared" si="28"/>
        <v>-</v>
      </c>
      <c r="AG173" s="46">
        <f t="shared" si="29"/>
        <v>0</v>
      </c>
      <c r="AH173" s="62" t="s">
        <v>48</v>
      </c>
    </row>
    <row r="174" spans="1:34" ht="12.75" customHeight="1">
      <c r="A174" s="81" t="s">
        <v>1109</v>
      </c>
      <c r="B174" s="83" t="s">
        <v>1110</v>
      </c>
      <c r="C174" s="46" t="s">
        <v>1111</v>
      </c>
      <c r="D174" s="47" t="s">
        <v>1112</v>
      </c>
      <c r="E174" s="47" t="s">
        <v>1111</v>
      </c>
      <c r="F174" s="83" t="s">
        <v>42</v>
      </c>
      <c r="G174" s="64" t="s">
        <v>1113</v>
      </c>
      <c r="H174" s="57" t="s">
        <v>1114</v>
      </c>
      <c r="I174" s="47">
        <v>6203455500</v>
      </c>
      <c r="J174" s="88" t="s">
        <v>56</v>
      </c>
      <c r="K174" s="49" t="s">
        <v>47</v>
      </c>
      <c r="L174" s="70"/>
      <c r="M174" s="66">
        <v>382.4</v>
      </c>
      <c r="N174" s="58"/>
      <c r="O174" s="92">
        <v>10.99476439790576</v>
      </c>
      <c r="P174" s="49" t="s">
        <v>46</v>
      </c>
      <c r="Q174" s="59"/>
      <c r="R174" s="58"/>
      <c r="S174" s="74" t="s">
        <v>47</v>
      </c>
      <c r="T174" s="96">
        <v>13539</v>
      </c>
      <c r="U174" s="61"/>
      <c r="V174" s="61"/>
      <c r="W174" s="78"/>
      <c r="X174" s="46">
        <f t="shared" si="20"/>
        <v>1</v>
      </c>
      <c r="Y174" s="47">
        <f t="shared" si="21"/>
        <v>1</v>
      </c>
      <c r="Z174" s="47">
        <f t="shared" si="22"/>
        <v>0</v>
      </c>
      <c r="AA174" s="47">
        <f t="shared" si="23"/>
        <v>0</v>
      </c>
      <c r="AB174" s="48" t="str">
        <f t="shared" si="24"/>
        <v>SRSA</v>
      </c>
      <c r="AC174" s="46">
        <f t="shared" si="25"/>
        <v>1</v>
      </c>
      <c r="AD174" s="47">
        <f t="shared" si="26"/>
        <v>0</v>
      </c>
      <c r="AE174" s="47">
        <f t="shared" si="27"/>
        <v>0</v>
      </c>
      <c r="AF174" s="48" t="str">
        <f t="shared" si="28"/>
        <v>-</v>
      </c>
      <c r="AG174" s="46">
        <f t="shared" si="29"/>
        <v>0</v>
      </c>
      <c r="AH174" s="62" t="s">
        <v>48</v>
      </c>
    </row>
    <row r="175" spans="1:34" ht="12.75" customHeight="1">
      <c r="A175" s="81" t="s">
        <v>1115</v>
      </c>
      <c r="B175" s="83" t="s">
        <v>1116</v>
      </c>
      <c r="C175" s="46" t="s">
        <v>1117</v>
      </c>
      <c r="D175" s="47" t="s">
        <v>1118</v>
      </c>
      <c r="E175" s="47" t="s">
        <v>1117</v>
      </c>
      <c r="F175" s="83" t="s">
        <v>42</v>
      </c>
      <c r="G175" s="64" t="s">
        <v>1119</v>
      </c>
      <c r="H175" s="57" t="s">
        <v>73</v>
      </c>
      <c r="I175" s="47">
        <v>3167771102</v>
      </c>
      <c r="J175" s="88" t="s">
        <v>129</v>
      </c>
      <c r="K175" s="49" t="s">
        <v>46</v>
      </c>
      <c r="L175" s="70"/>
      <c r="M175" s="66"/>
      <c r="N175" s="58"/>
      <c r="O175" s="92">
        <v>11.100292112950342</v>
      </c>
      <c r="P175" s="49" t="s">
        <v>46</v>
      </c>
      <c r="Q175" s="59"/>
      <c r="R175" s="58"/>
      <c r="S175" s="74" t="s">
        <v>46</v>
      </c>
      <c r="T175" s="96">
        <v>47098</v>
      </c>
      <c r="U175" s="61"/>
      <c r="V175" s="61"/>
      <c r="W175" s="78"/>
      <c r="X175" s="46">
        <f t="shared" si="20"/>
        <v>0</v>
      </c>
      <c r="Y175" s="47">
        <f t="shared" si="21"/>
        <v>0</v>
      </c>
      <c r="Z175" s="47">
        <f t="shared" si="22"/>
        <v>0</v>
      </c>
      <c r="AA175" s="47">
        <f t="shared" si="23"/>
        <v>0</v>
      </c>
      <c r="AB175" s="48" t="str">
        <f t="shared" si="24"/>
        <v>-</v>
      </c>
      <c r="AC175" s="46">
        <f t="shared" si="25"/>
        <v>0</v>
      </c>
      <c r="AD175" s="47">
        <f t="shared" si="26"/>
        <v>0</v>
      </c>
      <c r="AE175" s="47">
        <f t="shared" si="27"/>
        <v>0</v>
      </c>
      <c r="AF175" s="48" t="str">
        <f t="shared" si="28"/>
        <v>-</v>
      </c>
      <c r="AG175" s="46">
        <f t="shared" si="29"/>
        <v>0</v>
      </c>
      <c r="AH175" s="62" t="s">
        <v>48</v>
      </c>
    </row>
    <row r="176" spans="1:34" ht="12.75" customHeight="1">
      <c r="A176" s="81" t="s">
        <v>1120</v>
      </c>
      <c r="B176" s="83" t="s">
        <v>1121</v>
      </c>
      <c r="C176" s="46" t="s">
        <v>1122</v>
      </c>
      <c r="D176" s="47" t="s">
        <v>1123</v>
      </c>
      <c r="E176" s="47" t="s">
        <v>1124</v>
      </c>
      <c r="F176" s="83" t="s">
        <v>42</v>
      </c>
      <c r="G176" s="64" t="s">
        <v>1125</v>
      </c>
      <c r="H176" s="57" t="s">
        <v>73</v>
      </c>
      <c r="I176" s="47">
        <v>7853366101</v>
      </c>
      <c r="J176" s="88" t="s">
        <v>56</v>
      </c>
      <c r="K176" s="49" t="s">
        <v>47</v>
      </c>
      <c r="L176" s="70"/>
      <c r="M176" s="66">
        <v>552</v>
      </c>
      <c r="N176" s="58"/>
      <c r="O176" s="92">
        <v>8.368200836820083</v>
      </c>
      <c r="P176" s="49" t="s">
        <v>46</v>
      </c>
      <c r="Q176" s="59"/>
      <c r="R176" s="58"/>
      <c r="S176" s="74" t="s">
        <v>47</v>
      </c>
      <c r="T176" s="96">
        <v>25763</v>
      </c>
      <c r="U176" s="61"/>
      <c r="V176" s="61"/>
      <c r="W176" s="78"/>
      <c r="X176" s="46">
        <f t="shared" si="20"/>
        <v>1</v>
      </c>
      <c r="Y176" s="47">
        <f t="shared" si="21"/>
        <v>1</v>
      </c>
      <c r="Z176" s="47">
        <f t="shared" si="22"/>
        <v>0</v>
      </c>
      <c r="AA176" s="47">
        <f t="shared" si="23"/>
        <v>0</v>
      </c>
      <c r="AB176" s="48" t="str">
        <f t="shared" si="24"/>
        <v>SRSA</v>
      </c>
      <c r="AC176" s="46">
        <f t="shared" si="25"/>
        <v>1</v>
      </c>
      <c r="AD176" s="47">
        <f t="shared" si="26"/>
        <v>0</v>
      </c>
      <c r="AE176" s="47">
        <f t="shared" si="27"/>
        <v>0</v>
      </c>
      <c r="AF176" s="48" t="str">
        <f t="shared" si="28"/>
        <v>-</v>
      </c>
      <c r="AG176" s="46">
        <f t="shared" si="29"/>
        <v>0</v>
      </c>
      <c r="AH176" s="62" t="s">
        <v>48</v>
      </c>
    </row>
    <row r="177" spans="1:34" ht="12.75" customHeight="1">
      <c r="A177" s="81" t="s">
        <v>1126</v>
      </c>
      <c r="B177" s="83" t="s">
        <v>1127</v>
      </c>
      <c r="C177" s="46" t="s">
        <v>1128</v>
      </c>
      <c r="D177" s="47" t="s">
        <v>1129</v>
      </c>
      <c r="E177" s="47" t="s">
        <v>1128</v>
      </c>
      <c r="F177" s="83" t="s">
        <v>42</v>
      </c>
      <c r="G177" s="64" t="s">
        <v>1130</v>
      </c>
      <c r="H177" s="57" t="s">
        <v>1131</v>
      </c>
      <c r="I177" s="47">
        <v>6203252610</v>
      </c>
      <c r="J177" s="88" t="s">
        <v>56</v>
      </c>
      <c r="K177" s="49" t="s">
        <v>47</v>
      </c>
      <c r="L177" s="70"/>
      <c r="M177" s="66">
        <v>677</v>
      </c>
      <c r="N177" s="58"/>
      <c r="O177" s="92">
        <v>19.054652880354507</v>
      </c>
      <c r="P177" s="49" t="s">
        <v>46</v>
      </c>
      <c r="Q177" s="59"/>
      <c r="R177" s="58"/>
      <c r="S177" s="74" t="s">
        <v>47</v>
      </c>
      <c r="T177" s="96">
        <v>40715</v>
      </c>
      <c r="U177" s="61"/>
      <c r="V177" s="61"/>
      <c r="W177" s="78"/>
      <c r="X177" s="46">
        <f t="shared" si="20"/>
        <v>1</v>
      </c>
      <c r="Y177" s="47">
        <f t="shared" si="21"/>
        <v>0</v>
      </c>
      <c r="Z177" s="47">
        <f t="shared" si="22"/>
        <v>0</v>
      </c>
      <c r="AA177" s="47">
        <f t="shared" si="23"/>
        <v>0</v>
      </c>
      <c r="AB177" s="48" t="str">
        <f t="shared" si="24"/>
        <v>-</v>
      </c>
      <c r="AC177" s="46">
        <f t="shared" si="25"/>
        <v>1</v>
      </c>
      <c r="AD177" s="47">
        <f t="shared" si="26"/>
        <v>0</v>
      </c>
      <c r="AE177" s="47">
        <f t="shared" si="27"/>
        <v>0</v>
      </c>
      <c r="AF177" s="48" t="str">
        <f t="shared" si="28"/>
        <v>-</v>
      </c>
      <c r="AG177" s="46">
        <f t="shared" si="29"/>
        <v>0</v>
      </c>
      <c r="AH177" s="62" t="s">
        <v>48</v>
      </c>
    </row>
    <row r="178" spans="1:34" ht="12.75" customHeight="1">
      <c r="A178" s="81" t="s">
        <v>1132</v>
      </c>
      <c r="B178" s="83" t="s">
        <v>1133</v>
      </c>
      <c r="C178" s="46" t="s">
        <v>1134</v>
      </c>
      <c r="D178" s="47" t="s">
        <v>1135</v>
      </c>
      <c r="E178" s="47" t="s">
        <v>1134</v>
      </c>
      <c r="F178" s="83" t="s">
        <v>42</v>
      </c>
      <c r="G178" s="64" t="s">
        <v>1136</v>
      </c>
      <c r="H178" s="57" t="s">
        <v>1137</v>
      </c>
      <c r="I178" s="47">
        <v>7857982210</v>
      </c>
      <c r="J178" s="88" t="s">
        <v>56</v>
      </c>
      <c r="K178" s="49" t="s">
        <v>47</v>
      </c>
      <c r="L178" s="70"/>
      <c r="M178" s="66">
        <v>279.3</v>
      </c>
      <c r="N178" s="58"/>
      <c r="O178" s="92">
        <v>17.28395061728395</v>
      </c>
      <c r="P178" s="49" t="s">
        <v>46</v>
      </c>
      <c r="Q178" s="59"/>
      <c r="R178" s="58"/>
      <c r="S178" s="74" t="s">
        <v>47</v>
      </c>
      <c r="T178" s="96">
        <v>9234</v>
      </c>
      <c r="U178" s="61"/>
      <c r="V178" s="61"/>
      <c r="W178" s="78"/>
      <c r="X178" s="46">
        <f t="shared" si="20"/>
        <v>1</v>
      </c>
      <c r="Y178" s="47">
        <f t="shared" si="21"/>
        <v>1</v>
      </c>
      <c r="Z178" s="47">
        <f t="shared" si="22"/>
        <v>0</v>
      </c>
      <c r="AA178" s="47">
        <f t="shared" si="23"/>
        <v>0</v>
      </c>
      <c r="AB178" s="48" t="str">
        <f t="shared" si="24"/>
        <v>SRSA</v>
      </c>
      <c r="AC178" s="46">
        <f t="shared" si="25"/>
        <v>1</v>
      </c>
      <c r="AD178" s="47">
        <f t="shared" si="26"/>
        <v>0</v>
      </c>
      <c r="AE178" s="47">
        <f t="shared" si="27"/>
        <v>0</v>
      </c>
      <c r="AF178" s="48" t="str">
        <f t="shared" si="28"/>
        <v>-</v>
      </c>
      <c r="AG178" s="46">
        <f t="shared" si="29"/>
        <v>0</v>
      </c>
      <c r="AH178" s="62" t="s">
        <v>48</v>
      </c>
    </row>
    <row r="179" spans="1:34" ht="12.75" customHeight="1">
      <c r="A179" s="81" t="s">
        <v>1138</v>
      </c>
      <c r="B179" s="83" t="s">
        <v>1139</v>
      </c>
      <c r="C179" s="46" t="s">
        <v>1140</v>
      </c>
      <c r="D179" s="47" t="s">
        <v>1141</v>
      </c>
      <c r="E179" s="47" t="s">
        <v>1140</v>
      </c>
      <c r="F179" s="83" t="s">
        <v>42</v>
      </c>
      <c r="G179" s="64" t="s">
        <v>1142</v>
      </c>
      <c r="H179" s="57" t="s">
        <v>1143</v>
      </c>
      <c r="I179" s="47">
        <v>3162846200</v>
      </c>
      <c r="J179" s="88" t="s">
        <v>1144</v>
      </c>
      <c r="K179" s="49" t="s">
        <v>46</v>
      </c>
      <c r="L179" s="70"/>
      <c r="M179" s="66"/>
      <c r="N179" s="58"/>
      <c r="O179" s="92">
        <v>17.040358744394617</v>
      </c>
      <c r="P179" s="49" t="s">
        <v>46</v>
      </c>
      <c r="Q179" s="59"/>
      <c r="R179" s="58"/>
      <c r="S179" s="74" t="s">
        <v>46</v>
      </c>
      <c r="T179" s="96">
        <v>123808</v>
      </c>
      <c r="U179" s="61"/>
      <c r="V179" s="61"/>
      <c r="W179" s="78"/>
      <c r="X179" s="46">
        <f t="shared" si="20"/>
        <v>0</v>
      </c>
      <c r="Y179" s="47">
        <f t="shared" si="21"/>
        <v>0</v>
      </c>
      <c r="Z179" s="47">
        <f t="shared" si="22"/>
        <v>0</v>
      </c>
      <c r="AA179" s="47">
        <f t="shared" si="23"/>
        <v>0</v>
      </c>
      <c r="AB179" s="48" t="str">
        <f t="shared" si="24"/>
        <v>-</v>
      </c>
      <c r="AC179" s="46">
        <f t="shared" si="25"/>
        <v>0</v>
      </c>
      <c r="AD179" s="47">
        <f t="shared" si="26"/>
        <v>0</v>
      </c>
      <c r="AE179" s="47">
        <f t="shared" si="27"/>
        <v>0</v>
      </c>
      <c r="AF179" s="48" t="str">
        <f t="shared" si="28"/>
        <v>-</v>
      </c>
      <c r="AG179" s="46">
        <f t="shared" si="29"/>
        <v>0</v>
      </c>
      <c r="AH179" s="62" t="s">
        <v>48</v>
      </c>
    </row>
    <row r="180" spans="1:34" ht="12.75" customHeight="1">
      <c r="A180" s="81" t="s">
        <v>1145</v>
      </c>
      <c r="B180" s="83" t="s">
        <v>1146</v>
      </c>
      <c r="C180" s="46" t="s">
        <v>1147</v>
      </c>
      <c r="D180" s="47" t="s">
        <v>1148</v>
      </c>
      <c r="E180" s="47" t="s">
        <v>820</v>
      </c>
      <c r="F180" s="83" t="s">
        <v>42</v>
      </c>
      <c r="G180" s="64" t="s">
        <v>1149</v>
      </c>
      <c r="H180" s="57" t="s">
        <v>1150</v>
      </c>
      <c r="I180" s="47">
        <v>6206637141</v>
      </c>
      <c r="J180" s="88" t="s">
        <v>56</v>
      </c>
      <c r="K180" s="49" t="s">
        <v>47</v>
      </c>
      <c r="L180" s="70"/>
      <c r="M180" s="66"/>
      <c r="N180" s="58"/>
      <c r="O180" s="92">
        <v>15.22633744855967</v>
      </c>
      <c r="P180" s="49" t="s">
        <v>46</v>
      </c>
      <c r="Q180" s="59"/>
      <c r="R180" s="58"/>
      <c r="S180" s="74" t="s">
        <v>47</v>
      </c>
      <c r="T180" s="96">
        <v>67381</v>
      </c>
      <c r="U180" s="61"/>
      <c r="V180" s="61"/>
      <c r="W180" s="78"/>
      <c r="X180" s="46">
        <f t="shared" si="20"/>
        <v>1</v>
      </c>
      <c r="Y180" s="47">
        <f t="shared" si="21"/>
        <v>0</v>
      </c>
      <c r="Z180" s="47">
        <f t="shared" si="22"/>
        <v>0</v>
      </c>
      <c r="AA180" s="47">
        <f t="shared" si="23"/>
        <v>0</v>
      </c>
      <c r="AB180" s="48" t="str">
        <f t="shared" si="24"/>
        <v>-</v>
      </c>
      <c r="AC180" s="46">
        <f t="shared" si="25"/>
        <v>1</v>
      </c>
      <c r="AD180" s="47">
        <f t="shared" si="26"/>
        <v>0</v>
      </c>
      <c r="AE180" s="47">
        <f t="shared" si="27"/>
        <v>0</v>
      </c>
      <c r="AF180" s="48" t="str">
        <f t="shared" si="28"/>
        <v>-</v>
      </c>
      <c r="AG180" s="46">
        <f t="shared" si="29"/>
        <v>0</v>
      </c>
      <c r="AH180" s="62" t="s">
        <v>48</v>
      </c>
    </row>
    <row r="181" spans="1:34" ht="12.75" customHeight="1">
      <c r="A181" s="81" t="s">
        <v>1153</v>
      </c>
      <c r="B181" s="83" t="s">
        <v>1154</v>
      </c>
      <c r="C181" s="46" t="s">
        <v>1155</v>
      </c>
      <c r="D181" s="47" t="s">
        <v>1156</v>
      </c>
      <c r="E181" s="47" t="s">
        <v>794</v>
      </c>
      <c r="F181" s="83" t="s">
        <v>42</v>
      </c>
      <c r="G181" s="64" t="s">
        <v>796</v>
      </c>
      <c r="H181" s="57" t="s">
        <v>1157</v>
      </c>
      <c r="I181" s="47">
        <v>7853642194</v>
      </c>
      <c r="J181" s="88" t="s">
        <v>81</v>
      </c>
      <c r="K181" s="49" t="s">
        <v>47</v>
      </c>
      <c r="L181" s="70"/>
      <c r="M181" s="66">
        <v>341.03</v>
      </c>
      <c r="N181" s="58"/>
      <c r="O181" s="92">
        <v>13.128491620111731</v>
      </c>
      <c r="P181" s="49" t="s">
        <v>46</v>
      </c>
      <c r="Q181" s="59"/>
      <c r="R181" s="58"/>
      <c r="S181" s="74" t="s">
        <v>47</v>
      </c>
      <c r="T181" s="96">
        <v>12517</v>
      </c>
      <c r="U181" s="61"/>
      <c r="V181" s="61"/>
      <c r="W181" s="78"/>
      <c r="X181" s="46">
        <f t="shared" si="20"/>
        <v>1</v>
      </c>
      <c r="Y181" s="47">
        <f t="shared" si="21"/>
        <v>1</v>
      </c>
      <c r="Z181" s="47">
        <f t="shared" si="22"/>
        <v>0</v>
      </c>
      <c r="AA181" s="47">
        <f t="shared" si="23"/>
        <v>0</v>
      </c>
      <c r="AB181" s="48" t="str">
        <f t="shared" si="24"/>
        <v>SRSA</v>
      </c>
      <c r="AC181" s="46">
        <f t="shared" si="25"/>
        <v>1</v>
      </c>
      <c r="AD181" s="47">
        <f t="shared" si="26"/>
        <v>0</v>
      </c>
      <c r="AE181" s="47">
        <f t="shared" si="27"/>
        <v>0</v>
      </c>
      <c r="AF181" s="48" t="str">
        <f t="shared" si="28"/>
        <v>-</v>
      </c>
      <c r="AG181" s="46">
        <f t="shared" si="29"/>
        <v>0</v>
      </c>
      <c r="AH181" s="62" t="s">
        <v>48</v>
      </c>
    </row>
    <row r="182" spans="1:34" ht="12.75" customHeight="1">
      <c r="A182" s="81" t="s">
        <v>1158</v>
      </c>
      <c r="B182" s="83" t="s">
        <v>1159</v>
      </c>
      <c r="C182" s="46" t="s">
        <v>1160</v>
      </c>
      <c r="D182" s="47" t="s">
        <v>1161</v>
      </c>
      <c r="E182" s="47" t="s">
        <v>1162</v>
      </c>
      <c r="F182" s="83" t="s">
        <v>42</v>
      </c>
      <c r="G182" s="64" t="s">
        <v>1163</v>
      </c>
      <c r="H182" s="57" t="s">
        <v>73</v>
      </c>
      <c r="I182" s="47">
        <v>6204435116</v>
      </c>
      <c r="J182" s="88" t="s">
        <v>56</v>
      </c>
      <c r="K182" s="49" t="s">
        <v>47</v>
      </c>
      <c r="L182" s="70"/>
      <c r="M182" s="66">
        <v>417.5</v>
      </c>
      <c r="N182" s="58"/>
      <c r="O182" s="92">
        <v>18.370607028753994</v>
      </c>
      <c r="P182" s="49" t="s">
        <v>46</v>
      </c>
      <c r="Q182" s="59"/>
      <c r="R182" s="58"/>
      <c r="S182" s="74" t="s">
        <v>47</v>
      </c>
      <c r="T182" s="96">
        <v>24274</v>
      </c>
      <c r="U182" s="61"/>
      <c r="V182" s="61"/>
      <c r="W182" s="78"/>
      <c r="X182" s="46">
        <f t="shared" si="20"/>
        <v>1</v>
      </c>
      <c r="Y182" s="47">
        <f t="shared" si="21"/>
        <v>1</v>
      </c>
      <c r="Z182" s="47">
        <f t="shared" si="22"/>
        <v>0</v>
      </c>
      <c r="AA182" s="47">
        <f t="shared" si="23"/>
        <v>0</v>
      </c>
      <c r="AB182" s="48" t="str">
        <f t="shared" si="24"/>
        <v>SRSA</v>
      </c>
      <c r="AC182" s="46">
        <f t="shared" si="25"/>
        <v>1</v>
      </c>
      <c r="AD182" s="47">
        <f t="shared" si="26"/>
        <v>0</v>
      </c>
      <c r="AE182" s="47">
        <f t="shared" si="27"/>
        <v>0</v>
      </c>
      <c r="AF182" s="48" t="str">
        <f t="shared" si="28"/>
        <v>-</v>
      </c>
      <c r="AG182" s="46">
        <f t="shared" si="29"/>
        <v>0</v>
      </c>
      <c r="AH182" s="62" t="s">
        <v>48</v>
      </c>
    </row>
    <row r="183" spans="1:34" ht="12.75" customHeight="1">
      <c r="A183" s="81" t="s">
        <v>1164</v>
      </c>
      <c r="B183" s="83" t="s">
        <v>1165</v>
      </c>
      <c r="C183" s="46" t="s">
        <v>1166</v>
      </c>
      <c r="D183" s="47" t="s">
        <v>1167</v>
      </c>
      <c r="E183" s="47" t="s">
        <v>1168</v>
      </c>
      <c r="F183" s="83" t="s">
        <v>42</v>
      </c>
      <c r="G183" s="64" t="s">
        <v>1169</v>
      </c>
      <c r="H183" s="57" t="s">
        <v>1170</v>
      </c>
      <c r="I183" s="47">
        <v>7853922167</v>
      </c>
      <c r="J183" s="88" t="s">
        <v>56</v>
      </c>
      <c r="K183" s="49" t="s">
        <v>47</v>
      </c>
      <c r="L183" s="70"/>
      <c r="M183" s="66">
        <v>581.8</v>
      </c>
      <c r="N183" s="58"/>
      <c r="O183" s="92">
        <v>12.38244514106583</v>
      </c>
      <c r="P183" s="49" t="s">
        <v>46</v>
      </c>
      <c r="Q183" s="59"/>
      <c r="R183" s="58"/>
      <c r="S183" s="74" t="s">
        <v>47</v>
      </c>
      <c r="T183" s="96">
        <v>21691</v>
      </c>
      <c r="U183" s="61"/>
      <c r="V183" s="61"/>
      <c r="W183" s="78"/>
      <c r="X183" s="46">
        <f t="shared" si="20"/>
        <v>1</v>
      </c>
      <c r="Y183" s="47">
        <f t="shared" si="21"/>
        <v>1</v>
      </c>
      <c r="Z183" s="47">
        <f t="shared" si="22"/>
        <v>0</v>
      </c>
      <c r="AA183" s="47">
        <f t="shared" si="23"/>
        <v>0</v>
      </c>
      <c r="AB183" s="48" t="str">
        <f t="shared" si="24"/>
        <v>SRSA</v>
      </c>
      <c r="AC183" s="46">
        <f t="shared" si="25"/>
        <v>1</v>
      </c>
      <c r="AD183" s="47">
        <f t="shared" si="26"/>
        <v>0</v>
      </c>
      <c r="AE183" s="47">
        <f t="shared" si="27"/>
        <v>0</v>
      </c>
      <c r="AF183" s="48" t="str">
        <f t="shared" si="28"/>
        <v>-</v>
      </c>
      <c r="AG183" s="46">
        <f t="shared" si="29"/>
        <v>0</v>
      </c>
      <c r="AH183" s="62" t="s">
        <v>48</v>
      </c>
    </row>
    <row r="184" spans="1:34" ht="12.75" customHeight="1">
      <c r="A184" s="81" t="s">
        <v>1171</v>
      </c>
      <c r="B184" s="83" t="s">
        <v>1172</v>
      </c>
      <c r="C184" s="46" t="s">
        <v>1173</v>
      </c>
      <c r="D184" s="47" t="s">
        <v>1174</v>
      </c>
      <c r="E184" s="47" t="s">
        <v>1175</v>
      </c>
      <c r="F184" s="83" t="s">
        <v>42</v>
      </c>
      <c r="G184" s="64" t="s">
        <v>1176</v>
      </c>
      <c r="H184" s="57" t="s">
        <v>1177</v>
      </c>
      <c r="I184" s="47">
        <v>6203474116</v>
      </c>
      <c r="J184" s="88" t="s">
        <v>56</v>
      </c>
      <c r="K184" s="49" t="s">
        <v>47</v>
      </c>
      <c r="L184" s="70"/>
      <c r="M184" s="66">
        <v>455.1</v>
      </c>
      <c r="N184" s="58"/>
      <c r="O184" s="92">
        <v>22.017045454545457</v>
      </c>
      <c r="P184" s="49" t="s">
        <v>47</v>
      </c>
      <c r="Q184" s="59"/>
      <c r="R184" s="58"/>
      <c r="S184" s="74" t="s">
        <v>47</v>
      </c>
      <c r="T184" s="96">
        <v>35971</v>
      </c>
      <c r="U184" s="61"/>
      <c r="V184" s="61"/>
      <c r="W184" s="78"/>
      <c r="X184" s="46">
        <f t="shared" si="20"/>
        <v>1</v>
      </c>
      <c r="Y184" s="47">
        <f t="shared" si="21"/>
        <v>1</v>
      </c>
      <c r="Z184" s="47">
        <f t="shared" si="22"/>
        <v>0</v>
      </c>
      <c r="AA184" s="47">
        <f t="shared" si="23"/>
        <v>0</v>
      </c>
      <c r="AB184" s="48" t="str">
        <f t="shared" si="24"/>
        <v>SRSA</v>
      </c>
      <c r="AC184" s="46">
        <f t="shared" si="25"/>
        <v>1</v>
      </c>
      <c r="AD184" s="47">
        <f t="shared" si="26"/>
        <v>1</v>
      </c>
      <c r="AE184" s="47" t="str">
        <f t="shared" si="27"/>
        <v>Initial</v>
      </c>
      <c r="AF184" s="48" t="str">
        <f t="shared" si="28"/>
        <v>-</v>
      </c>
      <c r="AG184" s="46" t="str">
        <f t="shared" si="29"/>
        <v>SRSA</v>
      </c>
      <c r="AH184" s="62" t="s">
        <v>48</v>
      </c>
    </row>
    <row r="185" spans="1:34" ht="12.75" customHeight="1">
      <c r="A185" s="81" t="s">
        <v>1180</v>
      </c>
      <c r="B185" s="83" t="s">
        <v>1181</v>
      </c>
      <c r="C185" s="46" t="s">
        <v>1182</v>
      </c>
      <c r="D185" s="47" t="s">
        <v>1183</v>
      </c>
      <c r="E185" s="47" t="s">
        <v>1184</v>
      </c>
      <c r="F185" s="83" t="s">
        <v>42</v>
      </c>
      <c r="G185" s="64" t="s">
        <v>1185</v>
      </c>
      <c r="H185" s="57" t="s">
        <v>73</v>
      </c>
      <c r="I185" s="47">
        <v>7856692445</v>
      </c>
      <c r="J185" s="88" t="s">
        <v>56</v>
      </c>
      <c r="K185" s="49" t="s">
        <v>47</v>
      </c>
      <c r="L185" s="70"/>
      <c r="M185" s="66">
        <v>170.3</v>
      </c>
      <c r="N185" s="58"/>
      <c r="O185" s="92">
        <v>16.16766467065868</v>
      </c>
      <c r="P185" s="49" t="s">
        <v>46</v>
      </c>
      <c r="Q185" s="59"/>
      <c r="R185" s="58"/>
      <c r="S185" s="74" t="s">
        <v>47</v>
      </c>
      <c r="T185" s="96">
        <v>8177</v>
      </c>
      <c r="U185" s="61"/>
      <c r="V185" s="61"/>
      <c r="W185" s="78"/>
      <c r="X185" s="46">
        <f t="shared" si="20"/>
        <v>1</v>
      </c>
      <c r="Y185" s="47">
        <f t="shared" si="21"/>
        <v>1</v>
      </c>
      <c r="Z185" s="47">
        <f t="shared" si="22"/>
        <v>0</v>
      </c>
      <c r="AA185" s="47">
        <f t="shared" si="23"/>
        <v>0</v>
      </c>
      <c r="AB185" s="48" t="str">
        <f t="shared" si="24"/>
        <v>SRSA</v>
      </c>
      <c r="AC185" s="46">
        <f t="shared" si="25"/>
        <v>1</v>
      </c>
      <c r="AD185" s="47">
        <f t="shared" si="26"/>
        <v>0</v>
      </c>
      <c r="AE185" s="47">
        <f t="shared" si="27"/>
        <v>0</v>
      </c>
      <c r="AF185" s="48" t="str">
        <f t="shared" si="28"/>
        <v>-</v>
      </c>
      <c r="AG185" s="46">
        <f t="shared" si="29"/>
        <v>0</v>
      </c>
      <c r="AH185" s="62" t="s">
        <v>48</v>
      </c>
    </row>
    <row r="186" spans="1:34" ht="12.75" customHeight="1">
      <c r="A186" s="81" t="s">
        <v>1188</v>
      </c>
      <c r="B186" s="83" t="s">
        <v>1189</v>
      </c>
      <c r="C186" s="46" t="s">
        <v>1190</v>
      </c>
      <c r="D186" s="47" t="s">
        <v>1191</v>
      </c>
      <c r="E186" s="47" t="s">
        <v>1192</v>
      </c>
      <c r="F186" s="83" t="s">
        <v>42</v>
      </c>
      <c r="G186" s="64" t="s">
        <v>1193</v>
      </c>
      <c r="H186" s="57" t="s">
        <v>162</v>
      </c>
      <c r="I186" s="47">
        <v>7858773386</v>
      </c>
      <c r="J186" s="88" t="s">
        <v>45</v>
      </c>
      <c r="K186" s="49" t="s">
        <v>46</v>
      </c>
      <c r="L186" s="70"/>
      <c r="M186" s="66"/>
      <c r="N186" s="58"/>
      <c r="O186" s="92">
        <v>13.884992987377279</v>
      </c>
      <c r="P186" s="49" t="s">
        <v>46</v>
      </c>
      <c r="Q186" s="59"/>
      <c r="R186" s="58"/>
      <c r="S186" s="74" t="s">
        <v>47</v>
      </c>
      <c r="T186" s="96">
        <v>30548</v>
      </c>
      <c r="U186" s="61"/>
      <c r="V186" s="61"/>
      <c r="W186" s="78"/>
      <c r="X186" s="46">
        <f t="shared" si="20"/>
        <v>0</v>
      </c>
      <c r="Y186" s="47">
        <f t="shared" si="21"/>
        <v>0</v>
      </c>
      <c r="Z186" s="47">
        <f t="shared" si="22"/>
        <v>0</v>
      </c>
      <c r="AA186" s="47">
        <f t="shared" si="23"/>
        <v>0</v>
      </c>
      <c r="AB186" s="48" t="str">
        <f t="shared" si="24"/>
        <v>-</v>
      </c>
      <c r="AC186" s="46">
        <f t="shared" si="25"/>
        <v>1</v>
      </c>
      <c r="AD186" s="47">
        <f t="shared" si="26"/>
        <v>0</v>
      </c>
      <c r="AE186" s="47">
        <f t="shared" si="27"/>
        <v>0</v>
      </c>
      <c r="AF186" s="48" t="str">
        <f t="shared" si="28"/>
        <v>-</v>
      </c>
      <c r="AG186" s="46">
        <f t="shared" si="29"/>
        <v>0</v>
      </c>
      <c r="AH186" s="62" t="s">
        <v>48</v>
      </c>
    </row>
    <row r="187" spans="1:34" ht="12.75" customHeight="1">
      <c r="A187" s="81" t="s">
        <v>1194</v>
      </c>
      <c r="B187" s="83" t="s">
        <v>1195</v>
      </c>
      <c r="C187" s="46" t="s">
        <v>1186</v>
      </c>
      <c r="D187" s="47" t="s">
        <v>1196</v>
      </c>
      <c r="E187" s="47" t="s">
        <v>1186</v>
      </c>
      <c r="F187" s="83" t="s">
        <v>42</v>
      </c>
      <c r="G187" s="64" t="s">
        <v>1187</v>
      </c>
      <c r="H187" s="57" t="s">
        <v>73</v>
      </c>
      <c r="I187" s="47">
        <v>7856714588</v>
      </c>
      <c r="J187" s="88" t="s">
        <v>56</v>
      </c>
      <c r="K187" s="49" t="s">
        <v>47</v>
      </c>
      <c r="L187" s="70"/>
      <c r="M187" s="66">
        <v>362.6</v>
      </c>
      <c r="N187" s="58"/>
      <c r="O187" s="92">
        <v>13.716814159292035</v>
      </c>
      <c r="P187" s="49" t="s">
        <v>46</v>
      </c>
      <c r="Q187" s="59"/>
      <c r="R187" s="58"/>
      <c r="S187" s="74" t="s">
        <v>47</v>
      </c>
      <c r="T187" s="96">
        <v>22159</v>
      </c>
      <c r="U187" s="61"/>
      <c r="V187" s="61"/>
      <c r="W187" s="78"/>
      <c r="X187" s="46">
        <f t="shared" si="20"/>
        <v>1</v>
      </c>
      <c r="Y187" s="47">
        <f t="shared" si="21"/>
        <v>1</v>
      </c>
      <c r="Z187" s="47">
        <f t="shared" si="22"/>
        <v>0</v>
      </c>
      <c r="AA187" s="47">
        <f t="shared" si="23"/>
        <v>0</v>
      </c>
      <c r="AB187" s="48" t="str">
        <f t="shared" si="24"/>
        <v>SRSA</v>
      </c>
      <c r="AC187" s="46">
        <f t="shared" si="25"/>
        <v>1</v>
      </c>
      <c r="AD187" s="47">
        <f t="shared" si="26"/>
        <v>0</v>
      </c>
      <c r="AE187" s="47">
        <f t="shared" si="27"/>
        <v>0</v>
      </c>
      <c r="AF187" s="48" t="str">
        <f t="shared" si="28"/>
        <v>-</v>
      </c>
      <c r="AG187" s="46">
        <f t="shared" si="29"/>
        <v>0</v>
      </c>
      <c r="AH187" s="62" t="s">
        <v>48</v>
      </c>
    </row>
    <row r="188" spans="1:34" ht="12.75" customHeight="1">
      <c r="A188" s="81" t="s">
        <v>1197</v>
      </c>
      <c r="B188" s="83" t="s">
        <v>1198</v>
      </c>
      <c r="C188" s="46" t="s">
        <v>1199</v>
      </c>
      <c r="D188" s="47" t="s">
        <v>1200</v>
      </c>
      <c r="E188" s="47" t="s">
        <v>1199</v>
      </c>
      <c r="F188" s="83" t="s">
        <v>42</v>
      </c>
      <c r="G188" s="64" t="s">
        <v>1201</v>
      </c>
      <c r="H188" s="57" t="s">
        <v>1202</v>
      </c>
      <c r="I188" s="47">
        <v>7854753805</v>
      </c>
      <c r="J188" s="88" t="s">
        <v>56</v>
      </c>
      <c r="K188" s="49" t="s">
        <v>47</v>
      </c>
      <c r="L188" s="70"/>
      <c r="M188" s="66">
        <v>338.7</v>
      </c>
      <c r="N188" s="58"/>
      <c r="O188" s="92">
        <v>16.710182767624023</v>
      </c>
      <c r="P188" s="49" t="s">
        <v>46</v>
      </c>
      <c r="Q188" s="59"/>
      <c r="R188" s="58"/>
      <c r="S188" s="74" t="s">
        <v>47</v>
      </c>
      <c r="T188" s="96">
        <v>25699</v>
      </c>
      <c r="U188" s="61"/>
      <c r="V188" s="61"/>
      <c r="W188" s="78"/>
      <c r="X188" s="46">
        <f t="shared" si="20"/>
        <v>1</v>
      </c>
      <c r="Y188" s="47">
        <f t="shared" si="21"/>
        <v>1</v>
      </c>
      <c r="Z188" s="47">
        <f t="shared" si="22"/>
        <v>0</v>
      </c>
      <c r="AA188" s="47">
        <f t="shared" si="23"/>
        <v>0</v>
      </c>
      <c r="AB188" s="48" t="str">
        <f t="shared" si="24"/>
        <v>SRSA</v>
      </c>
      <c r="AC188" s="46">
        <f t="shared" si="25"/>
        <v>1</v>
      </c>
      <c r="AD188" s="47">
        <f t="shared" si="26"/>
        <v>0</v>
      </c>
      <c r="AE188" s="47">
        <f t="shared" si="27"/>
        <v>0</v>
      </c>
      <c r="AF188" s="48" t="str">
        <f t="shared" si="28"/>
        <v>-</v>
      </c>
      <c r="AG188" s="46">
        <f t="shared" si="29"/>
        <v>0</v>
      </c>
      <c r="AH188" s="62" t="s">
        <v>48</v>
      </c>
    </row>
    <row r="189" spans="1:34" ht="12.75" customHeight="1">
      <c r="A189" s="81" t="s">
        <v>1203</v>
      </c>
      <c r="B189" s="83" t="s">
        <v>1204</v>
      </c>
      <c r="C189" s="46" t="s">
        <v>1205</v>
      </c>
      <c r="D189" s="47" t="s">
        <v>768</v>
      </c>
      <c r="E189" s="47" t="s">
        <v>1205</v>
      </c>
      <c r="F189" s="83" t="s">
        <v>42</v>
      </c>
      <c r="G189" s="64" t="s">
        <v>1206</v>
      </c>
      <c r="H189" s="57" t="s">
        <v>404</v>
      </c>
      <c r="I189" s="47">
        <v>9137807000</v>
      </c>
      <c r="J189" s="88" t="s">
        <v>182</v>
      </c>
      <c r="K189" s="49" t="s">
        <v>46</v>
      </c>
      <c r="L189" s="70"/>
      <c r="M189" s="66"/>
      <c r="N189" s="58"/>
      <c r="O189" s="92">
        <v>6.8616793490792904</v>
      </c>
      <c r="P189" s="49" t="s">
        <v>46</v>
      </c>
      <c r="Q189" s="59"/>
      <c r="R189" s="58"/>
      <c r="S189" s="74" t="s">
        <v>46</v>
      </c>
      <c r="T189" s="96">
        <v>409965</v>
      </c>
      <c r="U189" s="61"/>
      <c r="V189" s="61"/>
      <c r="W189" s="78"/>
      <c r="X189" s="46">
        <f t="shared" si="20"/>
        <v>0</v>
      </c>
      <c r="Y189" s="47">
        <f t="shared" si="21"/>
        <v>0</v>
      </c>
      <c r="Z189" s="47">
        <f t="shared" si="22"/>
        <v>0</v>
      </c>
      <c r="AA189" s="47">
        <f t="shared" si="23"/>
        <v>0</v>
      </c>
      <c r="AB189" s="48" t="str">
        <f t="shared" si="24"/>
        <v>-</v>
      </c>
      <c r="AC189" s="46">
        <f t="shared" si="25"/>
        <v>0</v>
      </c>
      <c r="AD189" s="47">
        <f t="shared" si="26"/>
        <v>0</v>
      </c>
      <c r="AE189" s="47">
        <f t="shared" si="27"/>
        <v>0</v>
      </c>
      <c r="AF189" s="48" t="str">
        <f t="shared" si="28"/>
        <v>-</v>
      </c>
      <c r="AG189" s="46">
        <f t="shared" si="29"/>
        <v>0</v>
      </c>
      <c r="AH189" s="62" t="s">
        <v>48</v>
      </c>
    </row>
    <row r="190" spans="1:34" ht="12.75" customHeight="1">
      <c r="A190" s="81" t="s">
        <v>1207</v>
      </c>
      <c r="B190" s="83" t="s">
        <v>1208</v>
      </c>
      <c r="C190" s="46" t="s">
        <v>1209</v>
      </c>
      <c r="D190" s="47" t="s">
        <v>1210</v>
      </c>
      <c r="E190" s="47" t="s">
        <v>1211</v>
      </c>
      <c r="F190" s="83" t="s">
        <v>42</v>
      </c>
      <c r="G190" s="64" t="s">
        <v>1212</v>
      </c>
      <c r="H190" s="57" t="s">
        <v>73</v>
      </c>
      <c r="I190" s="47">
        <v>7858894614</v>
      </c>
      <c r="J190" s="88" t="s">
        <v>81</v>
      </c>
      <c r="K190" s="49" t="s">
        <v>47</v>
      </c>
      <c r="L190" s="70"/>
      <c r="M190" s="66">
        <v>298.9</v>
      </c>
      <c r="N190" s="58"/>
      <c r="O190" s="92">
        <v>10.966057441253264</v>
      </c>
      <c r="P190" s="49" t="s">
        <v>46</v>
      </c>
      <c r="Q190" s="59"/>
      <c r="R190" s="58"/>
      <c r="S190" s="74" t="s">
        <v>47</v>
      </c>
      <c r="T190" s="96">
        <v>13825</v>
      </c>
      <c r="U190" s="61"/>
      <c r="V190" s="61"/>
      <c r="W190" s="78"/>
      <c r="X190" s="46">
        <f t="shared" si="20"/>
        <v>1</v>
      </c>
      <c r="Y190" s="47">
        <f t="shared" si="21"/>
        <v>1</v>
      </c>
      <c r="Z190" s="47">
        <f t="shared" si="22"/>
        <v>0</v>
      </c>
      <c r="AA190" s="47">
        <f t="shared" si="23"/>
        <v>0</v>
      </c>
      <c r="AB190" s="48" t="str">
        <f t="shared" si="24"/>
        <v>SRSA</v>
      </c>
      <c r="AC190" s="46">
        <f t="shared" si="25"/>
        <v>1</v>
      </c>
      <c r="AD190" s="47">
        <f t="shared" si="26"/>
        <v>0</v>
      </c>
      <c r="AE190" s="47">
        <f t="shared" si="27"/>
        <v>0</v>
      </c>
      <c r="AF190" s="48" t="str">
        <f t="shared" si="28"/>
        <v>-</v>
      </c>
      <c r="AG190" s="46">
        <f t="shared" si="29"/>
        <v>0</v>
      </c>
      <c r="AH190" s="62" t="s">
        <v>48</v>
      </c>
    </row>
    <row r="191" spans="1:34" ht="12.75" customHeight="1">
      <c r="A191" s="81" t="s">
        <v>1213</v>
      </c>
      <c r="B191" s="83" t="s">
        <v>1214</v>
      </c>
      <c r="C191" s="46" t="s">
        <v>1215</v>
      </c>
      <c r="D191" s="47" t="s">
        <v>1216</v>
      </c>
      <c r="E191" s="47" t="s">
        <v>1215</v>
      </c>
      <c r="F191" s="83" t="s">
        <v>42</v>
      </c>
      <c r="G191" s="64" t="s">
        <v>1217</v>
      </c>
      <c r="H191" s="57" t="s">
        <v>1218</v>
      </c>
      <c r="I191" s="47">
        <v>7855283176</v>
      </c>
      <c r="J191" s="88" t="s">
        <v>81</v>
      </c>
      <c r="K191" s="49" t="s">
        <v>47</v>
      </c>
      <c r="L191" s="70"/>
      <c r="M191" s="66"/>
      <c r="N191" s="58"/>
      <c r="O191" s="92">
        <v>15.864022662889518</v>
      </c>
      <c r="P191" s="49" t="s">
        <v>46</v>
      </c>
      <c r="Q191" s="59"/>
      <c r="R191" s="58"/>
      <c r="S191" s="74" t="s">
        <v>47</v>
      </c>
      <c r="T191" s="96">
        <v>24683</v>
      </c>
      <c r="U191" s="61"/>
      <c r="V191" s="61"/>
      <c r="W191" s="78"/>
      <c r="X191" s="46">
        <f t="shared" si="20"/>
        <v>1</v>
      </c>
      <c r="Y191" s="47">
        <f t="shared" si="21"/>
        <v>0</v>
      </c>
      <c r="Z191" s="47">
        <f t="shared" si="22"/>
        <v>0</v>
      </c>
      <c r="AA191" s="47">
        <f t="shared" si="23"/>
        <v>0</v>
      </c>
      <c r="AB191" s="48" t="str">
        <f t="shared" si="24"/>
        <v>-</v>
      </c>
      <c r="AC191" s="46">
        <f t="shared" si="25"/>
        <v>1</v>
      </c>
      <c r="AD191" s="47">
        <f t="shared" si="26"/>
        <v>0</v>
      </c>
      <c r="AE191" s="47">
        <f t="shared" si="27"/>
        <v>0</v>
      </c>
      <c r="AF191" s="48" t="str">
        <f t="shared" si="28"/>
        <v>-</v>
      </c>
      <c r="AG191" s="46">
        <f t="shared" si="29"/>
        <v>0</v>
      </c>
      <c r="AH191" s="62" t="s">
        <v>48</v>
      </c>
    </row>
    <row r="192" spans="1:34" ht="12.75" customHeight="1">
      <c r="A192" s="81" t="s">
        <v>1219</v>
      </c>
      <c r="B192" s="83" t="s">
        <v>1220</v>
      </c>
      <c r="C192" s="46" t="s">
        <v>1221</v>
      </c>
      <c r="D192" s="47" t="s">
        <v>1222</v>
      </c>
      <c r="E192" s="47" t="s">
        <v>1221</v>
      </c>
      <c r="F192" s="83" t="s">
        <v>42</v>
      </c>
      <c r="G192" s="64" t="s">
        <v>1223</v>
      </c>
      <c r="H192" s="57" t="s">
        <v>1224</v>
      </c>
      <c r="I192" s="47">
        <v>9137554172</v>
      </c>
      <c r="J192" s="88" t="s">
        <v>129</v>
      </c>
      <c r="K192" s="49" t="s">
        <v>46</v>
      </c>
      <c r="L192" s="70"/>
      <c r="M192" s="66"/>
      <c r="N192" s="58"/>
      <c r="O192" s="92">
        <v>18.956254796623178</v>
      </c>
      <c r="P192" s="49" t="s">
        <v>46</v>
      </c>
      <c r="Q192" s="59"/>
      <c r="R192" s="58"/>
      <c r="S192" s="74" t="s">
        <v>46</v>
      </c>
      <c r="T192" s="96">
        <v>65014</v>
      </c>
      <c r="U192" s="61"/>
      <c r="V192" s="61"/>
      <c r="W192" s="78"/>
      <c r="X192" s="46">
        <f t="shared" si="20"/>
        <v>0</v>
      </c>
      <c r="Y192" s="47">
        <f t="shared" si="21"/>
        <v>0</v>
      </c>
      <c r="Z192" s="47">
        <f t="shared" si="22"/>
        <v>0</v>
      </c>
      <c r="AA192" s="47">
        <f t="shared" si="23"/>
        <v>0</v>
      </c>
      <c r="AB192" s="48" t="str">
        <f t="shared" si="24"/>
        <v>-</v>
      </c>
      <c r="AC192" s="46">
        <f t="shared" si="25"/>
        <v>0</v>
      </c>
      <c r="AD192" s="47">
        <f t="shared" si="26"/>
        <v>0</v>
      </c>
      <c r="AE192" s="47">
        <f t="shared" si="27"/>
        <v>0</v>
      </c>
      <c r="AF192" s="48" t="str">
        <f t="shared" si="28"/>
        <v>-</v>
      </c>
      <c r="AG192" s="46">
        <f t="shared" si="29"/>
        <v>0</v>
      </c>
      <c r="AH192" s="62" t="s">
        <v>48</v>
      </c>
    </row>
    <row r="193" spans="1:34" ht="12.75" customHeight="1">
      <c r="A193" s="81" t="s">
        <v>1225</v>
      </c>
      <c r="B193" s="83" t="s">
        <v>1226</v>
      </c>
      <c r="C193" s="46" t="s">
        <v>1227</v>
      </c>
      <c r="D193" s="47" t="s">
        <v>1228</v>
      </c>
      <c r="E193" s="47" t="s">
        <v>1229</v>
      </c>
      <c r="F193" s="83" t="s">
        <v>42</v>
      </c>
      <c r="G193" s="64" t="s">
        <v>1230</v>
      </c>
      <c r="H193" s="57" t="s">
        <v>1231</v>
      </c>
      <c r="I193" s="47">
        <v>7853462145</v>
      </c>
      <c r="J193" s="88" t="s">
        <v>56</v>
      </c>
      <c r="K193" s="49" t="s">
        <v>47</v>
      </c>
      <c r="L193" s="70"/>
      <c r="M193" s="66">
        <v>292.9</v>
      </c>
      <c r="N193" s="58"/>
      <c r="O193" s="92">
        <v>16.964285714285715</v>
      </c>
      <c r="P193" s="49" t="s">
        <v>46</v>
      </c>
      <c r="Q193" s="59"/>
      <c r="R193" s="58"/>
      <c r="S193" s="74" t="s">
        <v>47</v>
      </c>
      <c r="T193" s="96">
        <v>22161</v>
      </c>
      <c r="U193" s="61"/>
      <c r="V193" s="61"/>
      <c r="W193" s="78"/>
      <c r="X193" s="46">
        <f t="shared" si="20"/>
        <v>1</v>
      </c>
      <c r="Y193" s="47">
        <f t="shared" si="21"/>
        <v>1</v>
      </c>
      <c r="Z193" s="47">
        <f t="shared" si="22"/>
        <v>0</v>
      </c>
      <c r="AA193" s="47">
        <f t="shared" si="23"/>
        <v>0</v>
      </c>
      <c r="AB193" s="48" t="str">
        <f t="shared" si="24"/>
        <v>SRSA</v>
      </c>
      <c r="AC193" s="46">
        <f t="shared" si="25"/>
        <v>1</v>
      </c>
      <c r="AD193" s="47">
        <f t="shared" si="26"/>
        <v>0</v>
      </c>
      <c r="AE193" s="47">
        <f t="shared" si="27"/>
        <v>0</v>
      </c>
      <c r="AF193" s="48" t="str">
        <f t="shared" si="28"/>
        <v>-</v>
      </c>
      <c r="AG193" s="46">
        <f t="shared" si="29"/>
        <v>0</v>
      </c>
      <c r="AH193" s="62" t="s">
        <v>48</v>
      </c>
    </row>
    <row r="194" spans="1:34" ht="12.75" customHeight="1">
      <c r="A194" s="81" t="s">
        <v>1232</v>
      </c>
      <c r="B194" s="83" t="s">
        <v>1233</v>
      </c>
      <c r="C194" s="46" t="s">
        <v>1234</v>
      </c>
      <c r="D194" s="47" t="s">
        <v>1235</v>
      </c>
      <c r="E194" s="47" t="s">
        <v>1178</v>
      </c>
      <c r="F194" s="83" t="s">
        <v>42</v>
      </c>
      <c r="G194" s="64" t="s">
        <v>1179</v>
      </c>
      <c r="H194" s="57" t="s">
        <v>758</v>
      </c>
      <c r="I194" s="47">
        <v>7858632539</v>
      </c>
      <c r="J194" s="88" t="s">
        <v>81</v>
      </c>
      <c r="K194" s="49" t="s">
        <v>47</v>
      </c>
      <c r="L194" s="70"/>
      <c r="M194" s="66">
        <v>456.2</v>
      </c>
      <c r="N194" s="58"/>
      <c r="O194" s="92">
        <v>18.367346938775512</v>
      </c>
      <c r="P194" s="49" t="s">
        <v>46</v>
      </c>
      <c r="Q194" s="59"/>
      <c r="R194" s="58"/>
      <c r="S194" s="74" t="s">
        <v>47</v>
      </c>
      <c r="T194" s="96">
        <v>27697</v>
      </c>
      <c r="U194" s="61"/>
      <c r="V194" s="61"/>
      <c r="W194" s="78"/>
      <c r="X194" s="46">
        <f t="shared" si="20"/>
        <v>1</v>
      </c>
      <c r="Y194" s="47">
        <f t="shared" si="21"/>
        <v>1</v>
      </c>
      <c r="Z194" s="47">
        <f t="shared" si="22"/>
        <v>0</v>
      </c>
      <c r="AA194" s="47">
        <f t="shared" si="23"/>
        <v>0</v>
      </c>
      <c r="AB194" s="48" t="str">
        <f t="shared" si="24"/>
        <v>SRSA</v>
      </c>
      <c r="AC194" s="46">
        <f t="shared" si="25"/>
        <v>1</v>
      </c>
      <c r="AD194" s="47">
        <f t="shared" si="26"/>
        <v>0</v>
      </c>
      <c r="AE194" s="47">
        <f t="shared" si="27"/>
        <v>0</v>
      </c>
      <c r="AF194" s="48" t="str">
        <f t="shared" si="28"/>
        <v>-</v>
      </c>
      <c r="AG194" s="46">
        <f t="shared" si="29"/>
        <v>0</v>
      </c>
      <c r="AH194" s="62" t="s">
        <v>48</v>
      </c>
    </row>
    <row r="195" spans="1:34" ht="12.75" customHeight="1">
      <c r="A195" s="81" t="s">
        <v>1236</v>
      </c>
      <c r="B195" s="83" t="s">
        <v>1237</v>
      </c>
      <c r="C195" s="46" t="s">
        <v>1238</v>
      </c>
      <c r="D195" s="47" t="s">
        <v>1239</v>
      </c>
      <c r="E195" s="47" t="s">
        <v>1238</v>
      </c>
      <c r="F195" s="83" t="s">
        <v>42</v>
      </c>
      <c r="G195" s="64" t="s">
        <v>1240</v>
      </c>
      <c r="H195" s="57" t="s">
        <v>1241</v>
      </c>
      <c r="I195" s="47">
        <v>6207952126</v>
      </c>
      <c r="J195" s="88" t="s">
        <v>56</v>
      </c>
      <c r="K195" s="49" t="s">
        <v>47</v>
      </c>
      <c r="L195" s="70"/>
      <c r="M195" s="66">
        <v>429.2</v>
      </c>
      <c r="N195" s="58"/>
      <c r="O195" s="92">
        <v>27.91327913279133</v>
      </c>
      <c r="P195" s="49" t="s">
        <v>47</v>
      </c>
      <c r="Q195" s="59"/>
      <c r="R195" s="58"/>
      <c r="S195" s="74" t="s">
        <v>47</v>
      </c>
      <c r="T195" s="96">
        <v>21413</v>
      </c>
      <c r="U195" s="61"/>
      <c r="V195" s="61"/>
      <c r="W195" s="78"/>
      <c r="X195" s="46">
        <f t="shared" si="20"/>
        <v>1</v>
      </c>
      <c r="Y195" s="47">
        <f t="shared" si="21"/>
        <v>1</v>
      </c>
      <c r="Z195" s="47">
        <f t="shared" si="22"/>
        <v>0</v>
      </c>
      <c r="AA195" s="47">
        <f t="shared" si="23"/>
        <v>0</v>
      </c>
      <c r="AB195" s="48" t="str">
        <f t="shared" si="24"/>
        <v>SRSA</v>
      </c>
      <c r="AC195" s="46">
        <f t="shared" si="25"/>
        <v>1</v>
      </c>
      <c r="AD195" s="47">
        <f t="shared" si="26"/>
        <v>1</v>
      </c>
      <c r="AE195" s="47" t="str">
        <f t="shared" si="27"/>
        <v>Initial</v>
      </c>
      <c r="AF195" s="48" t="str">
        <f t="shared" si="28"/>
        <v>-</v>
      </c>
      <c r="AG195" s="46" t="str">
        <f t="shared" si="29"/>
        <v>SRSA</v>
      </c>
      <c r="AH195" s="62" t="s">
        <v>48</v>
      </c>
    </row>
    <row r="196" spans="1:34" ht="12.75" customHeight="1">
      <c r="A196" s="81" t="s">
        <v>1242</v>
      </c>
      <c r="B196" s="83" t="s">
        <v>1243</v>
      </c>
      <c r="C196" s="46" t="s">
        <v>1244</v>
      </c>
      <c r="D196" s="47" t="s">
        <v>1245</v>
      </c>
      <c r="E196" s="47" t="s">
        <v>1246</v>
      </c>
      <c r="F196" s="83" t="s">
        <v>42</v>
      </c>
      <c r="G196" s="64" t="s">
        <v>1247</v>
      </c>
      <c r="H196" s="57" t="s">
        <v>1248</v>
      </c>
      <c r="I196" s="47">
        <v>7853872201</v>
      </c>
      <c r="J196" s="88" t="s">
        <v>56</v>
      </c>
      <c r="K196" s="49" t="s">
        <v>47</v>
      </c>
      <c r="L196" s="70"/>
      <c r="M196" s="66">
        <v>177.2</v>
      </c>
      <c r="N196" s="58"/>
      <c r="O196" s="92">
        <v>16.8141592920354</v>
      </c>
      <c r="P196" s="49" t="s">
        <v>46</v>
      </c>
      <c r="Q196" s="59"/>
      <c r="R196" s="58"/>
      <c r="S196" s="74" t="s">
        <v>47</v>
      </c>
      <c r="T196" s="96">
        <v>9937</v>
      </c>
      <c r="U196" s="61"/>
      <c r="V196" s="61"/>
      <c r="W196" s="78"/>
      <c r="X196" s="46">
        <f t="shared" si="20"/>
        <v>1</v>
      </c>
      <c r="Y196" s="47">
        <f t="shared" si="21"/>
        <v>1</v>
      </c>
      <c r="Z196" s="47">
        <f t="shared" si="22"/>
        <v>0</v>
      </c>
      <c r="AA196" s="47">
        <f t="shared" si="23"/>
        <v>0</v>
      </c>
      <c r="AB196" s="48" t="str">
        <f t="shared" si="24"/>
        <v>SRSA</v>
      </c>
      <c r="AC196" s="46">
        <f t="shared" si="25"/>
        <v>1</v>
      </c>
      <c r="AD196" s="47">
        <f t="shared" si="26"/>
        <v>0</v>
      </c>
      <c r="AE196" s="47">
        <f t="shared" si="27"/>
        <v>0</v>
      </c>
      <c r="AF196" s="48" t="str">
        <f t="shared" si="28"/>
        <v>-</v>
      </c>
      <c r="AG196" s="46">
        <f t="shared" si="29"/>
        <v>0</v>
      </c>
      <c r="AH196" s="62" t="s">
        <v>48</v>
      </c>
    </row>
    <row r="197" spans="1:34" ht="12.75" customHeight="1">
      <c r="A197" s="81" t="s">
        <v>1249</v>
      </c>
      <c r="B197" s="83" t="s">
        <v>1250</v>
      </c>
      <c r="C197" s="46" t="s">
        <v>1251</v>
      </c>
      <c r="D197" s="47" t="s">
        <v>1252</v>
      </c>
      <c r="E197" s="47" t="s">
        <v>1251</v>
      </c>
      <c r="F197" s="83" t="s">
        <v>42</v>
      </c>
      <c r="G197" s="64" t="s">
        <v>1253</v>
      </c>
      <c r="H197" s="57" t="s">
        <v>1254</v>
      </c>
      <c r="I197" s="47">
        <v>7852298010</v>
      </c>
      <c r="J197" s="88" t="s">
        <v>129</v>
      </c>
      <c r="K197" s="49" t="s">
        <v>46</v>
      </c>
      <c r="L197" s="70"/>
      <c r="M197" s="66"/>
      <c r="N197" s="58"/>
      <c r="O197" s="92">
        <v>21.700223713646533</v>
      </c>
      <c r="P197" s="49" t="s">
        <v>47</v>
      </c>
      <c r="Q197" s="59"/>
      <c r="R197" s="58"/>
      <c r="S197" s="74" t="s">
        <v>46</v>
      </c>
      <c r="T197" s="96">
        <v>123899</v>
      </c>
      <c r="U197" s="61"/>
      <c r="V197" s="61"/>
      <c r="W197" s="78"/>
      <c r="X197" s="46">
        <f aca="true" t="shared" si="30" ref="X197:X260">IF(OR(K197="YES",TRIM(L197)="YES"),1,0)</f>
        <v>0</v>
      </c>
      <c r="Y197" s="47">
        <f aca="true" t="shared" si="31" ref="Y197:Y260">IF(OR(AND(ISNUMBER(M197),AND(M197&gt;0,M197&lt;600)),AND(ISNUMBER(M197),AND(M197&gt;0,N197="YES"))),1,0)</f>
        <v>0</v>
      </c>
      <c r="Z197" s="47">
        <f aca="true" t="shared" si="32" ref="Z197:Z260">IF(AND(OR(K197="YES",TRIM(L197)="YES"),(X197=0)),"Trouble",0)</f>
        <v>0</v>
      </c>
      <c r="AA197" s="47">
        <f aca="true" t="shared" si="33" ref="AA197:AA260">IF(AND(OR(AND(ISNUMBER(M197),AND(M197&gt;0,M197&lt;600)),AND(ISNUMBER(M197),AND(M197&gt;0,N197="YES"))),(Y197=0)),"Trouble",0)</f>
        <v>0</v>
      </c>
      <c r="AB197" s="48" t="str">
        <f aca="true" t="shared" si="34" ref="AB197:AB260">IF(AND(X197=1,Y197=1),"SRSA","-")</f>
        <v>-</v>
      </c>
      <c r="AC197" s="46">
        <f aca="true" t="shared" si="35" ref="AC197:AC260">IF(S197="YES",1,0)</f>
        <v>0</v>
      </c>
      <c r="AD197" s="47">
        <f aca="true" t="shared" si="36" ref="AD197:AD260">IF(OR(AND(ISNUMBER(Q197),Q197&gt;=20),(AND(ISNUMBER(Q197)=FALSE,AND(ISNUMBER(O197),O197&gt;=20)))),1,0)</f>
        <v>1</v>
      </c>
      <c r="AE197" s="47">
        <f aca="true" t="shared" si="37" ref="AE197:AE260">IF(AND(AC197=1,AD197=1),"Initial",0)</f>
        <v>0</v>
      </c>
      <c r="AF197" s="48" t="str">
        <f aca="true" t="shared" si="38" ref="AF197:AF260">IF(AND(AND(AE197="Initial",AG197=0),AND(ISNUMBER(M197),M197&gt;0)),"RLIS","-")</f>
        <v>-</v>
      </c>
      <c r="AG197" s="46">
        <f aca="true" t="shared" si="39" ref="AG197:AG260">IF(AND(AB197="SRSA",AE197="Initial"),"SRSA",0)</f>
        <v>0</v>
      </c>
      <c r="AH197" s="62" t="s">
        <v>48</v>
      </c>
    </row>
    <row r="198" spans="1:34" ht="12.75" customHeight="1">
      <c r="A198" s="81" t="s">
        <v>1255</v>
      </c>
      <c r="B198" s="83" t="s">
        <v>1256</v>
      </c>
      <c r="C198" s="46" t="s">
        <v>1257</v>
      </c>
      <c r="D198" s="47" t="s">
        <v>1258</v>
      </c>
      <c r="E198" s="47" t="s">
        <v>1257</v>
      </c>
      <c r="F198" s="83" t="s">
        <v>42</v>
      </c>
      <c r="G198" s="64" t="s">
        <v>1259</v>
      </c>
      <c r="H198" s="57" t="s">
        <v>1260</v>
      </c>
      <c r="I198" s="47">
        <v>6204552227</v>
      </c>
      <c r="J198" s="88" t="s">
        <v>81</v>
      </c>
      <c r="K198" s="49" t="s">
        <v>47</v>
      </c>
      <c r="L198" s="70"/>
      <c r="M198" s="66">
        <v>312.2</v>
      </c>
      <c r="N198" s="58"/>
      <c r="O198" s="92">
        <v>11.80327868852459</v>
      </c>
      <c r="P198" s="49" t="s">
        <v>46</v>
      </c>
      <c r="Q198" s="59"/>
      <c r="R198" s="58"/>
      <c r="S198" s="74" t="s">
        <v>47</v>
      </c>
      <c r="T198" s="96">
        <v>16309</v>
      </c>
      <c r="U198" s="61"/>
      <c r="V198" s="61"/>
      <c r="W198" s="78"/>
      <c r="X198" s="46">
        <f t="shared" si="30"/>
        <v>1</v>
      </c>
      <c r="Y198" s="47">
        <f t="shared" si="31"/>
        <v>1</v>
      </c>
      <c r="Z198" s="47">
        <f t="shared" si="32"/>
        <v>0</v>
      </c>
      <c r="AA198" s="47">
        <f t="shared" si="33"/>
        <v>0</v>
      </c>
      <c r="AB198" s="48" t="str">
        <f t="shared" si="34"/>
        <v>SRSA</v>
      </c>
      <c r="AC198" s="46">
        <f t="shared" si="35"/>
        <v>1</v>
      </c>
      <c r="AD198" s="47">
        <f t="shared" si="36"/>
        <v>0</v>
      </c>
      <c r="AE198" s="47">
        <f t="shared" si="37"/>
        <v>0</v>
      </c>
      <c r="AF198" s="48" t="str">
        <f t="shared" si="38"/>
        <v>-</v>
      </c>
      <c r="AG198" s="46">
        <f t="shared" si="39"/>
        <v>0</v>
      </c>
      <c r="AH198" s="62" t="s">
        <v>48</v>
      </c>
    </row>
    <row r="199" spans="1:34" ht="12.75" customHeight="1">
      <c r="A199" s="81" t="s">
        <v>1261</v>
      </c>
      <c r="B199" s="83" t="s">
        <v>1262</v>
      </c>
      <c r="C199" s="46" t="s">
        <v>1263</v>
      </c>
      <c r="D199" s="47" t="s">
        <v>1264</v>
      </c>
      <c r="E199" s="47" t="s">
        <v>1263</v>
      </c>
      <c r="F199" s="83" t="s">
        <v>42</v>
      </c>
      <c r="G199" s="64" t="s">
        <v>1265</v>
      </c>
      <c r="H199" s="57" t="s">
        <v>410</v>
      </c>
      <c r="I199" s="47">
        <v>7857374635</v>
      </c>
      <c r="J199" s="88" t="s">
        <v>56</v>
      </c>
      <c r="K199" s="49" t="s">
        <v>47</v>
      </c>
      <c r="L199" s="70"/>
      <c r="M199" s="66">
        <v>110.8</v>
      </c>
      <c r="N199" s="58"/>
      <c r="O199" s="92">
        <v>12.837837837837837</v>
      </c>
      <c r="P199" s="49" t="s">
        <v>46</v>
      </c>
      <c r="Q199" s="59"/>
      <c r="R199" s="58"/>
      <c r="S199" s="74" t="s">
        <v>47</v>
      </c>
      <c r="T199" s="96">
        <v>7698</v>
      </c>
      <c r="U199" s="61"/>
      <c r="V199" s="61"/>
      <c r="W199" s="78"/>
      <c r="X199" s="46">
        <f t="shared" si="30"/>
        <v>1</v>
      </c>
      <c r="Y199" s="47">
        <f t="shared" si="31"/>
        <v>1</v>
      </c>
      <c r="Z199" s="47">
        <f t="shared" si="32"/>
        <v>0</v>
      </c>
      <c r="AA199" s="47">
        <f t="shared" si="33"/>
        <v>0</v>
      </c>
      <c r="AB199" s="48" t="str">
        <f t="shared" si="34"/>
        <v>SRSA</v>
      </c>
      <c r="AC199" s="46">
        <f t="shared" si="35"/>
        <v>1</v>
      </c>
      <c r="AD199" s="47">
        <f t="shared" si="36"/>
        <v>0</v>
      </c>
      <c r="AE199" s="47">
        <f t="shared" si="37"/>
        <v>0</v>
      </c>
      <c r="AF199" s="48" t="str">
        <f t="shared" si="38"/>
        <v>-</v>
      </c>
      <c r="AG199" s="46">
        <f t="shared" si="39"/>
        <v>0</v>
      </c>
      <c r="AH199" s="62" t="s">
        <v>48</v>
      </c>
    </row>
    <row r="200" spans="1:34" ht="12.75" customHeight="1">
      <c r="A200" s="81" t="s">
        <v>1266</v>
      </c>
      <c r="B200" s="83" t="s">
        <v>1267</v>
      </c>
      <c r="C200" s="46" t="s">
        <v>1268</v>
      </c>
      <c r="D200" s="47" t="s">
        <v>1269</v>
      </c>
      <c r="E200" s="47" t="s">
        <v>1268</v>
      </c>
      <c r="F200" s="83" t="s">
        <v>42</v>
      </c>
      <c r="G200" s="64" t="s">
        <v>1270</v>
      </c>
      <c r="H200" s="57" t="s">
        <v>1271</v>
      </c>
      <c r="I200" s="47">
        <v>9132948000</v>
      </c>
      <c r="J200" s="88" t="s">
        <v>454</v>
      </c>
      <c r="K200" s="49" t="s">
        <v>46</v>
      </c>
      <c r="L200" s="70"/>
      <c r="M200" s="66"/>
      <c r="N200" s="58"/>
      <c r="O200" s="92">
        <v>9.435626102292769</v>
      </c>
      <c r="P200" s="49" t="s">
        <v>46</v>
      </c>
      <c r="Q200" s="59"/>
      <c r="R200" s="58"/>
      <c r="S200" s="74" t="s">
        <v>46</v>
      </c>
      <c r="T200" s="96">
        <v>46858</v>
      </c>
      <c r="U200" s="61"/>
      <c r="V200" s="61"/>
      <c r="W200" s="78"/>
      <c r="X200" s="46">
        <f t="shared" si="30"/>
        <v>0</v>
      </c>
      <c r="Y200" s="47">
        <f t="shared" si="31"/>
        <v>0</v>
      </c>
      <c r="Z200" s="47">
        <f t="shared" si="32"/>
        <v>0</v>
      </c>
      <c r="AA200" s="47">
        <f t="shared" si="33"/>
        <v>0</v>
      </c>
      <c r="AB200" s="48" t="str">
        <f t="shared" si="34"/>
        <v>-</v>
      </c>
      <c r="AC200" s="46">
        <f t="shared" si="35"/>
        <v>0</v>
      </c>
      <c r="AD200" s="47">
        <f t="shared" si="36"/>
        <v>0</v>
      </c>
      <c r="AE200" s="47">
        <f t="shared" si="37"/>
        <v>0</v>
      </c>
      <c r="AF200" s="48" t="str">
        <f t="shared" si="38"/>
        <v>-</v>
      </c>
      <c r="AG200" s="46">
        <f t="shared" si="39"/>
        <v>0</v>
      </c>
      <c r="AH200" s="62" t="s">
        <v>48</v>
      </c>
    </row>
    <row r="201" spans="1:34" ht="12.75" customHeight="1">
      <c r="A201" s="81" t="s">
        <v>1272</v>
      </c>
      <c r="B201" s="83" t="s">
        <v>1273</v>
      </c>
      <c r="C201" s="46" t="s">
        <v>1274</v>
      </c>
      <c r="D201" s="47" t="s">
        <v>1275</v>
      </c>
      <c r="E201" s="47" t="s">
        <v>1276</v>
      </c>
      <c r="F201" s="83" t="s">
        <v>42</v>
      </c>
      <c r="G201" s="64" t="s">
        <v>1277</v>
      </c>
      <c r="H201" s="57" t="s">
        <v>1278</v>
      </c>
      <c r="I201" s="47">
        <v>7858854843</v>
      </c>
      <c r="J201" s="88" t="s">
        <v>56</v>
      </c>
      <c r="K201" s="49" t="s">
        <v>47</v>
      </c>
      <c r="L201" s="70"/>
      <c r="M201" s="66">
        <v>139.5</v>
      </c>
      <c r="N201" s="58"/>
      <c r="O201" s="92">
        <v>19.84732824427481</v>
      </c>
      <c r="P201" s="49" t="s">
        <v>46</v>
      </c>
      <c r="Q201" s="59"/>
      <c r="R201" s="58"/>
      <c r="S201" s="74" t="s">
        <v>47</v>
      </c>
      <c r="T201" s="96">
        <v>8425</v>
      </c>
      <c r="U201" s="61"/>
      <c r="V201" s="61"/>
      <c r="W201" s="78"/>
      <c r="X201" s="46">
        <f t="shared" si="30"/>
        <v>1</v>
      </c>
      <c r="Y201" s="47">
        <f t="shared" si="31"/>
        <v>1</v>
      </c>
      <c r="Z201" s="47">
        <f t="shared" si="32"/>
        <v>0</v>
      </c>
      <c r="AA201" s="47">
        <f t="shared" si="33"/>
        <v>0</v>
      </c>
      <c r="AB201" s="48" t="str">
        <f t="shared" si="34"/>
        <v>SRSA</v>
      </c>
      <c r="AC201" s="46">
        <f t="shared" si="35"/>
        <v>1</v>
      </c>
      <c r="AD201" s="47">
        <f t="shared" si="36"/>
        <v>0</v>
      </c>
      <c r="AE201" s="47">
        <f t="shared" si="37"/>
        <v>0</v>
      </c>
      <c r="AF201" s="48" t="str">
        <f t="shared" si="38"/>
        <v>-</v>
      </c>
      <c r="AG201" s="46">
        <f t="shared" si="39"/>
        <v>0</v>
      </c>
      <c r="AH201" s="62" t="s">
        <v>48</v>
      </c>
    </row>
    <row r="202" spans="1:34" ht="12.75" customHeight="1">
      <c r="A202" s="81" t="s">
        <v>1279</v>
      </c>
      <c r="B202" s="83" t="s">
        <v>1280</v>
      </c>
      <c r="C202" s="46" t="s">
        <v>1281</v>
      </c>
      <c r="D202" s="47" t="s">
        <v>1282</v>
      </c>
      <c r="E202" s="47" t="s">
        <v>1281</v>
      </c>
      <c r="F202" s="83" t="s">
        <v>42</v>
      </c>
      <c r="G202" s="64" t="s">
        <v>1283</v>
      </c>
      <c r="H202" s="57" t="s">
        <v>1284</v>
      </c>
      <c r="I202" s="47">
        <v>6204215950</v>
      </c>
      <c r="J202" s="88" t="s">
        <v>45</v>
      </c>
      <c r="K202" s="49" t="s">
        <v>46</v>
      </c>
      <c r="L202" s="70"/>
      <c r="M202" s="66">
        <v>1117.9</v>
      </c>
      <c r="N202" s="58"/>
      <c r="O202" s="92">
        <v>27.47858017135863</v>
      </c>
      <c r="P202" s="49" t="s">
        <v>47</v>
      </c>
      <c r="Q202" s="59"/>
      <c r="R202" s="58"/>
      <c r="S202" s="74" t="s">
        <v>47</v>
      </c>
      <c r="T202" s="96">
        <v>98134</v>
      </c>
      <c r="U202" s="61"/>
      <c r="V202" s="61"/>
      <c r="W202" s="78"/>
      <c r="X202" s="46">
        <f t="shared" si="30"/>
        <v>0</v>
      </c>
      <c r="Y202" s="47">
        <f t="shared" si="31"/>
        <v>0</v>
      </c>
      <c r="Z202" s="47">
        <f t="shared" si="32"/>
        <v>0</v>
      </c>
      <c r="AA202" s="47">
        <f t="shared" si="33"/>
        <v>0</v>
      </c>
      <c r="AB202" s="48" t="str">
        <f t="shared" si="34"/>
        <v>-</v>
      </c>
      <c r="AC202" s="46">
        <f t="shared" si="35"/>
        <v>1</v>
      </c>
      <c r="AD202" s="47">
        <f t="shared" si="36"/>
        <v>1</v>
      </c>
      <c r="AE202" s="47" t="str">
        <f t="shared" si="37"/>
        <v>Initial</v>
      </c>
      <c r="AF202" s="48" t="str">
        <f t="shared" si="38"/>
        <v>RLIS</v>
      </c>
      <c r="AG202" s="46">
        <f t="shared" si="39"/>
        <v>0</v>
      </c>
      <c r="AH202" s="62" t="s">
        <v>48</v>
      </c>
    </row>
    <row r="203" spans="1:34" ht="12.75" customHeight="1">
      <c r="A203" s="81" t="s">
        <v>1285</v>
      </c>
      <c r="B203" s="83" t="s">
        <v>1286</v>
      </c>
      <c r="C203" s="46" t="s">
        <v>1287</v>
      </c>
      <c r="D203" s="47" t="s">
        <v>1288</v>
      </c>
      <c r="E203" s="47" t="s">
        <v>1289</v>
      </c>
      <c r="F203" s="83" t="s">
        <v>42</v>
      </c>
      <c r="G203" s="64" t="s">
        <v>1290</v>
      </c>
      <c r="H203" s="57" t="s">
        <v>1291</v>
      </c>
      <c r="I203" s="47">
        <v>6205274212</v>
      </c>
      <c r="J203" s="88" t="s">
        <v>56</v>
      </c>
      <c r="K203" s="49" t="s">
        <v>47</v>
      </c>
      <c r="L203" s="70"/>
      <c r="M203" s="66">
        <v>112.6</v>
      </c>
      <c r="N203" s="58"/>
      <c r="O203" s="92">
        <v>13.157894736842104</v>
      </c>
      <c r="P203" s="49" t="s">
        <v>46</v>
      </c>
      <c r="Q203" s="59"/>
      <c r="R203" s="58"/>
      <c r="S203" s="74" t="s">
        <v>47</v>
      </c>
      <c r="T203" s="96">
        <v>2641</v>
      </c>
      <c r="U203" s="61"/>
      <c r="V203" s="61"/>
      <c r="W203" s="78"/>
      <c r="X203" s="46">
        <f t="shared" si="30"/>
        <v>1</v>
      </c>
      <c r="Y203" s="47">
        <f t="shared" si="31"/>
        <v>1</v>
      </c>
      <c r="Z203" s="47">
        <f t="shared" si="32"/>
        <v>0</v>
      </c>
      <c r="AA203" s="47">
        <f t="shared" si="33"/>
        <v>0</v>
      </c>
      <c r="AB203" s="48" t="str">
        <f t="shared" si="34"/>
        <v>SRSA</v>
      </c>
      <c r="AC203" s="46">
        <f t="shared" si="35"/>
        <v>1</v>
      </c>
      <c r="AD203" s="47">
        <f t="shared" si="36"/>
        <v>0</v>
      </c>
      <c r="AE203" s="47">
        <f t="shared" si="37"/>
        <v>0</v>
      </c>
      <c r="AF203" s="48" t="str">
        <f t="shared" si="38"/>
        <v>-</v>
      </c>
      <c r="AG203" s="46">
        <f t="shared" si="39"/>
        <v>0</v>
      </c>
      <c r="AH203" s="62" t="s">
        <v>48</v>
      </c>
    </row>
    <row r="204" spans="1:34" ht="12.75" customHeight="1">
      <c r="A204" s="81" t="s">
        <v>1292</v>
      </c>
      <c r="B204" s="83" t="s">
        <v>1293</v>
      </c>
      <c r="C204" s="46" t="s">
        <v>1294</v>
      </c>
      <c r="D204" s="47" t="s">
        <v>1295</v>
      </c>
      <c r="E204" s="47" t="s">
        <v>1296</v>
      </c>
      <c r="F204" s="83" t="s">
        <v>42</v>
      </c>
      <c r="G204" s="64" t="s">
        <v>1297</v>
      </c>
      <c r="H204" s="57" t="s">
        <v>1298</v>
      </c>
      <c r="I204" s="47">
        <v>6209832198</v>
      </c>
      <c r="J204" s="88" t="s">
        <v>56</v>
      </c>
      <c r="K204" s="49" t="s">
        <v>47</v>
      </c>
      <c r="L204" s="70"/>
      <c r="M204" s="66">
        <v>261.4</v>
      </c>
      <c r="N204" s="58"/>
      <c r="O204" s="92">
        <v>21.69811320754717</v>
      </c>
      <c r="P204" s="49" t="s">
        <v>47</v>
      </c>
      <c r="Q204" s="59"/>
      <c r="R204" s="58"/>
      <c r="S204" s="74" t="s">
        <v>47</v>
      </c>
      <c r="T204" s="96">
        <v>17911</v>
      </c>
      <c r="U204" s="61"/>
      <c r="V204" s="61"/>
      <c r="W204" s="78"/>
      <c r="X204" s="46">
        <f t="shared" si="30"/>
        <v>1</v>
      </c>
      <c r="Y204" s="47">
        <f t="shared" si="31"/>
        <v>1</v>
      </c>
      <c r="Z204" s="47">
        <f t="shared" si="32"/>
        <v>0</v>
      </c>
      <c r="AA204" s="47">
        <f t="shared" si="33"/>
        <v>0</v>
      </c>
      <c r="AB204" s="48" t="str">
        <f t="shared" si="34"/>
        <v>SRSA</v>
      </c>
      <c r="AC204" s="46">
        <f t="shared" si="35"/>
        <v>1</v>
      </c>
      <c r="AD204" s="47">
        <f t="shared" si="36"/>
        <v>1</v>
      </c>
      <c r="AE204" s="47" t="str">
        <f t="shared" si="37"/>
        <v>Initial</v>
      </c>
      <c r="AF204" s="48" t="str">
        <f t="shared" si="38"/>
        <v>-</v>
      </c>
      <c r="AG204" s="46" t="str">
        <f t="shared" si="39"/>
        <v>SRSA</v>
      </c>
      <c r="AH204" s="62" t="s">
        <v>48</v>
      </c>
    </row>
    <row r="205" spans="1:34" ht="12.75" customHeight="1">
      <c r="A205" s="81" t="s">
        <v>1299</v>
      </c>
      <c r="B205" s="83" t="s">
        <v>1300</v>
      </c>
      <c r="C205" s="46" t="s">
        <v>1301</v>
      </c>
      <c r="D205" s="47" t="s">
        <v>1302</v>
      </c>
      <c r="E205" s="47" t="s">
        <v>1303</v>
      </c>
      <c r="F205" s="83" t="s">
        <v>42</v>
      </c>
      <c r="G205" s="64" t="s">
        <v>1304</v>
      </c>
      <c r="H205" s="57" t="s">
        <v>1305</v>
      </c>
      <c r="I205" s="47">
        <v>7855975138</v>
      </c>
      <c r="J205" s="88" t="s">
        <v>81</v>
      </c>
      <c r="K205" s="49" t="s">
        <v>47</v>
      </c>
      <c r="L205" s="70"/>
      <c r="M205" s="66"/>
      <c r="N205" s="58"/>
      <c r="O205" s="92">
        <v>10.877862595419847</v>
      </c>
      <c r="P205" s="49" t="s">
        <v>46</v>
      </c>
      <c r="Q205" s="59"/>
      <c r="R205" s="58"/>
      <c r="S205" s="74" t="s">
        <v>47</v>
      </c>
      <c r="T205" s="96">
        <v>32921</v>
      </c>
      <c r="U205" s="61"/>
      <c r="V205" s="61"/>
      <c r="W205" s="78"/>
      <c r="X205" s="46">
        <f t="shared" si="30"/>
        <v>1</v>
      </c>
      <c r="Y205" s="47">
        <f t="shared" si="31"/>
        <v>0</v>
      </c>
      <c r="Z205" s="47">
        <f t="shared" si="32"/>
        <v>0</v>
      </c>
      <c r="AA205" s="47">
        <f t="shared" si="33"/>
        <v>0</v>
      </c>
      <c r="AB205" s="48" t="str">
        <f t="shared" si="34"/>
        <v>-</v>
      </c>
      <c r="AC205" s="46">
        <f t="shared" si="35"/>
        <v>1</v>
      </c>
      <c r="AD205" s="47">
        <f t="shared" si="36"/>
        <v>0</v>
      </c>
      <c r="AE205" s="47">
        <f t="shared" si="37"/>
        <v>0</v>
      </c>
      <c r="AF205" s="48" t="str">
        <f t="shared" si="38"/>
        <v>-</v>
      </c>
      <c r="AG205" s="46">
        <f t="shared" si="39"/>
        <v>0</v>
      </c>
      <c r="AH205" s="62" t="s">
        <v>48</v>
      </c>
    </row>
    <row r="206" spans="1:34" ht="12.75" customHeight="1">
      <c r="A206" s="81" t="s">
        <v>1306</v>
      </c>
      <c r="B206" s="83" t="s">
        <v>1307</v>
      </c>
      <c r="C206" s="46" t="s">
        <v>1151</v>
      </c>
      <c r="D206" s="47" t="s">
        <v>1308</v>
      </c>
      <c r="E206" s="47" t="s">
        <v>1151</v>
      </c>
      <c r="F206" s="83" t="s">
        <v>42</v>
      </c>
      <c r="G206" s="64" t="s">
        <v>1152</v>
      </c>
      <c r="H206" s="57" t="s">
        <v>1309</v>
      </c>
      <c r="I206" s="47">
        <v>7855435281</v>
      </c>
      <c r="J206" s="88" t="s">
        <v>45</v>
      </c>
      <c r="K206" s="49" t="s">
        <v>46</v>
      </c>
      <c r="L206" s="70"/>
      <c r="M206" s="66">
        <v>583.4</v>
      </c>
      <c r="N206" s="58"/>
      <c r="O206" s="92">
        <v>16.11842105263158</v>
      </c>
      <c r="P206" s="49" t="s">
        <v>46</v>
      </c>
      <c r="Q206" s="59"/>
      <c r="R206" s="58"/>
      <c r="S206" s="74" t="s">
        <v>47</v>
      </c>
      <c r="T206" s="96">
        <v>20009</v>
      </c>
      <c r="U206" s="61"/>
      <c r="V206" s="61"/>
      <c r="W206" s="78"/>
      <c r="X206" s="46">
        <f t="shared" si="30"/>
        <v>0</v>
      </c>
      <c r="Y206" s="47">
        <f t="shared" si="31"/>
        <v>1</v>
      </c>
      <c r="Z206" s="47">
        <f t="shared" si="32"/>
        <v>0</v>
      </c>
      <c r="AA206" s="47">
        <f t="shared" si="33"/>
        <v>0</v>
      </c>
      <c r="AB206" s="48" t="str">
        <f t="shared" si="34"/>
        <v>-</v>
      </c>
      <c r="AC206" s="46">
        <f t="shared" si="35"/>
        <v>1</v>
      </c>
      <c r="AD206" s="47">
        <f t="shared" si="36"/>
        <v>0</v>
      </c>
      <c r="AE206" s="47">
        <f t="shared" si="37"/>
        <v>0</v>
      </c>
      <c r="AF206" s="48" t="str">
        <f t="shared" si="38"/>
        <v>-</v>
      </c>
      <c r="AG206" s="46">
        <f t="shared" si="39"/>
        <v>0</v>
      </c>
      <c r="AH206" s="62" t="s">
        <v>48</v>
      </c>
    </row>
    <row r="207" spans="1:34" ht="12.75" customHeight="1">
      <c r="A207" s="81" t="s">
        <v>1310</v>
      </c>
      <c r="B207" s="83" t="s">
        <v>1311</v>
      </c>
      <c r="C207" s="46" t="s">
        <v>1312</v>
      </c>
      <c r="D207" s="47" t="s">
        <v>1313</v>
      </c>
      <c r="E207" s="47" t="s">
        <v>1314</v>
      </c>
      <c r="F207" s="83" t="s">
        <v>42</v>
      </c>
      <c r="G207" s="64" t="s">
        <v>1315</v>
      </c>
      <c r="H207" s="57" t="s">
        <v>73</v>
      </c>
      <c r="I207" s="47">
        <v>7853352206</v>
      </c>
      <c r="J207" s="88" t="s">
        <v>56</v>
      </c>
      <c r="K207" s="49" t="s">
        <v>47</v>
      </c>
      <c r="L207" s="70"/>
      <c r="M207" s="66">
        <v>214</v>
      </c>
      <c r="N207" s="58"/>
      <c r="O207" s="92">
        <v>11.917098445595855</v>
      </c>
      <c r="P207" s="49" t="s">
        <v>46</v>
      </c>
      <c r="Q207" s="59"/>
      <c r="R207" s="58"/>
      <c r="S207" s="74" t="s">
        <v>47</v>
      </c>
      <c r="T207" s="96">
        <v>8664</v>
      </c>
      <c r="U207" s="61"/>
      <c r="V207" s="61"/>
      <c r="W207" s="78"/>
      <c r="X207" s="46">
        <f t="shared" si="30"/>
        <v>1</v>
      </c>
      <c r="Y207" s="47">
        <f t="shared" si="31"/>
        <v>1</v>
      </c>
      <c r="Z207" s="47">
        <f t="shared" si="32"/>
        <v>0</v>
      </c>
      <c r="AA207" s="47">
        <f t="shared" si="33"/>
        <v>0</v>
      </c>
      <c r="AB207" s="48" t="str">
        <f t="shared" si="34"/>
        <v>SRSA</v>
      </c>
      <c r="AC207" s="46">
        <f t="shared" si="35"/>
        <v>1</v>
      </c>
      <c r="AD207" s="47">
        <f t="shared" si="36"/>
        <v>0</v>
      </c>
      <c r="AE207" s="47">
        <f t="shared" si="37"/>
        <v>0</v>
      </c>
      <c r="AF207" s="48" t="str">
        <f t="shared" si="38"/>
        <v>-</v>
      </c>
      <c r="AG207" s="46">
        <f t="shared" si="39"/>
        <v>0</v>
      </c>
      <c r="AH207" s="62" t="s">
        <v>48</v>
      </c>
    </row>
    <row r="208" spans="1:34" ht="12.75" customHeight="1">
      <c r="A208" s="81" t="s">
        <v>1316</v>
      </c>
      <c r="B208" s="83" t="s">
        <v>1317</v>
      </c>
      <c r="C208" s="46" t="s">
        <v>1318</v>
      </c>
      <c r="D208" s="47" t="s">
        <v>1319</v>
      </c>
      <c r="E208" s="47" t="s">
        <v>870</v>
      </c>
      <c r="F208" s="83" t="s">
        <v>42</v>
      </c>
      <c r="G208" s="64" t="s">
        <v>1320</v>
      </c>
      <c r="H208" s="57" t="s">
        <v>1321</v>
      </c>
      <c r="I208" s="47">
        <v>9137212088</v>
      </c>
      <c r="J208" s="88" t="s">
        <v>874</v>
      </c>
      <c r="K208" s="49" t="s">
        <v>46</v>
      </c>
      <c r="L208" s="70"/>
      <c r="M208" s="66"/>
      <c r="N208" s="58"/>
      <c r="O208" s="92">
        <v>10.9404990403071</v>
      </c>
      <c r="P208" s="49" t="s">
        <v>46</v>
      </c>
      <c r="Q208" s="59"/>
      <c r="R208" s="58"/>
      <c r="S208" s="74" t="s">
        <v>46</v>
      </c>
      <c r="T208" s="96">
        <v>28124</v>
      </c>
      <c r="U208" s="61"/>
      <c r="V208" s="61"/>
      <c r="W208" s="78"/>
      <c r="X208" s="46">
        <f t="shared" si="30"/>
        <v>0</v>
      </c>
      <c r="Y208" s="47">
        <f t="shared" si="31"/>
        <v>0</v>
      </c>
      <c r="Z208" s="47">
        <f t="shared" si="32"/>
        <v>0</v>
      </c>
      <c r="AA208" s="47">
        <f t="shared" si="33"/>
        <v>0</v>
      </c>
      <c r="AB208" s="48" t="str">
        <f t="shared" si="34"/>
        <v>-</v>
      </c>
      <c r="AC208" s="46">
        <f t="shared" si="35"/>
        <v>0</v>
      </c>
      <c r="AD208" s="47">
        <f t="shared" si="36"/>
        <v>0</v>
      </c>
      <c r="AE208" s="47">
        <f t="shared" si="37"/>
        <v>0</v>
      </c>
      <c r="AF208" s="48" t="str">
        <f t="shared" si="38"/>
        <v>-</v>
      </c>
      <c r="AG208" s="46">
        <f t="shared" si="39"/>
        <v>0</v>
      </c>
      <c r="AH208" s="62" t="s">
        <v>48</v>
      </c>
    </row>
    <row r="209" spans="1:34" ht="12.75" customHeight="1">
      <c r="A209" s="81" t="s">
        <v>1322</v>
      </c>
      <c r="B209" s="83" t="s">
        <v>1323</v>
      </c>
      <c r="C209" s="46" t="s">
        <v>1324</v>
      </c>
      <c r="D209" s="47" t="s">
        <v>1325</v>
      </c>
      <c r="E209" s="47" t="s">
        <v>1324</v>
      </c>
      <c r="F209" s="83" t="s">
        <v>42</v>
      </c>
      <c r="G209" s="64" t="s">
        <v>1326</v>
      </c>
      <c r="H209" s="57" t="s">
        <v>1327</v>
      </c>
      <c r="I209" s="47">
        <v>6202353100</v>
      </c>
      <c r="J209" s="88" t="s">
        <v>45</v>
      </c>
      <c r="K209" s="49" t="s">
        <v>46</v>
      </c>
      <c r="L209" s="70"/>
      <c r="M209" s="66">
        <v>2557</v>
      </c>
      <c r="N209" s="58"/>
      <c r="O209" s="92">
        <v>26.9811320754717</v>
      </c>
      <c r="P209" s="49" t="s">
        <v>47</v>
      </c>
      <c r="Q209" s="59"/>
      <c r="R209" s="58"/>
      <c r="S209" s="74" t="s">
        <v>47</v>
      </c>
      <c r="T209" s="96">
        <v>173353</v>
      </c>
      <c r="U209" s="61"/>
      <c r="V209" s="61"/>
      <c r="W209" s="78"/>
      <c r="X209" s="46">
        <f t="shared" si="30"/>
        <v>0</v>
      </c>
      <c r="Y209" s="47">
        <f t="shared" si="31"/>
        <v>0</v>
      </c>
      <c r="Z209" s="47">
        <f t="shared" si="32"/>
        <v>0</v>
      </c>
      <c r="AA209" s="47">
        <f t="shared" si="33"/>
        <v>0</v>
      </c>
      <c r="AB209" s="48" t="str">
        <f t="shared" si="34"/>
        <v>-</v>
      </c>
      <c r="AC209" s="46">
        <f t="shared" si="35"/>
        <v>1</v>
      </c>
      <c r="AD209" s="47">
        <f t="shared" si="36"/>
        <v>1</v>
      </c>
      <c r="AE209" s="47" t="str">
        <f t="shared" si="37"/>
        <v>Initial</v>
      </c>
      <c r="AF209" s="48" t="str">
        <f t="shared" si="38"/>
        <v>RLIS</v>
      </c>
      <c r="AG209" s="46">
        <f t="shared" si="39"/>
        <v>0</v>
      </c>
      <c r="AH209" s="62" t="s">
        <v>48</v>
      </c>
    </row>
    <row r="210" spans="1:34" ht="12.75" customHeight="1">
      <c r="A210" s="81" t="s">
        <v>1328</v>
      </c>
      <c r="B210" s="83" t="s">
        <v>1329</v>
      </c>
      <c r="C210" s="46" t="s">
        <v>1330</v>
      </c>
      <c r="D210" s="47" t="s">
        <v>1331</v>
      </c>
      <c r="E210" s="47" t="s">
        <v>1330</v>
      </c>
      <c r="F210" s="83" t="s">
        <v>42</v>
      </c>
      <c r="G210" s="64" t="s">
        <v>1332</v>
      </c>
      <c r="H210" s="57" t="s">
        <v>73</v>
      </c>
      <c r="I210" s="47">
        <v>7854344678</v>
      </c>
      <c r="J210" s="88" t="s">
        <v>56</v>
      </c>
      <c r="K210" s="49" t="s">
        <v>47</v>
      </c>
      <c r="L210" s="70"/>
      <c r="M210" s="66">
        <v>355.5</v>
      </c>
      <c r="N210" s="58"/>
      <c r="O210" s="92">
        <v>13.563218390804598</v>
      </c>
      <c r="P210" s="49" t="s">
        <v>46</v>
      </c>
      <c r="Q210" s="59"/>
      <c r="R210" s="58"/>
      <c r="S210" s="74" t="s">
        <v>47</v>
      </c>
      <c r="T210" s="96">
        <v>21153</v>
      </c>
      <c r="U210" s="61"/>
      <c r="V210" s="61"/>
      <c r="W210" s="78"/>
      <c r="X210" s="46">
        <f t="shared" si="30"/>
        <v>1</v>
      </c>
      <c r="Y210" s="47">
        <f t="shared" si="31"/>
        <v>1</v>
      </c>
      <c r="Z210" s="47">
        <f t="shared" si="32"/>
        <v>0</v>
      </c>
      <c r="AA210" s="47">
        <f t="shared" si="33"/>
        <v>0</v>
      </c>
      <c r="AB210" s="48" t="str">
        <f t="shared" si="34"/>
        <v>SRSA</v>
      </c>
      <c r="AC210" s="46">
        <f t="shared" si="35"/>
        <v>1</v>
      </c>
      <c r="AD210" s="47">
        <f t="shared" si="36"/>
        <v>0</v>
      </c>
      <c r="AE210" s="47">
        <f t="shared" si="37"/>
        <v>0</v>
      </c>
      <c r="AF210" s="48" t="str">
        <f t="shared" si="38"/>
        <v>-</v>
      </c>
      <c r="AG210" s="46">
        <f t="shared" si="39"/>
        <v>0</v>
      </c>
      <c r="AH210" s="62" t="s">
        <v>48</v>
      </c>
    </row>
    <row r="211" spans="1:34" ht="12.75" customHeight="1">
      <c r="A211" s="81" t="s">
        <v>1333</v>
      </c>
      <c r="B211" s="83" t="s">
        <v>1334</v>
      </c>
      <c r="C211" s="46" t="s">
        <v>1335</v>
      </c>
      <c r="D211" s="47" t="s">
        <v>1336</v>
      </c>
      <c r="E211" s="47" t="s">
        <v>1335</v>
      </c>
      <c r="F211" s="83" t="s">
        <v>42</v>
      </c>
      <c r="G211" s="64" t="s">
        <v>1337</v>
      </c>
      <c r="H211" s="57" t="s">
        <v>73</v>
      </c>
      <c r="I211" s="47">
        <v>9133528534</v>
      </c>
      <c r="J211" s="88" t="s">
        <v>81</v>
      </c>
      <c r="K211" s="49" t="s">
        <v>47</v>
      </c>
      <c r="L211" s="70"/>
      <c r="M211" s="66">
        <v>319.5</v>
      </c>
      <c r="N211" s="58"/>
      <c r="O211" s="92">
        <v>24.860335195530723</v>
      </c>
      <c r="P211" s="49" t="s">
        <v>47</v>
      </c>
      <c r="Q211" s="59"/>
      <c r="R211" s="58"/>
      <c r="S211" s="74" t="s">
        <v>47</v>
      </c>
      <c r="T211" s="96">
        <v>17979</v>
      </c>
      <c r="U211" s="61"/>
      <c r="V211" s="61"/>
      <c r="W211" s="78"/>
      <c r="X211" s="46">
        <f t="shared" si="30"/>
        <v>1</v>
      </c>
      <c r="Y211" s="47">
        <f t="shared" si="31"/>
        <v>1</v>
      </c>
      <c r="Z211" s="47">
        <f t="shared" si="32"/>
        <v>0</v>
      </c>
      <c r="AA211" s="47">
        <f t="shared" si="33"/>
        <v>0</v>
      </c>
      <c r="AB211" s="48" t="str">
        <f t="shared" si="34"/>
        <v>SRSA</v>
      </c>
      <c r="AC211" s="46">
        <f t="shared" si="35"/>
        <v>1</v>
      </c>
      <c r="AD211" s="47">
        <f t="shared" si="36"/>
        <v>1</v>
      </c>
      <c r="AE211" s="47" t="str">
        <f t="shared" si="37"/>
        <v>Initial</v>
      </c>
      <c r="AF211" s="48" t="str">
        <f t="shared" si="38"/>
        <v>-</v>
      </c>
      <c r="AG211" s="46" t="str">
        <f t="shared" si="39"/>
        <v>SRSA</v>
      </c>
      <c r="AH211" s="62" t="s">
        <v>48</v>
      </c>
    </row>
    <row r="212" spans="1:34" ht="12.75" customHeight="1">
      <c r="A212" s="81" t="s">
        <v>1338</v>
      </c>
      <c r="B212" s="83" t="s">
        <v>1339</v>
      </c>
      <c r="C212" s="46" t="s">
        <v>1340</v>
      </c>
      <c r="D212" s="47" t="s">
        <v>1341</v>
      </c>
      <c r="E212" s="47" t="s">
        <v>1342</v>
      </c>
      <c r="F212" s="83" t="s">
        <v>42</v>
      </c>
      <c r="G212" s="64" t="s">
        <v>1343</v>
      </c>
      <c r="H212" s="57" t="s">
        <v>1344</v>
      </c>
      <c r="I212" s="47">
        <v>7852842175</v>
      </c>
      <c r="J212" s="88" t="s">
        <v>89</v>
      </c>
      <c r="K212" s="49" t="s">
        <v>46</v>
      </c>
      <c r="L212" s="70"/>
      <c r="M212" s="66"/>
      <c r="N212" s="58"/>
      <c r="O212" s="92">
        <v>11.84407796101949</v>
      </c>
      <c r="P212" s="49" t="s">
        <v>46</v>
      </c>
      <c r="Q212" s="59"/>
      <c r="R212" s="58"/>
      <c r="S212" s="74" t="s">
        <v>47</v>
      </c>
      <c r="T212" s="96">
        <v>51819</v>
      </c>
      <c r="U212" s="61"/>
      <c r="V212" s="61"/>
      <c r="W212" s="78"/>
      <c r="X212" s="46">
        <f t="shared" si="30"/>
        <v>0</v>
      </c>
      <c r="Y212" s="47">
        <f t="shared" si="31"/>
        <v>0</v>
      </c>
      <c r="Z212" s="47">
        <f t="shared" si="32"/>
        <v>0</v>
      </c>
      <c r="AA212" s="47">
        <f t="shared" si="33"/>
        <v>0</v>
      </c>
      <c r="AB212" s="48" t="str">
        <f t="shared" si="34"/>
        <v>-</v>
      </c>
      <c r="AC212" s="46">
        <f t="shared" si="35"/>
        <v>1</v>
      </c>
      <c r="AD212" s="47">
        <f t="shared" si="36"/>
        <v>0</v>
      </c>
      <c r="AE212" s="47">
        <f t="shared" si="37"/>
        <v>0</v>
      </c>
      <c r="AF212" s="48" t="str">
        <f t="shared" si="38"/>
        <v>-</v>
      </c>
      <c r="AG212" s="46">
        <f t="shared" si="39"/>
        <v>0</v>
      </c>
      <c r="AH212" s="62" t="s">
        <v>48</v>
      </c>
    </row>
    <row r="213" spans="1:34" ht="12.75" customHeight="1">
      <c r="A213" s="81" t="s">
        <v>1345</v>
      </c>
      <c r="B213" s="83" t="s">
        <v>1346</v>
      </c>
      <c r="C213" s="46" t="s">
        <v>1347</v>
      </c>
      <c r="D213" s="47" t="s">
        <v>1348</v>
      </c>
      <c r="E213" s="47" t="s">
        <v>1349</v>
      </c>
      <c r="F213" s="83" t="s">
        <v>42</v>
      </c>
      <c r="G213" s="64" t="s">
        <v>1350</v>
      </c>
      <c r="H213" s="57" t="s">
        <v>73</v>
      </c>
      <c r="I213" s="47">
        <v>9137572677</v>
      </c>
      <c r="J213" s="88" t="s">
        <v>81</v>
      </c>
      <c r="K213" s="49" t="s">
        <v>47</v>
      </c>
      <c r="L213" s="70"/>
      <c r="M213" s="66"/>
      <c r="N213" s="58"/>
      <c r="O213" s="92">
        <v>13.378248315688163</v>
      </c>
      <c r="P213" s="49" t="s">
        <v>46</v>
      </c>
      <c r="Q213" s="59"/>
      <c r="R213" s="58"/>
      <c r="S213" s="74" t="s">
        <v>47</v>
      </c>
      <c r="T213" s="96">
        <v>43956</v>
      </c>
      <c r="U213" s="61"/>
      <c r="V213" s="61"/>
      <c r="W213" s="78"/>
      <c r="X213" s="46">
        <f t="shared" si="30"/>
        <v>1</v>
      </c>
      <c r="Y213" s="47">
        <f t="shared" si="31"/>
        <v>0</v>
      </c>
      <c r="Z213" s="47">
        <f t="shared" si="32"/>
        <v>0</v>
      </c>
      <c r="AA213" s="47">
        <f t="shared" si="33"/>
        <v>0</v>
      </c>
      <c r="AB213" s="48" t="str">
        <f t="shared" si="34"/>
        <v>-</v>
      </c>
      <c r="AC213" s="46">
        <f t="shared" si="35"/>
        <v>1</v>
      </c>
      <c r="AD213" s="47">
        <f t="shared" si="36"/>
        <v>0</v>
      </c>
      <c r="AE213" s="47">
        <f t="shared" si="37"/>
        <v>0</v>
      </c>
      <c r="AF213" s="48" t="str">
        <f t="shared" si="38"/>
        <v>-</v>
      </c>
      <c r="AG213" s="46">
        <f t="shared" si="39"/>
        <v>0</v>
      </c>
      <c r="AH213" s="62" t="s">
        <v>48</v>
      </c>
    </row>
    <row r="214" spans="1:34" ht="12.75" customHeight="1">
      <c r="A214" s="81" t="s">
        <v>1351</v>
      </c>
      <c r="B214" s="83" t="s">
        <v>1352</v>
      </c>
      <c r="C214" s="46" t="s">
        <v>1353</v>
      </c>
      <c r="D214" s="47" t="s">
        <v>1354</v>
      </c>
      <c r="E214" s="47" t="s">
        <v>1353</v>
      </c>
      <c r="F214" s="83" t="s">
        <v>42</v>
      </c>
      <c r="G214" s="64" t="s">
        <v>1355</v>
      </c>
      <c r="H214" s="57" t="s">
        <v>1356</v>
      </c>
      <c r="I214" s="47">
        <v>6206724500</v>
      </c>
      <c r="J214" s="88" t="s">
        <v>45</v>
      </c>
      <c r="K214" s="49" t="s">
        <v>46</v>
      </c>
      <c r="L214" s="70"/>
      <c r="M214" s="66"/>
      <c r="N214" s="58"/>
      <c r="O214" s="92">
        <v>14.943396226415096</v>
      </c>
      <c r="P214" s="49" t="s">
        <v>46</v>
      </c>
      <c r="Q214" s="59"/>
      <c r="R214" s="58"/>
      <c r="S214" s="74" t="s">
        <v>47</v>
      </c>
      <c r="T214" s="96">
        <v>45582</v>
      </c>
      <c r="U214" s="61"/>
      <c r="V214" s="61"/>
      <c r="W214" s="78"/>
      <c r="X214" s="46">
        <f t="shared" si="30"/>
        <v>0</v>
      </c>
      <c r="Y214" s="47">
        <f t="shared" si="31"/>
        <v>0</v>
      </c>
      <c r="Z214" s="47">
        <f t="shared" si="32"/>
        <v>0</v>
      </c>
      <c r="AA214" s="47">
        <f t="shared" si="33"/>
        <v>0</v>
      </c>
      <c r="AB214" s="48" t="str">
        <f t="shared" si="34"/>
        <v>-</v>
      </c>
      <c r="AC214" s="46">
        <f t="shared" si="35"/>
        <v>1</v>
      </c>
      <c r="AD214" s="47">
        <f t="shared" si="36"/>
        <v>0</v>
      </c>
      <c r="AE214" s="47">
        <f t="shared" si="37"/>
        <v>0</v>
      </c>
      <c r="AF214" s="48" t="str">
        <f t="shared" si="38"/>
        <v>-</v>
      </c>
      <c r="AG214" s="46">
        <f t="shared" si="39"/>
        <v>0</v>
      </c>
      <c r="AH214" s="62" t="s">
        <v>48</v>
      </c>
    </row>
    <row r="215" spans="1:34" ht="12.75" customHeight="1">
      <c r="A215" s="81" t="s">
        <v>1357</v>
      </c>
      <c r="B215" s="83" t="s">
        <v>1358</v>
      </c>
      <c r="C215" s="46" t="s">
        <v>1359</v>
      </c>
      <c r="D215" s="47" t="s">
        <v>1360</v>
      </c>
      <c r="E215" s="47" t="s">
        <v>1359</v>
      </c>
      <c r="F215" s="83" t="s">
        <v>42</v>
      </c>
      <c r="G215" s="64" t="s">
        <v>1361</v>
      </c>
      <c r="H215" s="57" t="s">
        <v>429</v>
      </c>
      <c r="I215" s="47">
        <v>6204596241</v>
      </c>
      <c r="J215" s="88" t="s">
        <v>56</v>
      </c>
      <c r="K215" s="49" t="s">
        <v>47</v>
      </c>
      <c r="L215" s="70"/>
      <c r="M215" s="66">
        <v>257</v>
      </c>
      <c r="N215" s="58"/>
      <c r="O215" s="92">
        <v>13.059701492537313</v>
      </c>
      <c r="P215" s="49" t="s">
        <v>46</v>
      </c>
      <c r="Q215" s="59"/>
      <c r="R215" s="58"/>
      <c r="S215" s="74" t="s">
        <v>47</v>
      </c>
      <c r="T215" s="96">
        <v>6436</v>
      </c>
      <c r="U215" s="61"/>
      <c r="V215" s="61"/>
      <c r="W215" s="78"/>
      <c r="X215" s="46">
        <f t="shared" si="30"/>
        <v>1</v>
      </c>
      <c r="Y215" s="47">
        <f t="shared" si="31"/>
        <v>1</v>
      </c>
      <c r="Z215" s="47">
        <f t="shared" si="32"/>
        <v>0</v>
      </c>
      <c r="AA215" s="47">
        <f t="shared" si="33"/>
        <v>0</v>
      </c>
      <c r="AB215" s="48" t="str">
        <f t="shared" si="34"/>
        <v>SRSA</v>
      </c>
      <c r="AC215" s="46">
        <f t="shared" si="35"/>
        <v>1</v>
      </c>
      <c r="AD215" s="47">
        <f t="shared" si="36"/>
        <v>0</v>
      </c>
      <c r="AE215" s="47">
        <f t="shared" si="37"/>
        <v>0</v>
      </c>
      <c r="AF215" s="48" t="str">
        <f t="shared" si="38"/>
        <v>-</v>
      </c>
      <c r="AG215" s="46">
        <f t="shared" si="39"/>
        <v>0</v>
      </c>
      <c r="AH215" s="62" t="s">
        <v>48</v>
      </c>
    </row>
    <row r="216" spans="1:34" ht="12.75" customHeight="1">
      <c r="A216" s="81" t="s">
        <v>1362</v>
      </c>
      <c r="B216" s="83" t="s">
        <v>1363</v>
      </c>
      <c r="C216" s="46" t="s">
        <v>1364</v>
      </c>
      <c r="D216" s="47" t="s">
        <v>1365</v>
      </c>
      <c r="E216" s="47" t="s">
        <v>1366</v>
      </c>
      <c r="F216" s="83" t="s">
        <v>42</v>
      </c>
      <c r="G216" s="64" t="s">
        <v>1367</v>
      </c>
      <c r="H216" s="57" t="s">
        <v>73</v>
      </c>
      <c r="I216" s="47">
        <v>7857542470</v>
      </c>
      <c r="J216" s="88" t="s">
        <v>56</v>
      </c>
      <c r="K216" s="49" t="s">
        <v>47</v>
      </c>
      <c r="L216" s="70"/>
      <c r="M216" s="66">
        <v>259.6</v>
      </c>
      <c r="N216" s="58"/>
      <c r="O216" s="92">
        <v>16.34980988593156</v>
      </c>
      <c r="P216" s="49" t="s">
        <v>46</v>
      </c>
      <c r="Q216" s="59"/>
      <c r="R216" s="58"/>
      <c r="S216" s="74" t="s">
        <v>47</v>
      </c>
      <c r="T216" s="96">
        <v>9822</v>
      </c>
      <c r="U216" s="61"/>
      <c r="V216" s="61"/>
      <c r="W216" s="78"/>
      <c r="X216" s="46">
        <f t="shared" si="30"/>
        <v>1</v>
      </c>
      <c r="Y216" s="47">
        <f t="shared" si="31"/>
        <v>1</v>
      </c>
      <c r="Z216" s="47">
        <f t="shared" si="32"/>
        <v>0</v>
      </c>
      <c r="AA216" s="47">
        <f t="shared" si="33"/>
        <v>0</v>
      </c>
      <c r="AB216" s="48" t="str">
        <f t="shared" si="34"/>
        <v>SRSA</v>
      </c>
      <c r="AC216" s="46">
        <f t="shared" si="35"/>
        <v>1</v>
      </c>
      <c r="AD216" s="47">
        <f t="shared" si="36"/>
        <v>0</v>
      </c>
      <c r="AE216" s="47">
        <f t="shared" si="37"/>
        <v>0</v>
      </c>
      <c r="AF216" s="48" t="str">
        <f t="shared" si="38"/>
        <v>-</v>
      </c>
      <c r="AG216" s="46">
        <f t="shared" si="39"/>
        <v>0</v>
      </c>
      <c r="AH216" s="62" t="s">
        <v>48</v>
      </c>
    </row>
    <row r="217" spans="1:34" ht="12.75" customHeight="1">
      <c r="A217" s="81" t="s">
        <v>1368</v>
      </c>
      <c r="B217" s="83" t="s">
        <v>1369</v>
      </c>
      <c r="C217" s="46" t="s">
        <v>1370</v>
      </c>
      <c r="D217" s="47" t="s">
        <v>1371</v>
      </c>
      <c r="E217" s="47" t="s">
        <v>1372</v>
      </c>
      <c r="F217" s="83" t="s">
        <v>42</v>
      </c>
      <c r="G217" s="64" t="s">
        <v>1373</v>
      </c>
      <c r="H217" s="57" t="s">
        <v>1374</v>
      </c>
      <c r="I217" s="47">
        <v>7856263236</v>
      </c>
      <c r="J217" s="88" t="s">
        <v>56</v>
      </c>
      <c r="K217" s="49" t="s">
        <v>47</v>
      </c>
      <c r="L217" s="70"/>
      <c r="M217" s="66">
        <v>294.5</v>
      </c>
      <c r="N217" s="58"/>
      <c r="O217" s="92">
        <v>12.543554006968641</v>
      </c>
      <c r="P217" s="49" t="s">
        <v>46</v>
      </c>
      <c r="Q217" s="59"/>
      <c r="R217" s="58"/>
      <c r="S217" s="74" t="s">
        <v>47</v>
      </c>
      <c r="T217" s="96">
        <v>20033</v>
      </c>
      <c r="U217" s="61"/>
      <c r="V217" s="61"/>
      <c r="W217" s="78"/>
      <c r="X217" s="46">
        <f t="shared" si="30"/>
        <v>1</v>
      </c>
      <c r="Y217" s="47">
        <f t="shared" si="31"/>
        <v>1</v>
      </c>
      <c r="Z217" s="47">
        <f t="shared" si="32"/>
        <v>0</v>
      </c>
      <c r="AA217" s="47">
        <f t="shared" si="33"/>
        <v>0</v>
      </c>
      <c r="AB217" s="48" t="str">
        <f t="shared" si="34"/>
        <v>SRSA</v>
      </c>
      <c r="AC217" s="46">
        <f t="shared" si="35"/>
        <v>1</v>
      </c>
      <c r="AD217" s="47">
        <f t="shared" si="36"/>
        <v>0</v>
      </c>
      <c r="AE217" s="47">
        <f t="shared" si="37"/>
        <v>0</v>
      </c>
      <c r="AF217" s="48" t="str">
        <f t="shared" si="38"/>
        <v>-</v>
      </c>
      <c r="AG217" s="46">
        <f t="shared" si="39"/>
        <v>0</v>
      </c>
      <c r="AH217" s="62" t="s">
        <v>48</v>
      </c>
    </row>
    <row r="218" spans="1:34" ht="12.75" customHeight="1">
      <c r="A218" s="81" t="s">
        <v>1375</v>
      </c>
      <c r="B218" s="83" t="s">
        <v>1376</v>
      </c>
      <c r="C218" s="46" t="s">
        <v>1377</v>
      </c>
      <c r="D218" s="47" t="s">
        <v>1378</v>
      </c>
      <c r="E218" s="47" t="s">
        <v>1379</v>
      </c>
      <c r="F218" s="83" t="s">
        <v>42</v>
      </c>
      <c r="G218" s="64" t="s">
        <v>1380</v>
      </c>
      <c r="H218" s="57" t="s">
        <v>739</v>
      </c>
      <c r="I218" s="47">
        <v>3167992115</v>
      </c>
      <c r="J218" s="88" t="s">
        <v>81</v>
      </c>
      <c r="K218" s="49" t="s">
        <v>47</v>
      </c>
      <c r="L218" s="70"/>
      <c r="M218" s="66">
        <v>498</v>
      </c>
      <c r="N218" s="58"/>
      <c r="O218" s="92">
        <v>9.305373525557012</v>
      </c>
      <c r="P218" s="49" t="s">
        <v>46</v>
      </c>
      <c r="Q218" s="59"/>
      <c r="R218" s="58"/>
      <c r="S218" s="74" t="s">
        <v>47</v>
      </c>
      <c r="T218" s="96">
        <v>16376</v>
      </c>
      <c r="U218" s="61"/>
      <c r="V218" s="61"/>
      <c r="W218" s="78"/>
      <c r="X218" s="46">
        <f t="shared" si="30"/>
        <v>1</v>
      </c>
      <c r="Y218" s="47">
        <f t="shared" si="31"/>
        <v>1</v>
      </c>
      <c r="Z218" s="47">
        <f t="shared" si="32"/>
        <v>0</v>
      </c>
      <c r="AA218" s="47">
        <f t="shared" si="33"/>
        <v>0</v>
      </c>
      <c r="AB218" s="48" t="str">
        <f t="shared" si="34"/>
        <v>SRSA</v>
      </c>
      <c r="AC218" s="46">
        <f t="shared" si="35"/>
        <v>1</v>
      </c>
      <c r="AD218" s="47">
        <f t="shared" si="36"/>
        <v>0</v>
      </c>
      <c r="AE218" s="47">
        <f t="shared" si="37"/>
        <v>0</v>
      </c>
      <c r="AF218" s="48" t="str">
        <f t="shared" si="38"/>
        <v>-</v>
      </c>
      <c r="AG218" s="46">
        <f t="shared" si="39"/>
        <v>0</v>
      </c>
      <c r="AH218" s="62" t="s">
        <v>48</v>
      </c>
    </row>
    <row r="219" spans="1:34" ht="12.75" customHeight="1">
      <c r="A219" s="81" t="s">
        <v>1381</v>
      </c>
      <c r="B219" s="83" t="s">
        <v>1382</v>
      </c>
      <c r="C219" s="46" t="s">
        <v>1383</v>
      </c>
      <c r="D219" s="47" t="s">
        <v>672</v>
      </c>
      <c r="E219" s="47" t="s">
        <v>1384</v>
      </c>
      <c r="F219" s="83" t="s">
        <v>42</v>
      </c>
      <c r="G219" s="64" t="s">
        <v>1385</v>
      </c>
      <c r="H219" s="57" t="s">
        <v>674</v>
      </c>
      <c r="I219" s="47">
        <v>3164442165</v>
      </c>
      <c r="J219" s="88" t="s">
        <v>81</v>
      </c>
      <c r="K219" s="49" t="s">
        <v>47</v>
      </c>
      <c r="L219" s="70"/>
      <c r="M219" s="66"/>
      <c r="N219" s="58"/>
      <c r="O219" s="92">
        <v>6.395348837209303</v>
      </c>
      <c r="P219" s="49" t="s">
        <v>46</v>
      </c>
      <c r="Q219" s="59"/>
      <c r="R219" s="58"/>
      <c r="S219" s="74" t="s">
        <v>47</v>
      </c>
      <c r="T219" s="96">
        <v>34446</v>
      </c>
      <c r="U219" s="61"/>
      <c r="V219" s="61"/>
      <c r="W219" s="78"/>
      <c r="X219" s="46">
        <f t="shared" si="30"/>
        <v>1</v>
      </c>
      <c r="Y219" s="47">
        <f t="shared" si="31"/>
        <v>0</v>
      </c>
      <c r="Z219" s="47">
        <f t="shared" si="32"/>
        <v>0</v>
      </c>
      <c r="AA219" s="47">
        <f t="shared" si="33"/>
        <v>0</v>
      </c>
      <c r="AB219" s="48" t="str">
        <f t="shared" si="34"/>
        <v>-</v>
      </c>
      <c r="AC219" s="46">
        <f t="shared" si="35"/>
        <v>1</v>
      </c>
      <c r="AD219" s="47">
        <f t="shared" si="36"/>
        <v>0</v>
      </c>
      <c r="AE219" s="47">
        <f t="shared" si="37"/>
        <v>0</v>
      </c>
      <c r="AF219" s="48" t="str">
        <f t="shared" si="38"/>
        <v>-</v>
      </c>
      <c r="AG219" s="46">
        <f t="shared" si="39"/>
        <v>0</v>
      </c>
      <c r="AH219" s="62" t="s">
        <v>48</v>
      </c>
    </row>
    <row r="220" spans="1:34" ht="12.75" customHeight="1">
      <c r="A220" s="81" t="s">
        <v>1386</v>
      </c>
      <c r="B220" s="83" t="s">
        <v>1387</v>
      </c>
      <c r="C220" s="46" t="s">
        <v>1388</v>
      </c>
      <c r="D220" s="47" t="s">
        <v>1389</v>
      </c>
      <c r="E220" s="47" t="s">
        <v>1390</v>
      </c>
      <c r="F220" s="83" t="s">
        <v>42</v>
      </c>
      <c r="G220" s="64" t="s">
        <v>1391</v>
      </c>
      <c r="H220" s="57" t="s">
        <v>1392</v>
      </c>
      <c r="I220" s="47">
        <v>7855275621</v>
      </c>
      <c r="J220" s="88" t="s">
        <v>56</v>
      </c>
      <c r="K220" s="49" t="s">
        <v>47</v>
      </c>
      <c r="L220" s="70"/>
      <c r="M220" s="66">
        <v>439.5</v>
      </c>
      <c r="N220" s="58"/>
      <c r="O220" s="92">
        <v>18.359375</v>
      </c>
      <c r="P220" s="49" t="s">
        <v>46</v>
      </c>
      <c r="Q220" s="59"/>
      <c r="R220" s="58"/>
      <c r="S220" s="74" t="s">
        <v>47</v>
      </c>
      <c r="T220" s="96">
        <v>33413</v>
      </c>
      <c r="U220" s="61"/>
      <c r="V220" s="61"/>
      <c r="W220" s="78"/>
      <c r="X220" s="46">
        <f t="shared" si="30"/>
        <v>1</v>
      </c>
      <c r="Y220" s="47">
        <f t="shared" si="31"/>
        <v>1</v>
      </c>
      <c r="Z220" s="47">
        <f t="shared" si="32"/>
        <v>0</v>
      </c>
      <c r="AA220" s="47">
        <f t="shared" si="33"/>
        <v>0</v>
      </c>
      <c r="AB220" s="48" t="str">
        <f t="shared" si="34"/>
        <v>SRSA</v>
      </c>
      <c r="AC220" s="46">
        <f t="shared" si="35"/>
        <v>1</v>
      </c>
      <c r="AD220" s="47">
        <f t="shared" si="36"/>
        <v>0</v>
      </c>
      <c r="AE220" s="47">
        <f t="shared" si="37"/>
        <v>0</v>
      </c>
      <c r="AF220" s="48" t="str">
        <f t="shared" si="38"/>
        <v>-</v>
      </c>
      <c r="AG220" s="46">
        <f t="shared" si="39"/>
        <v>0</v>
      </c>
      <c r="AH220" s="62" t="s">
        <v>48</v>
      </c>
    </row>
    <row r="221" spans="1:34" ht="12.75" customHeight="1">
      <c r="A221" s="81" t="s">
        <v>1393</v>
      </c>
      <c r="B221" s="83" t="s">
        <v>1394</v>
      </c>
      <c r="C221" s="46" t="s">
        <v>1395</v>
      </c>
      <c r="D221" s="47" t="s">
        <v>1396</v>
      </c>
      <c r="E221" s="47" t="s">
        <v>1397</v>
      </c>
      <c r="F221" s="83" t="s">
        <v>42</v>
      </c>
      <c r="G221" s="64" t="s">
        <v>1398</v>
      </c>
      <c r="H221" s="57" t="s">
        <v>1399</v>
      </c>
      <c r="I221" s="47">
        <v>7854854000</v>
      </c>
      <c r="J221" s="88" t="s">
        <v>81</v>
      </c>
      <c r="K221" s="49" t="s">
        <v>47</v>
      </c>
      <c r="L221" s="70"/>
      <c r="M221" s="66">
        <v>677.1</v>
      </c>
      <c r="N221" s="58"/>
      <c r="O221" s="92">
        <v>10.240963855421686</v>
      </c>
      <c r="P221" s="49" t="s">
        <v>46</v>
      </c>
      <c r="Q221" s="59"/>
      <c r="R221" s="58"/>
      <c r="S221" s="74" t="s">
        <v>47</v>
      </c>
      <c r="T221" s="96">
        <v>16278</v>
      </c>
      <c r="U221" s="61"/>
      <c r="V221" s="61"/>
      <c r="W221" s="78"/>
      <c r="X221" s="46">
        <f t="shared" si="30"/>
        <v>1</v>
      </c>
      <c r="Y221" s="47">
        <f t="shared" si="31"/>
        <v>0</v>
      </c>
      <c r="Z221" s="47">
        <f t="shared" si="32"/>
        <v>0</v>
      </c>
      <c r="AA221" s="47">
        <f t="shared" si="33"/>
        <v>0</v>
      </c>
      <c r="AB221" s="48" t="str">
        <f t="shared" si="34"/>
        <v>-</v>
      </c>
      <c r="AC221" s="46">
        <f t="shared" si="35"/>
        <v>1</v>
      </c>
      <c r="AD221" s="47">
        <f t="shared" si="36"/>
        <v>0</v>
      </c>
      <c r="AE221" s="47">
        <f t="shared" si="37"/>
        <v>0</v>
      </c>
      <c r="AF221" s="48" t="str">
        <f t="shared" si="38"/>
        <v>-</v>
      </c>
      <c r="AG221" s="46">
        <f t="shared" si="39"/>
        <v>0</v>
      </c>
      <c r="AH221" s="62" t="s">
        <v>48</v>
      </c>
    </row>
    <row r="222" spans="1:34" ht="12.75" customHeight="1">
      <c r="A222" s="81" t="s">
        <v>1400</v>
      </c>
      <c r="B222" s="83" t="s">
        <v>1401</v>
      </c>
      <c r="C222" s="46" t="s">
        <v>1402</v>
      </c>
      <c r="D222" s="47" t="s">
        <v>1403</v>
      </c>
      <c r="E222" s="47" t="s">
        <v>1404</v>
      </c>
      <c r="F222" s="83" t="s">
        <v>42</v>
      </c>
      <c r="G222" s="64" t="s">
        <v>1405</v>
      </c>
      <c r="H222" s="57" t="s">
        <v>73</v>
      </c>
      <c r="I222" s="47">
        <v>9133651838</v>
      </c>
      <c r="J222" s="88" t="s">
        <v>136</v>
      </c>
      <c r="K222" s="49" t="s">
        <v>46</v>
      </c>
      <c r="L222" s="70"/>
      <c r="M222" s="66">
        <v>595</v>
      </c>
      <c r="N222" s="58"/>
      <c r="O222" s="92">
        <v>21.510673234811165</v>
      </c>
      <c r="P222" s="49" t="s">
        <v>47</v>
      </c>
      <c r="Q222" s="59"/>
      <c r="R222" s="58"/>
      <c r="S222" s="74" t="s">
        <v>46</v>
      </c>
      <c r="T222" s="96">
        <v>29929</v>
      </c>
      <c r="U222" s="61"/>
      <c r="V222" s="61"/>
      <c r="W222" s="78"/>
      <c r="X222" s="46">
        <f t="shared" si="30"/>
        <v>0</v>
      </c>
      <c r="Y222" s="47">
        <f t="shared" si="31"/>
        <v>1</v>
      </c>
      <c r="Z222" s="47">
        <f t="shared" si="32"/>
        <v>0</v>
      </c>
      <c r="AA222" s="47">
        <f t="shared" si="33"/>
        <v>0</v>
      </c>
      <c r="AB222" s="48" t="str">
        <f t="shared" si="34"/>
        <v>-</v>
      </c>
      <c r="AC222" s="46">
        <f t="shared" si="35"/>
        <v>0</v>
      </c>
      <c r="AD222" s="47">
        <f t="shared" si="36"/>
        <v>1</v>
      </c>
      <c r="AE222" s="47">
        <f t="shared" si="37"/>
        <v>0</v>
      </c>
      <c r="AF222" s="48" t="str">
        <f t="shared" si="38"/>
        <v>-</v>
      </c>
      <c r="AG222" s="46">
        <f t="shared" si="39"/>
        <v>0</v>
      </c>
      <c r="AH222" s="62" t="s">
        <v>48</v>
      </c>
    </row>
    <row r="223" spans="1:34" ht="12.75" customHeight="1">
      <c r="A223" s="81" t="s">
        <v>1406</v>
      </c>
      <c r="B223" s="83" t="s">
        <v>1407</v>
      </c>
      <c r="C223" s="46" t="s">
        <v>1408</v>
      </c>
      <c r="D223" s="47" t="s">
        <v>1409</v>
      </c>
      <c r="E223" s="47" t="s">
        <v>1408</v>
      </c>
      <c r="F223" s="83" t="s">
        <v>42</v>
      </c>
      <c r="G223" s="64" t="s">
        <v>1410</v>
      </c>
      <c r="H223" s="57" t="s">
        <v>1411</v>
      </c>
      <c r="I223" s="47">
        <v>6208483386</v>
      </c>
      <c r="J223" s="88" t="s">
        <v>56</v>
      </c>
      <c r="K223" s="49" t="s">
        <v>47</v>
      </c>
      <c r="L223" s="70"/>
      <c r="M223" s="66">
        <v>725.3</v>
      </c>
      <c r="N223" s="58"/>
      <c r="O223" s="92">
        <v>22.408963585434176</v>
      </c>
      <c r="P223" s="49" t="s">
        <v>47</v>
      </c>
      <c r="Q223" s="59"/>
      <c r="R223" s="58"/>
      <c r="S223" s="74" t="s">
        <v>47</v>
      </c>
      <c r="T223" s="96">
        <v>21534</v>
      </c>
      <c r="U223" s="61"/>
      <c r="V223" s="61"/>
      <c r="W223" s="78"/>
      <c r="X223" s="46">
        <f t="shared" si="30"/>
        <v>1</v>
      </c>
      <c r="Y223" s="47">
        <f t="shared" si="31"/>
        <v>0</v>
      </c>
      <c r="Z223" s="47">
        <f t="shared" si="32"/>
        <v>0</v>
      </c>
      <c r="AA223" s="47">
        <f t="shared" si="33"/>
        <v>0</v>
      </c>
      <c r="AB223" s="48" t="str">
        <f t="shared" si="34"/>
        <v>-</v>
      </c>
      <c r="AC223" s="46">
        <f t="shared" si="35"/>
        <v>1</v>
      </c>
      <c r="AD223" s="47">
        <f t="shared" si="36"/>
        <v>1</v>
      </c>
      <c r="AE223" s="47" t="str">
        <f t="shared" si="37"/>
        <v>Initial</v>
      </c>
      <c r="AF223" s="48" t="str">
        <f t="shared" si="38"/>
        <v>RLIS</v>
      </c>
      <c r="AG223" s="46">
        <f t="shared" si="39"/>
        <v>0</v>
      </c>
      <c r="AH223" s="62" t="s">
        <v>48</v>
      </c>
    </row>
    <row r="224" spans="1:34" ht="12.75" customHeight="1">
      <c r="A224" s="81" t="s">
        <v>1412</v>
      </c>
      <c r="B224" s="83" t="s">
        <v>1413</v>
      </c>
      <c r="C224" s="46" t="s">
        <v>1414</v>
      </c>
      <c r="D224" s="47" t="s">
        <v>1415</v>
      </c>
      <c r="E224" s="47" t="s">
        <v>1416</v>
      </c>
      <c r="F224" s="83" t="s">
        <v>42</v>
      </c>
      <c r="G224" s="64" t="s">
        <v>1417</v>
      </c>
      <c r="H224" s="57" t="s">
        <v>1418</v>
      </c>
      <c r="I224" s="47">
        <v>7854573732</v>
      </c>
      <c r="J224" s="88" t="s">
        <v>81</v>
      </c>
      <c r="K224" s="49" t="s">
        <v>47</v>
      </c>
      <c r="L224" s="70"/>
      <c r="M224" s="66"/>
      <c r="N224" s="58"/>
      <c r="O224" s="92">
        <v>11.007268951194185</v>
      </c>
      <c r="P224" s="49" t="s">
        <v>46</v>
      </c>
      <c r="Q224" s="59"/>
      <c r="R224" s="58"/>
      <c r="S224" s="74" t="s">
        <v>47</v>
      </c>
      <c r="T224" s="96">
        <v>22936</v>
      </c>
      <c r="U224" s="61"/>
      <c r="V224" s="61"/>
      <c r="W224" s="78"/>
      <c r="X224" s="46">
        <f t="shared" si="30"/>
        <v>1</v>
      </c>
      <c r="Y224" s="47">
        <f t="shared" si="31"/>
        <v>0</v>
      </c>
      <c r="Z224" s="47">
        <f t="shared" si="32"/>
        <v>0</v>
      </c>
      <c r="AA224" s="47">
        <f t="shared" si="33"/>
        <v>0</v>
      </c>
      <c r="AB224" s="48" t="str">
        <f t="shared" si="34"/>
        <v>-</v>
      </c>
      <c r="AC224" s="46">
        <f t="shared" si="35"/>
        <v>1</v>
      </c>
      <c r="AD224" s="47">
        <f t="shared" si="36"/>
        <v>0</v>
      </c>
      <c r="AE224" s="47">
        <f t="shared" si="37"/>
        <v>0</v>
      </c>
      <c r="AF224" s="48" t="str">
        <f t="shared" si="38"/>
        <v>-</v>
      </c>
      <c r="AG224" s="46">
        <f t="shared" si="39"/>
        <v>0</v>
      </c>
      <c r="AH224" s="62" t="s">
        <v>48</v>
      </c>
    </row>
    <row r="225" spans="1:34" ht="12.75" customHeight="1">
      <c r="A225" s="81" t="s">
        <v>1419</v>
      </c>
      <c r="B225" s="83" t="s">
        <v>1420</v>
      </c>
      <c r="C225" s="46" t="s">
        <v>1421</v>
      </c>
      <c r="D225" s="47" t="s">
        <v>1422</v>
      </c>
      <c r="E225" s="47" t="s">
        <v>1423</v>
      </c>
      <c r="F225" s="83" t="s">
        <v>42</v>
      </c>
      <c r="G225" s="64" t="s">
        <v>1424</v>
      </c>
      <c r="H225" s="57" t="s">
        <v>73</v>
      </c>
      <c r="I225" s="47">
        <v>7853783102</v>
      </c>
      <c r="J225" s="88" t="s">
        <v>56</v>
      </c>
      <c r="K225" s="49" t="s">
        <v>47</v>
      </c>
      <c r="L225" s="70"/>
      <c r="M225" s="66">
        <v>253</v>
      </c>
      <c r="N225" s="58"/>
      <c r="O225" s="92">
        <v>15.342465753424658</v>
      </c>
      <c r="P225" s="49" t="s">
        <v>46</v>
      </c>
      <c r="Q225" s="59"/>
      <c r="R225" s="58"/>
      <c r="S225" s="74" t="s">
        <v>47</v>
      </c>
      <c r="T225" s="96">
        <v>25989</v>
      </c>
      <c r="U225" s="61"/>
      <c r="V225" s="61"/>
      <c r="W225" s="78"/>
      <c r="X225" s="46">
        <f t="shared" si="30"/>
        <v>1</v>
      </c>
      <c r="Y225" s="47">
        <f t="shared" si="31"/>
        <v>1</v>
      </c>
      <c r="Z225" s="47">
        <f t="shared" si="32"/>
        <v>0</v>
      </c>
      <c r="AA225" s="47">
        <f t="shared" si="33"/>
        <v>0</v>
      </c>
      <c r="AB225" s="48" t="str">
        <f t="shared" si="34"/>
        <v>SRSA</v>
      </c>
      <c r="AC225" s="46">
        <f t="shared" si="35"/>
        <v>1</v>
      </c>
      <c r="AD225" s="47">
        <f t="shared" si="36"/>
        <v>0</v>
      </c>
      <c r="AE225" s="47">
        <f t="shared" si="37"/>
        <v>0</v>
      </c>
      <c r="AF225" s="48" t="str">
        <f t="shared" si="38"/>
        <v>-</v>
      </c>
      <c r="AG225" s="46">
        <f t="shared" si="39"/>
        <v>0</v>
      </c>
      <c r="AH225" s="62" t="s">
        <v>48</v>
      </c>
    </row>
    <row r="226" spans="1:34" ht="12.75" customHeight="1">
      <c r="A226" s="81" t="s">
        <v>1425</v>
      </c>
      <c r="B226" s="83" t="s">
        <v>1426</v>
      </c>
      <c r="C226" s="46" t="s">
        <v>1427</v>
      </c>
      <c r="D226" s="47" t="s">
        <v>1428</v>
      </c>
      <c r="E226" s="47" t="s">
        <v>1427</v>
      </c>
      <c r="F226" s="83" t="s">
        <v>42</v>
      </c>
      <c r="G226" s="64" t="s">
        <v>1429</v>
      </c>
      <c r="H226" s="57" t="s">
        <v>1430</v>
      </c>
      <c r="I226" s="47">
        <v>6205934344</v>
      </c>
      <c r="J226" s="88" t="s">
        <v>56</v>
      </c>
      <c r="K226" s="49" t="s">
        <v>47</v>
      </c>
      <c r="L226" s="70"/>
      <c r="M226" s="66">
        <v>174.9</v>
      </c>
      <c r="N226" s="58"/>
      <c r="O226" s="92">
        <v>19.375</v>
      </c>
      <c r="P226" s="49" t="s">
        <v>46</v>
      </c>
      <c r="Q226" s="59"/>
      <c r="R226" s="58"/>
      <c r="S226" s="74" t="s">
        <v>47</v>
      </c>
      <c r="T226" s="96">
        <v>8601</v>
      </c>
      <c r="U226" s="61"/>
      <c r="V226" s="61"/>
      <c r="W226" s="78"/>
      <c r="X226" s="46">
        <f t="shared" si="30"/>
        <v>1</v>
      </c>
      <c r="Y226" s="47">
        <f t="shared" si="31"/>
        <v>1</v>
      </c>
      <c r="Z226" s="47">
        <f t="shared" si="32"/>
        <v>0</v>
      </c>
      <c r="AA226" s="47">
        <f t="shared" si="33"/>
        <v>0</v>
      </c>
      <c r="AB226" s="48" t="str">
        <f t="shared" si="34"/>
        <v>SRSA</v>
      </c>
      <c r="AC226" s="46">
        <f t="shared" si="35"/>
        <v>1</v>
      </c>
      <c r="AD226" s="47">
        <f t="shared" si="36"/>
        <v>0</v>
      </c>
      <c r="AE226" s="47">
        <f t="shared" si="37"/>
        <v>0</v>
      </c>
      <c r="AF226" s="48" t="str">
        <f t="shared" si="38"/>
        <v>-</v>
      </c>
      <c r="AG226" s="46">
        <f t="shared" si="39"/>
        <v>0</v>
      </c>
      <c r="AH226" s="62" t="s">
        <v>48</v>
      </c>
    </row>
    <row r="227" spans="1:34" ht="12.75" customHeight="1">
      <c r="A227" s="81" t="s">
        <v>1431</v>
      </c>
      <c r="B227" s="83" t="s">
        <v>1432</v>
      </c>
      <c r="C227" s="46" t="s">
        <v>1433</v>
      </c>
      <c r="D227" s="47" t="s">
        <v>1434</v>
      </c>
      <c r="E227" s="47" t="s">
        <v>1435</v>
      </c>
      <c r="F227" s="83" t="s">
        <v>42</v>
      </c>
      <c r="G227" s="64" t="s">
        <v>1436</v>
      </c>
      <c r="H227" s="57" t="s">
        <v>1437</v>
      </c>
      <c r="I227" s="47">
        <v>3167763300</v>
      </c>
      <c r="J227" s="88" t="s">
        <v>454</v>
      </c>
      <c r="K227" s="49" t="s">
        <v>46</v>
      </c>
      <c r="L227" s="70"/>
      <c r="M227" s="66"/>
      <c r="N227" s="58"/>
      <c r="O227" s="92">
        <v>10.138504155124654</v>
      </c>
      <c r="P227" s="49" t="s">
        <v>46</v>
      </c>
      <c r="Q227" s="59"/>
      <c r="R227" s="58"/>
      <c r="S227" s="74" t="s">
        <v>46</v>
      </c>
      <c r="T227" s="96">
        <v>35267</v>
      </c>
      <c r="U227" s="61"/>
      <c r="V227" s="61"/>
      <c r="W227" s="78"/>
      <c r="X227" s="46">
        <f t="shared" si="30"/>
        <v>0</v>
      </c>
      <c r="Y227" s="47">
        <f t="shared" si="31"/>
        <v>0</v>
      </c>
      <c r="Z227" s="47">
        <f t="shared" si="32"/>
        <v>0</v>
      </c>
      <c r="AA227" s="47">
        <f t="shared" si="33"/>
        <v>0</v>
      </c>
      <c r="AB227" s="48" t="str">
        <f t="shared" si="34"/>
        <v>-</v>
      </c>
      <c r="AC227" s="46">
        <f t="shared" si="35"/>
        <v>0</v>
      </c>
      <c r="AD227" s="47">
        <f t="shared" si="36"/>
        <v>0</v>
      </c>
      <c r="AE227" s="47">
        <f t="shared" si="37"/>
        <v>0</v>
      </c>
      <c r="AF227" s="48" t="str">
        <f t="shared" si="38"/>
        <v>-</v>
      </c>
      <c r="AG227" s="46">
        <f t="shared" si="39"/>
        <v>0</v>
      </c>
      <c r="AH227" s="62" t="s">
        <v>48</v>
      </c>
    </row>
    <row r="228" spans="1:34" ht="12.75" customHeight="1">
      <c r="A228" s="81" t="s">
        <v>1438</v>
      </c>
      <c r="B228" s="83" t="s">
        <v>1439</v>
      </c>
      <c r="C228" s="46" t="s">
        <v>1440</v>
      </c>
      <c r="D228" s="47" t="s">
        <v>1441</v>
      </c>
      <c r="E228" s="47" t="s">
        <v>1442</v>
      </c>
      <c r="F228" s="83" t="s">
        <v>42</v>
      </c>
      <c r="G228" s="64" t="s">
        <v>1443</v>
      </c>
      <c r="H228" s="57" t="s">
        <v>1444</v>
      </c>
      <c r="I228" s="47">
        <v>7859662246</v>
      </c>
      <c r="J228" s="88" t="s">
        <v>81</v>
      </c>
      <c r="K228" s="49" t="s">
        <v>47</v>
      </c>
      <c r="L228" s="70"/>
      <c r="M228" s="66"/>
      <c r="N228" s="58"/>
      <c r="O228" s="92">
        <v>10.982048574445617</v>
      </c>
      <c r="P228" s="49" t="s">
        <v>46</v>
      </c>
      <c r="Q228" s="59"/>
      <c r="R228" s="58"/>
      <c r="S228" s="74" t="s">
        <v>47</v>
      </c>
      <c r="T228" s="96">
        <v>41996</v>
      </c>
      <c r="U228" s="61"/>
      <c r="V228" s="61"/>
      <c r="W228" s="78"/>
      <c r="X228" s="46">
        <f t="shared" si="30"/>
        <v>1</v>
      </c>
      <c r="Y228" s="47">
        <f t="shared" si="31"/>
        <v>0</v>
      </c>
      <c r="Z228" s="47">
        <f t="shared" si="32"/>
        <v>0</v>
      </c>
      <c r="AA228" s="47">
        <f t="shared" si="33"/>
        <v>0</v>
      </c>
      <c r="AB228" s="48" t="str">
        <f t="shared" si="34"/>
        <v>-</v>
      </c>
      <c r="AC228" s="46">
        <f t="shared" si="35"/>
        <v>1</v>
      </c>
      <c r="AD228" s="47">
        <f t="shared" si="36"/>
        <v>0</v>
      </c>
      <c r="AE228" s="47">
        <f t="shared" si="37"/>
        <v>0</v>
      </c>
      <c r="AF228" s="48" t="str">
        <f t="shared" si="38"/>
        <v>-</v>
      </c>
      <c r="AG228" s="46">
        <f t="shared" si="39"/>
        <v>0</v>
      </c>
      <c r="AH228" s="62" t="s">
        <v>48</v>
      </c>
    </row>
    <row r="229" spans="1:34" ht="12.75" customHeight="1">
      <c r="A229" s="81" t="s">
        <v>1445</v>
      </c>
      <c r="B229" s="83" t="s">
        <v>1446</v>
      </c>
      <c r="C229" s="46" t="s">
        <v>1447</v>
      </c>
      <c r="D229" s="47" t="s">
        <v>185</v>
      </c>
      <c r="E229" s="47" t="s">
        <v>1448</v>
      </c>
      <c r="F229" s="83" t="s">
        <v>42</v>
      </c>
      <c r="G229" s="64" t="s">
        <v>1449</v>
      </c>
      <c r="H229" s="57" t="s">
        <v>990</v>
      </c>
      <c r="I229" s="47">
        <v>7853492964</v>
      </c>
      <c r="J229" s="88" t="s">
        <v>56</v>
      </c>
      <c r="K229" s="49" t="s">
        <v>47</v>
      </c>
      <c r="L229" s="70"/>
      <c r="M229" s="66">
        <v>318.6</v>
      </c>
      <c r="N229" s="58"/>
      <c r="O229" s="92">
        <v>13.262599469496022</v>
      </c>
      <c r="P229" s="49" t="s">
        <v>46</v>
      </c>
      <c r="Q229" s="59"/>
      <c r="R229" s="58"/>
      <c r="S229" s="74" t="s">
        <v>47</v>
      </c>
      <c r="T229" s="96">
        <v>18044</v>
      </c>
      <c r="U229" s="61"/>
      <c r="V229" s="61"/>
      <c r="W229" s="78"/>
      <c r="X229" s="46">
        <f t="shared" si="30"/>
        <v>1</v>
      </c>
      <c r="Y229" s="47">
        <f t="shared" si="31"/>
        <v>1</v>
      </c>
      <c r="Z229" s="47">
        <f t="shared" si="32"/>
        <v>0</v>
      </c>
      <c r="AA229" s="47">
        <f t="shared" si="33"/>
        <v>0</v>
      </c>
      <c r="AB229" s="48" t="str">
        <f t="shared" si="34"/>
        <v>SRSA</v>
      </c>
      <c r="AC229" s="46">
        <f t="shared" si="35"/>
        <v>1</v>
      </c>
      <c r="AD229" s="47">
        <f t="shared" si="36"/>
        <v>0</v>
      </c>
      <c r="AE229" s="47">
        <f t="shared" si="37"/>
        <v>0</v>
      </c>
      <c r="AF229" s="48" t="str">
        <f t="shared" si="38"/>
        <v>-</v>
      </c>
      <c r="AG229" s="46">
        <f t="shared" si="39"/>
        <v>0</v>
      </c>
      <c r="AH229" s="62" t="s">
        <v>48</v>
      </c>
    </row>
    <row r="230" spans="1:34" ht="12.75" customHeight="1">
      <c r="A230" s="81" t="s">
        <v>1450</v>
      </c>
      <c r="B230" s="83" t="s">
        <v>1451</v>
      </c>
      <c r="C230" s="46" t="s">
        <v>1452</v>
      </c>
      <c r="D230" s="47" t="s">
        <v>1453</v>
      </c>
      <c r="E230" s="47" t="s">
        <v>1454</v>
      </c>
      <c r="F230" s="83" t="s">
        <v>42</v>
      </c>
      <c r="G230" s="64" t="s">
        <v>1455</v>
      </c>
      <c r="H230" s="57" t="s">
        <v>73</v>
      </c>
      <c r="I230" s="47">
        <v>7854832173</v>
      </c>
      <c r="J230" s="88" t="s">
        <v>45</v>
      </c>
      <c r="K230" s="49" t="s">
        <v>46</v>
      </c>
      <c r="L230" s="70"/>
      <c r="M230" s="66"/>
      <c r="N230" s="58"/>
      <c r="O230" s="92">
        <v>19.866814650388456</v>
      </c>
      <c r="P230" s="49" t="s">
        <v>46</v>
      </c>
      <c r="Q230" s="59"/>
      <c r="R230" s="58"/>
      <c r="S230" s="74" t="s">
        <v>47</v>
      </c>
      <c r="T230" s="96">
        <v>50089</v>
      </c>
      <c r="U230" s="61"/>
      <c r="V230" s="61"/>
      <c r="W230" s="78"/>
      <c r="X230" s="46">
        <f t="shared" si="30"/>
        <v>0</v>
      </c>
      <c r="Y230" s="47">
        <f t="shared" si="31"/>
        <v>0</v>
      </c>
      <c r="Z230" s="47">
        <f t="shared" si="32"/>
        <v>0</v>
      </c>
      <c r="AA230" s="47">
        <f t="shared" si="33"/>
        <v>0</v>
      </c>
      <c r="AB230" s="48" t="str">
        <f t="shared" si="34"/>
        <v>-</v>
      </c>
      <c r="AC230" s="46">
        <f t="shared" si="35"/>
        <v>1</v>
      </c>
      <c r="AD230" s="47">
        <f t="shared" si="36"/>
        <v>0</v>
      </c>
      <c r="AE230" s="47">
        <f t="shared" si="37"/>
        <v>0</v>
      </c>
      <c r="AF230" s="48" t="str">
        <f t="shared" si="38"/>
        <v>-</v>
      </c>
      <c r="AG230" s="46">
        <f t="shared" si="39"/>
        <v>0</v>
      </c>
      <c r="AH230" s="62" t="s">
        <v>48</v>
      </c>
    </row>
    <row r="231" spans="1:34" ht="12.75" customHeight="1">
      <c r="A231" s="81" t="s">
        <v>1456</v>
      </c>
      <c r="B231" s="83" t="s">
        <v>1457</v>
      </c>
      <c r="C231" s="46" t="s">
        <v>279</v>
      </c>
      <c r="D231" s="47" t="s">
        <v>1458</v>
      </c>
      <c r="E231" s="47" t="s">
        <v>279</v>
      </c>
      <c r="F231" s="83" t="s">
        <v>42</v>
      </c>
      <c r="G231" s="64" t="s">
        <v>1459</v>
      </c>
      <c r="H231" s="57" t="s">
        <v>1460</v>
      </c>
      <c r="I231" s="47">
        <v>7853094700</v>
      </c>
      <c r="J231" s="88" t="s">
        <v>823</v>
      </c>
      <c r="K231" s="49" t="s">
        <v>46</v>
      </c>
      <c r="L231" s="70"/>
      <c r="M231" s="66"/>
      <c r="N231" s="58"/>
      <c r="O231" s="92">
        <v>20.00229647491101</v>
      </c>
      <c r="P231" s="49" t="s">
        <v>47</v>
      </c>
      <c r="Q231" s="59"/>
      <c r="R231" s="58"/>
      <c r="S231" s="74" t="s">
        <v>46</v>
      </c>
      <c r="T231" s="96">
        <v>342436</v>
      </c>
      <c r="U231" s="61"/>
      <c r="V231" s="61"/>
      <c r="W231" s="78"/>
      <c r="X231" s="46">
        <f t="shared" si="30"/>
        <v>0</v>
      </c>
      <c r="Y231" s="47">
        <f t="shared" si="31"/>
        <v>0</v>
      </c>
      <c r="Z231" s="47">
        <f t="shared" si="32"/>
        <v>0</v>
      </c>
      <c r="AA231" s="47">
        <f t="shared" si="33"/>
        <v>0</v>
      </c>
      <c r="AB231" s="48" t="str">
        <f t="shared" si="34"/>
        <v>-</v>
      </c>
      <c r="AC231" s="46">
        <f t="shared" si="35"/>
        <v>0</v>
      </c>
      <c r="AD231" s="47">
        <f t="shared" si="36"/>
        <v>1</v>
      </c>
      <c r="AE231" s="47">
        <f t="shared" si="37"/>
        <v>0</v>
      </c>
      <c r="AF231" s="48" t="str">
        <f t="shared" si="38"/>
        <v>-</v>
      </c>
      <c r="AG231" s="46">
        <f t="shared" si="39"/>
        <v>0</v>
      </c>
      <c r="AH231" s="62" t="s">
        <v>48</v>
      </c>
    </row>
    <row r="232" spans="1:34" ht="12.75" customHeight="1">
      <c r="A232" s="81" t="s">
        <v>1461</v>
      </c>
      <c r="B232" s="83" t="s">
        <v>1462</v>
      </c>
      <c r="C232" s="46" t="s">
        <v>1463</v>
      </c>
      <c r="D232" s="47" t="s">
        <v>1464</v>
      </c>
      <c r="E232" s="47" t="s">
        <v>1465</v>
      </c>
      <c r="F232" s="83" t="s">
        <v>42</v>
      </c>
      <c r="G232" s="64" t="s">
        <v>1466</v>
      </c>
      <c r="H232" s="57" t="s">
        <v>1467</v>
      </c>
      <c r="I232" s="47">
        <v>7856657168</v>
      </c>
      <c r="J232" s="88" t="s">
        <v>81</v>
      </c>
      <c r="K232" s="49" t="s">
        <v>47</v>
      </c>
      <c r="L232" s="70"/>
      <c r="M232" s="66"/>
      <c r="N232" s="58"/>
      <c r="O232" s="92">
        <v>12.522686025408348</v>
      </c>
      <c r="P232" s="49" t="s">
        <v>46</v>
      </c>
      <c r="Q232" s="59"/>
      <c r="R232" s="58"/>
      <c r="S232" s="74" t="s">
        <v>47</v>
      </c>
      <c r="T232" s="96">
        <v>49047</v>
      </c>
      <c r="U232" s="61"/>
      <c r="V232" s="61"/>
      <c r="W232" s="78"/>
      <c r="X232" s="46">
        <f t="shared" si="30"/>
        <v>1</v>
      </c>
      <c r="Y232" s="47">
        <f t="shared" si="31"/>
        <v>0</v>
      </c>
      <c r="Z232" s="47">
        <f t="shared" si="32"/>
        <v>0</v>
      </c>
      <c r="AA232" s="47">
        <f t="shared" si="33"/>
        <v>0</v>
      </c>
      <c r="AB232" s="48" t="str">
        <f t="shared" si="34"/>
        <v>-</v>
      </c>
      <c r="AC232" s="46">
        <f t="shared" si="35"/>
        <v>1</v>
      </c>
      <c r="AD232" s="47">
        <f t="shared" si="36"/>
        <v>0</v>
      </c>
      <c r="AE232" s="47">
        <f t="shared" si="37"/>
        <v>0</v>
      </c>
      <c r="AF232" s="48" t="str">
        <f t="shared" si="38"/>
        <v>-</v>
      </c>
      <c r="AG232" s="46">
        <f t="shared" si="39"/>
        <v>0</v>
      </c>
      <c r="AH232" s="62" t="s">
        <v>48</v>
      </c>
    </row>
    <row r="233" spans="1:34" ht="12.75" customHeight="1">
      <c r="A233" s="81" t="s">
        <v>1468</v>
      </c>
      <c r="B233" s="83" t="s">
        <v>1469</v>
      </c>
      <c r="C233" s="46" t="s">
        <v>1470</v>
      </c>
      <c r="D233" s="47" t="s">
        <v>1471</v>
      </c>
      <c r="E233" s="47" t="s">
        <v>1470</v>
      </c>
      <c r="F233" s="83" t="s">
        <v>42</v>
      </c>
      <c r="G233" s="64" t="s">
        <v>1472</v>
      </c>
      <c r="H233" s="57" t="s">
        <v>1473</v>
      </c>
      <c r="I233" s="47">
        <v>6206492234</v>
      </c>
      <c r="J233" s="88" t="s">
        <v>56</v>
      </c>
      <c r="K233" s="49" t="s">
        <v>47</v>
      </c>
      <c r="L233" s="70"/>
      <c r="M233" s="66">
        <v>264.2</v>
      </c>
      <c r="N233" s="58"/>
      <c r="O233" s="92">
        <v>15.64102564102564</v>
      </c>
      <c r="P233" s="49" t="s">
        <v>46</v>
      </c>
      <c r="Q233" s="59"/>
      <c r="R233" s="58"/>
      <c r="S233" s="74" t="s">
        <v>47</v>
      </c>
      <c r="T233" s="96">
        <v>21199</v>
      </c>
      <c r="U233" s="61"/>
      <c r="V233" s="61"/>
      <c r="W233" s="78"/>
      <c r="X233" s="46">
        <f t="shared" si="30"/>
        <v>1</v>
      </c>
      <c r="Y233" s="47">
        <f t="shared" si="31"/>
        <v>1</v>
      </c>
      <c r="Z233" s="47">
        <f t="shared" si="32"/>
        <v>0</v>
      </c>
      <c r="AA233" s="47">
        <f t="shared" si="33"/>
        <v>0</v>
      </c>
      <c r="AB233" s="48" t="str">
        <f t="shared" si="34"/>
        <v>SRSA</v>
      </c>
      <c r="AC233" s="46">
        <f t="shared" si="35"/>
        <v>1</v>
      </c>
      <c r="AD233" s="47">
        <f t="shared" si="36"/>
        <v>0</v>
      </c>
      <c r="AE233" s="47">
        <f t="shared" si="37"/>
        <v>0</v>
      </c>
      <c r="AF233" s="48" t="str">
        <f t="shared" si="38"/>
        <v>-</v>
      </c>
      <c r="AG233" s="46">
        <f t="shared" si="39"/>
        <v>0</v>
      </c>
      <c r="AH233" s="62" t="s">
        <v>48</v>
      </c>
    </row>
    <row r="234" spans="1:34" ht="12.75" customHeight="1">
      <c r="A234" s="81" t="s">
        <v>1474</v>
      </c>
      <c r="B234" s="83" t="s">
        <v>1475</v>
      </c>
      <c r="C234" s="46" t="s">
        <v>1476</v>
      </c>
      <c r="D234" s="47" t="s">
        <v>1477</v>
      </c>
      <c r="E234" s="47" t="s">
        <v>1478</v>
      </c>
      <c r="F234" s="83" t="s">
        <v>42</v>
      </c>
      <c r="G234" s="64" t="s">
        <v>1479</v>
      </c>
      <c r="H234" s="57" t="s">
        <v>73</v>
      </c>
      <c r="I234" s="47">
        <v>6208727600</v>
      </c>
      <c r="J234" s="88" t="s">
        <v>45</v>
      </c>
      <c r="K234" s="49" t="s">
        <v>46</v>
      </c>
      <c r="L234" s="70"/>
      <c r="M234" s="66"/>
      <c r="N234" s="58"/>
      <c r="O234" s="92">
        <v>12.200684150513112</v>
      </c>
      <c r="P234" s="49" t="s">
        <v>46</v>
      </c>
      <c r="Q234" s="59"/>
      <c r="R234" s="58"/>
      <c r="S234" s="74" t="s">
        <v>47</v>
      </c>
      <c r="T234" s="96">
        <v>32086</v>
      </c>
      <c r="U234" s="61"/>
      <c r="V234" s="61"/>
      <c r="W234" s="78"/>
      <c r="X234" s="46">
        <f t="shared" si="30"/>
        <v>0</v>
      </c>
      <c r="Y234" s="47">
        <f t="shared" si="31"/>
        <v>0</v>
      </c>
      <c r="Z234" s="47">
        <f t="shared" si="32"/>
        <v>0</v>
      </c>
      <c r="AA234" s="47">
        <f t="shared" si="33"/>
        <v>0</v>
      </c>
      <c r="AB234" s="48" t="str">
        <f t="shared" si="34"/>
        <v>-</v>
      </c>
      <c r="AC234" s="46">
        <f t="shared" si="35"/>
        <v>1</v>
      </c>
      <c r="AD234" s="47">
        <f t="shared" si="36"/>
        <v>0</v>
      </c>
      <c r="AE234" s="47">
        <f t="shared" si="37"/>
        <v>0</v>
      </c>
      <c r="AF234" s="48" t="str">
        <f t="shared" si="38"/>
        <v>-</v>
      </c>
      <c r="AG234" s="46">
        <f t="shared" si="39"/>
        <v>0</v>
      </c>
      <c r="AH234" s="62" t="s">
        <v>48</v>
      </c>
    </row>
    <row r="235" spans="1:34" ht="12.75" customHeight="1">
      <c r="A235" s="81" t="s">
        <v>1480</v>
      </c>
      <c r="B235" s="83" t="s">
        <v>1481</v>
      </c>
      <c r="C235" s="46" t="s">
        <v>1482</v>
      </c>
      <c r="D235" s="47" t="s">
        <v>1483</v>
      </c>
      <c r="E235" s="47" t="s">
        <v>119</v>
      </c>
      <c r="F235" s="83" t="s">
        <v>42</v>
      </c>
      <c r="G235" s="64" t="s">
        <v>940</v>
      </c>
      <c r="H235" s="57" t="s">
        <v>1484</v>
      </c>
      <c r="I235" s="47">
        <v>7855758600</v>
      </c>
      <c r="J235" s="88" t="s">
        <v>122</v>
      </c>
      <c r="K235" s="49" t="s">
        <v>46</v>
      </c>
      <c r="L235" s="70"/>
      <c r="M235" s="66"/>
      <c r="N235" s="58"/>
      <c r="O235" s="92">
        <v>9.231145935357493</v>
      </c>
      <c r="P235" s="49" t="s">
        <v>46</v>
      </c>
      <c r="Q235" s="59"/>
      <c r="R235" s="58"/>
      <c r="S235" s="74" t="s">
        <v>46</v>
      </c>
      <c r="T235" s="96">
        <v>99669</v>
      </c>
      <c r="U235" s="61"/>
      <c r="V235" s="61"/>
      <c r="W235" s="78"/>
      <c r="X235" s="46">
        <f t="shared" si="30"/>
        <v>0</v>
      </c>
      <c r="Y235" s="47">
        <f t="shared" si="31"/>
        <v>0</v>
      </c>
      <c r="Z235" s="47">
        <f t="shared" si="32"/>
        <v>0</v>
      </c>
      <c r="AA235" s="47">
        <f t="shared" si="33"/>
        <v>0</v>
      </c>
      <c r="AB235" s="48" t="str">
        <f t="shared" si="34"/>
        <v>-</v>
      </c>
      <c r="AC235" s="46">
        <f t="shared" si="35"/>
        <v>0</v>
      </c>
      <c r="AD235" s="47">
        <f t="shared" si="36"/>
        <v>0</v>
      </c>
      <c r="AE235" s="47">
        <f t="shared" si="37"/>
        <v>0</v>
      </c>
      <c r="AF235" s="48" t="str">
        <f t="shared" si="38"/>
        <v>-</v>
      </c>
      <c r="AG235" s="46">
        <f t="shared" si="39"/>
        <v>0</v>
      </c>
      <c r="AH235" s="62" t="s">
        <v>48</v>
      </c>
    </row>
    <row r="236" spans="1:34" ht="12.75" customHeight="1">
      <c r="A236" s="81" t="s">
        <v>1485</v>
      </c>
      <c r="B236" s="83" t="s">
        <v>1486</v>
      </c>
      <c r="C236" s="46" t="s">
        <v>1487</v>
      </c>
      <c r="D236" s="47" t="s">
        <v>1488</v>
      </c>
      <c r="E236" s="47" t="s">
        <v>1489</v>
      </c>
      <c r="F236" s="83" t="s">
        <v>42</v>
      </c>
      <c r="G236" s="64" t="s">
        <v>1490</v>
      </c>
      <c r="H236" s="57" t="s">
        <v>1491</v>
      </c>
      <c r="I236" s="47">
        <v>3167725783</v>
      </c>
      <c r="J236" s="88" t="s">
        <v>81</v>
      </c>
      <c r="K236" s="49" t="s">
        <v>47</v>
      </c>
      <c r="L236" s="70"/>
      <c r="M236" s="66">
        <v>489.4</v>
      </c>
      <c r="N236" s="58"/>
      <c r="O236" s="92">
        <v>13.152400835073069</v>
      </c>
      <c r="P236" s="49" t="s">
        <v>46</v>
      </c>
      <c r="Q236" s="59"/>
      <c r="R236" s="58"/>
      <c r="S236" s="74" t="s">
        <v>47</v>
      </c>
      <c r="T236" s="96">
        <v>13646</v>
      </c>
      <c r="U236" s="61"/>
      <c r="V236" s="61"/>
      <c r="W236" s="78"/>
      <c r="X236" s="46">
        <f t="shared" si="30"/>
        <v>1</v>
      </c>
      <c r="Y236" s="47">
        <f t="shared" si="31"/>
        <v>1</v>
      </c>
      <c r="Z236" s="47">
        <f t="shared" si="32"/>
        <v>0</v>
      </c>
      <c r="AA236" s="47">
        <f t="shared" si="33"/>
        <v>0</v>
      </c>
      <c r="AB236" s="48" t="str">
        <f t="shared" si="34"/>
        <v>SRSA</v>
      </c>
      <c r="AC236" s="46">
        <f t="shared" si="35"/>
        <v>1</v>
      </c>
      <c r="AD236" s="47">
        <f t="shared" si="36"/>
        <v>0</v>
      </c>
      <c r="AE236" s="47">
        <f t="shared" si="37"/>
        <v>0</v>
      </c>
      <c r="AF236" s="48" t="str">
        <f t="shared" si="38"/>
        <v>-</v>
      </c>
      <c r="AG236" s="46">
        <f t="shared" si="39"/>
        <v>0</v>
      </c>
      <c r="AH236" s="62" t="s">
        <v>48</v>
      </c>
    </row>
    <row r="237" spans="1:34" ht="12.75" customHeight="1">
      <c r="A237" s="81" t="s">
        <v>1492</v>
      </c>
      <c r="B237" s="83" t="s">
        <v>1493</v>
      </c>
      <c r="C237" s="46" t="s">
        <v>1494</v>
      </c>
      <c r="D237" s="47" t="s">
        <v>1495</v>
      </c>
      <c r="E237" s="47" t="s">
        <v>1496</v>
      </c>
      <c r="F237" s="83" t="s">
        <v>42</v>
      </c>
      <c r="G237" s="64" t="s">
        <v>1497</v>
      </c>
      <c r="H237" s="57" t="s">
        <v>1498</v>
      </c>
      <c r="I237" s="47">
        <v>7853795800</v>
      </c>
      <c r="J237" s="88" t="s">
        <v>136</v>
      </c>
      <c r="K237" s="49" t="s">
        <v>46</v>
      </c>
      <c r="L237" s="70"/>
      <c r="M237" s="66"/>
      <c r="N237" s="58"/>
      <c r="O237" s="92">
        <v>7.262872628726287</v>
      </c>
      <c r="P237" s="49" t="s">
        <v>46</v>
      </c>
      <c r="Q237" s="59"/>
      <c r="R237" s="58"/>
      <c r="S237" s="74" t="s">
        <v>46</v>
      </c>
      <c r="T237" s="96">
        <v>91020</v>
      </c>
      <c r="U237" s="61"/>
      <c r="V237" s="61"/>
      <c r="W237" s="78"/>
      <c r="X237" s="46">
        <f t="shared" si="30"/>
        <v>0</v>
      </c>
      <c r="Y237" s="47">
        <f t="shared" si="31"/>
        <v>0</v>
      </c>
      <c r="Z237" s="47">
        <f t="shared" si="32"/>
        <v>0</v>
      </c>
      <c r="AA237" s="47">
        <f t="shared" si="33"/>
        <v>0</v>
      </c>
      <c r="AB237" s="48" t="str">
        <f t="shared" si="34"/>
        <v>-</v>
      </c>
      <c r="AC237" s="46">
        <f t="shared" si="35"/>
        <v>0</v>
      </c>
      <c r="AD237" s="47">
        <f t="shared" si="36"/>
        <v>0</v>
      </c>
      <c r="AE237" s="47">
        <f t="shared" si="37"/>
        <v>0</v>
      </c>
      <c r="AF237" s="48" t="str">
        <f t="shared" si="38"/>
        <v>-</v>
      </c>
      <c r="AG237" s="46">
        <f t="shared" si="39"/>
        <v>0</v>
      </c>
      <c r="AH237" s="62" t="s">
        <v>48</v>
      </c>
    </row>
    <row r="238" spans="1:34" ht="12.75" customHeight="1">
      <c r="A238" s="81" t="s">
        <v>1499</v>
      </c>
      <c r="B238" s="83" t="s">
        <v>1500</v>
      </c>
      <c r="C238" s="46" t="s">
        <v>1501</v>
      </c>
      <c r="D238" s="47" t="s">
        <v>1502</v>
      </c>
      <c r="E238" s="47" t="s">
        <v>1503</v>
      </c>
      <c r="F238" s="83" t="s">
        <v>42</v>
      </c>
      <c r="G238" s="64" t="s">
        <v>1504</v>
      </c>
      <c r="H238" s="57" t="s">
        <v>1505</v>
      </c>
      <c r="I238" s="47">
        <v>9139936200</v>
      </c>
      <c r="J238" s="88" t="s">
        <v>201</v>
      </c>
      <c r="K238" s="49" t="s">
        <v>46</v>
      </c>
      <c r="L238" s="70"/>
      <c r="M238" s="66"/>
      <c r="N238" s="58"/>
      <c r="O238" s="92">
        <v>9.290277000971416</v>
      </c>
      <c r="P238" s="49" t="s">
        <v>46</v>
      </c>
      <c r="Q238" s="59"/>
      <c r="R238" s="58"/>
      <c r="S238" s="74" t="s">
        <v>46</v>
      </c>
      <c r="T238" s="96">
        <v>750768</v>
      </c>
      <c r="U238" s="61"/>
      <c r="V238" s="61"/>
      <c r="W238" s="78"/>
      <c r="X238" s="46">
        <f t="shared" si="30"/>
        <v>0</v>
      </c>
      <c r="Y238" s="47">
        <f t="shared" si="31"/>
        <v>0</v>
      </c>
      <c r="Z238" s="47">
        <f t="shared" si="32"/>
        <v>0</v>
      </c>
      <c r="AA238" s="47">
        <f t="shared" si="33"/>
        <v>0</v>
      </c>
      <c r="AB238" s="48" t="str">
        <f t="shared" si="34"/>
        <v>-</v>
      </c>
      <c r="AC238" s="46">
        <f t="shared" si="35"/>
        <v>0</v>
      </c>
      <c r="AD238" s="47">
        <f t="shared" si="36"/>
        <v>0</v>
      </c>
      <c r="AE238" s="47">
        <f t="shared" si="37"/>
        <v>0</v>
      </c>
      <c r="AF238" s="48" t="str">
        <f t="shared" si="38"/>
        <v>-</v>
      </c>
      <c r="AG238" s="46">
        <f t="shared" si="39"/>
        <v>0</v>
      </c>
      <c r="AH238" s="62" t="s">
        <v>48</v>
      </c>
    </row>
    <row r="239" spans="1:34" ht="12.75" customHeight="1">
      <c r="A239" s="81" t="s">
        <v>1506</v>
      </c>
      <c r="B239" s="83" t="s">
        <v>1507</v>
      </c>
      <c r="C239" s="46" t="s">
        <v>1508</v>
      </c>
      <c r="D239" s="47" t="s">
        <v>1509</v>
      </c>
      <c r="E239" s="47" t="s">
        <v>1508</v>
      </c>
      <c r="F239" s="83" t="s">
        <v>42</v>
      </c>
      <c r="G239" s="64" t="s">
        <v>1510</v>
      </c>
      <c r="H239" s="57" t="s">
        <v>1511</v>
      </c>
      <c r="I239" s="47">
        <v>7855824026</v>
      </c>
      <c r="J239" s="88" t="s">
        <v>81</v>
      </c>
      <c r="K239" s="49" t="s">
        <v>47</v>
      </c>
      <c r="L239" s="70"/>
      <c r="M239" s="66"/>
      <c r="N239" s="58"/>
      <c r="O239" s="92">
        <v>5.449591280653951</v>
      </c>
      <c r="P239" s="49" t="s">
        <v>46</v>
      </c>
      <c r="Q239" s="59"/>
      <c r="R239" s="58"/>
      <c r="S239" s="74" t="s">
        <v>47</v>
      </c>
      <c r="T239" s="96">
        <v>8715</v>
      </c>
      <c r="U239" s="61"/>
      <c r="V239" s="61"/>
      <c r="W239" s="78"/>
      <c r="X239" s="46">
        <f t="shared" si="30"/>
        <v>1</v>
      </c>
      <c r="Y239" s="47">
        <f t="shared" si="31"/>
        <v>0</v>
      </c>
      <c r="Z239" s="47">
        <f t="shared" si="32"/>
        <v>0</v>
      </c>
      <c r="AA239" s="47">
        <f t="shared" si="33"/>
        <v>0</v>
      </c>
      <c r="AB239" s="48" t="str">
        <f t="shared" si="34"/>
        <v>-</v>
      </c>
      <c r="AC239" s="46">
        <f t="shared" si="35"/>
        <v>1</v>
      </c>
      <c r="AD239" s="47">
        <f t="shared" si="36"/>
        <v>0</v>
      </c>
      <c r="AE239" s="47">
        <f t="shared" si="37"/>
        <v>0</v>
      </c>
      <c r="AF239" s="48" t="str">
        <f t="shared" si="38"/>
        <v>-</v>
      </c>
      <c r="AG239" s="46">
        <f t="shared" si="39"/>
        <v>0</v>
      </c>
      <c r="AH239" s="62" t="s">
        <v>48</v>
      </c>
    </row>
    <row r="240" spans="1:34" ht="12.75" customHeight="1">
      <c r="A240" s="81" t="s">
        <v>1512</v>
      </c>
      <c r="B240" s="83" t="s">
        <v>1513</v>
      </c>
      <c r="C240" s="46" t="s">
        <v>1514</v>
      </c>
      <c r="D240" s="47" t="s">
        <v>1515</v>
      </c>
      <c r="E240" s="47" t="s">
        <v>1353</v>
      </c>
      <c r="F240" s="83" t="s">
        <v>42</v>
      </c>
      <c r="G240" s="64" t="s">
        <v>1355</v>
      </c>
      <c r="H240" s="57" t="s">
        <v>1516</v>
      </c>
      <c r="I240" s="47">
        <v>6206725651</v>
      </c>
      <c r="J240" s="88" t="s">
        <v>56</v>
      </c>
      <c r="K240" s="49" t="s">
        <v>47</v>
      </c>
      <c r="L240" s="70"/>
      <c r="M240" s="66">
        <v>387.7</v>
      </c>
      <c r="N240" s="58"/>
      <c r="O240" s="92">
        <v>21.91780821917808</v>
      </c>
      <c r="P240" s="49" t="s">
        <v>47</v>
      </c>
      <c r="Q240" s="59"/>
      <c r="R240" s="58"/>
      <c r="S240" s="74" t="s">
        <v>47</v>
      </c>
      <c r="T240" s="96">
        <v>21261</v>
      </c>
      <c r="U240" s="61"/>
      <c r="V240" s="61"/>
      <c r="W240" s="78"/>
      <c r="X240" s="46">
        <f t="shared" si="30"/>
        <v>1</v>
      </c>
      <c r="Y240" s="47">
        <f t="shared" si="31"/>
        <v>1</v>
      </c>
      <c r="Z240" s="47">
        <f t="shared" si="32"/>
        <v>0</v>
      </c>
      <c r="AA240" s="47">
        <f t="shared" si="33"/>
        <v>0</v>
      </c>
      <c r="AB240" s="48" t="str">
        <f t="shared" si="34"/>
        <v>SRSA</v>
      </c>
      <c r="AC240" s="46">
        <f t="shared" si="35"/>
        <v>1</v>
      </c>
      <c r="AD240" s="47">
        <f t="shared" si="36"/>
        <v>1</v>
      </c>
      <c r="AE240" s="47" t="str">
        <f t="shared" si="37"/>
        <v>Initial</v>
      </c>
      <c r="AF240" s="48" t="str">
        <f t="shared" si="38"/>
        <v>-</v>
      </c>
      <c r="AG240" s="46" t="str">
        <f t="shared" si="39"/>
        <v>SRSA</v>
      </c>
      <c r="AH240" s="62" t="s">
        <v>48</v>
      </c>
    </row>
    <row r="241" spans="1:34" ht="12.75" customHeight="1">
      <c r="A241" s="81" t="s">
        <v>1517</v>
      </c>
      <c r="B241" s="83" t="s">
        <v>1518</v>
      </c>
      <c r="C241" s="46" t="s">
        <v>1519</v>
      </c>
      <c r="D241" s="47" t="s">
        <v>1520</v>
      </c>
      <c r="E241" s="47" t="s">
        <v>1519</v>
      </c>
      <c r="F241" s="83" t="s">
        <v>42</v>
      </c>
      <c r="G241" s="64" t="s">
        <v>1521</v>
      </c>
      <c r="H241" s="57" t="s">
        <v>1522</v>
      </c>
      <c r="I241" s="47">
        <v>7852826665</v>
      </c>
      <c r="J241" s="88" t="s">
        <v>56</v>
      </c>
      <c r="K241" s="49" t="s">
        <v>47</v>
      </c>
      <c r="L241" s="70"/>
      <c r="M241" s="66">
        <v>365.3</v>
      </c>
      <c r="N241" s="58"/>
      <c r="O241" s="92">
        <v>17.75</v>
      </c>
      <c r="P241" s="49" t="s">
        <v>46</v>
      </c>
      <c r="Q241" s="59"/>
      <c r="R241" s="58"/>
      <c r="S241" s="74" t="s">
        <v>47</v>
      </c>
      <c r="T241" s="96">
        <v>23281</v>
      </c>
      <c r="U241" s="61"/>
      <c r="V241" s="61"/>
      <c r="W241" s="78"/>
      <c r="X241" s="46">
        <f t="shared" si="30"/>
        <v>1</v>
      </c>
      <c r="Y241" s="47">
        <f t="shared" si="31"/>
        <v>1</v>
      </c>
      <c r="Z241" s="47">
        <f t="shared" si="32"/>
        <v>0</v>
      </c>
      <c r="AA241" s="47">
        <f t="shared" si="33"/>
        <v>0</v>
      </c>
      <c r="AB241" s="48" t="str">
        <f t="shared" si="34"/>
        <v>SRSA</v>
      </c>
      <c r="AC241" s="46">
        <f t="shared" si="35"/>
        <v>1</v>
      </c>
      <c r="AD241" s="47">
        <f t="shared" si="36"/>
        <v>0</v>
      </c>
      <c r="AE241" s="47">
        <f t="shared" si="37"/>
        <v>0</v>
      </c>
      <c r="AF241" s="48" t="str">
        <f t="shared" si="38"/>
        <v>-</v>
      </c>
      <c r="AG241" s="46">
        <f t="shared" si="39"/>
        <v>0</v>
      </c>
      <c r="AH241" s="62" t="s">
        <v>48</v>
      </c>
    </row>
    <row r="242" spans="1:34" ht="12.75" customHeight="1">
      <c r="A242" s="81" t="s">
        <v>1523</v>
      </c>
      <c r="B242" s="83" t="s">
        <v>1524</v>
      </c>
      <c r="C242" s="46" t="s">
        <v>1525</v>
      </c>
      <c r="D242" s="47" t="s">
        <v>1526</v>
      </c>
      <c r="E242" s="47" t="s">
        <v>1527</v>
      </c>
      <c r="F242" s="83" t="s">
        <v>42</v>
      </c>
      <c r="G242" s="64" t="s">
        <v>1528</v>
      </c>
      <c r="H242" s="57" t="s">
        <v>1529</v>
      </c>
      <c r="I242" s="47">
        <v>7852272981</v>
      </c>
      <c r="J242" s="88" t="s">
        <v>89</v>
      </c>
      <c r="K242" s="49" t="s">
        <v>46</v>
      </c>
      <c r="L242" s="70"/>
      <c r="M242" s="66"/>
      <c r="N242" s="58"/>
      <c r="O242" s="92">
        <v>11.567877629063098</v>
      </c>
      <c r="P242" s="49" t="s">
        <v>46</v>
      </c>
      <c r="Q242" s="59"/>
      <c r="R242" s="58"/>
      <c r="S242" s="74" t="s">
        <v>47</v>
      </c>
      <c r="T242" s="96">
        <v>21240</v>
      </c>
      <c r="U242" s="61"/>
      <c r="V242" s="61"/>
      <c r="W242" s="78"/>
      <c r="X242" s="46">
        <f t="shared" si="30"/>
        <v>0</v>
      </c>
      <c r="Y242" s="47">
        <f t="shared" si="31"/>
        <v>0</v>
      </c>
      <c r="Z242" s="47">
        <f t="shared" si="32"/>
        <v>0</v>
      </c>
      <c r="AA242" s="47">
        <f t="shared" si="33"/>
        <v>0</v>
      </c>
      <c r="AB242" s="48" t="str">
        <f t="shared" si="34"/>
        <v>-</v>
      </c>
      <c r="AC242" s="46">
        <f t="shared" si="35"/>
        <v>1</v>
      </c>
      <c r="AD242" s="47">
        <f t="shared" si="36"/>
        <v>0</v>
      </c>
      <c r="AE242" s="47">
        <f t="shared" si="37"/>
        <v>0</v>
      </c>
      <c r="AF242" s="48" t="str">
        <f t="shared" si="38"/>
        <v>-</v>
      </c>
      <c r="AG242" s="46">
        <f t="shared" si="39"/>
        <v>0</v>
      </c>
      <c r="AH242" s="62" t="s">
        <v>48</v>
      </c>
    </row>
    <row r="243" spans="1:34" ht="12.75" customHeight="1">
      <c r="A243" s="81" t="s">
        <v>1530</v>
      </c>
      <c r="B243" s="83" t="s">
        <v>1531</v>
      </c>
      <c r="C243" s="46" t="s">
        <v>1532</v>
      </c>
      <c r="D243" s="47" t="s">
        <v>1533</v>
      </c>
      <c r="E243" s="47" t="s">
        <v>1532</v>
      </c>
      <c r="F243" s="83" t="s">
        <v>42</v>
      </c>
      <c r="G243" s="64" t="s">
        <v>1534</v>
      </c>
      <c r="H243" s="57" t="s">
        <v>73</v>
      </c>
      <c r="I243" s="47">
        <v>7856552541</v>
      </c>
      <c r="J243" s="88" t="s">
        <v>56</v>
      </c>
      <c r="K243" s="49" t="s">
        <v>47</v>
      </c>
      <c r="L243" s="70"/>
      <c r="M243" s="66">
        <v>325.9</v>
      </c>
      <c r="N243" s="58"/>
      <c r="O243" s="92">
        <v>15.789473684210526</v>
      </c>
      <c r="P243" s="49" t="s">
        <v>46</v>
      </c>
      <c r="Q243" s="59"/>
      <c r="R243" s="58"/>
      <c r="S243" s="74" t="s">
        <v>47</v>
      </c>
      <c r="T243" s="96">
        <v>15933</v>
      </c>
      <c r="U243" s="61"/>
      <c r="V243" s="61"/>
      <c r="W243" s="78"/>
      <c r="X243" s="46">
        <f t="shared" si="30"/>
        <v>1</v>
      </c>
      <c r="Y243" s="47">
        <f t="shared" si="31"/>
        <v>1</v>
      </c>
      <c r="Z243" s="47">
        <f t="shared" si="32"/>
        <v>0</v>
      </c>
      <c r="AA243" s="47">
        <f t="shared" si="33"/>
        <v>0</v>
      </c>
      <c r="AB243" s="48" t="str">
        <f t="shared" si="34"/>
        <v>SRSA</v>
      </c>
      <c r="AC243" s="46">
        <f t="shared" si="35"/>
        <v>1</v>
      </c>
      <c r="AD243" s="47">
        <f t="shared" si="36"/>
        <v>0</v>
      </c>
      <c r="AE243" s="47">
        <f t="shared" si="37"/>
        <v>0</v>
      </c>
      <c r="AF243" s="48" t="str">
        <f t="shared" si="38"/>
        <v>-</v>
      </c>
      <c r="AG243" s="46">
        <f t="shared" si="39"/>
        <v>0</v>
      </c>
      <c r="AH243" s="62" t="s">
        <v>48</v>
      </c>
    </row>
    <row r="244" spans="1:34" ht="12.75" customHeight="1">
      <c r="A244" s="81" t="s">
        <v>1535</v>
      </c>
      <c r="B244" s="83" t="s">
        <v>1536</v>
      </c>
      <c r="C244" s="46" t="s">
        <v>1537</v>
      </c>
      <c r="D244" s="47" t="s">
        <v>1538</v>
      </c>
      <c r="E244" s="47" t="s">
        <v>1539</v>
      </c>
      <c r="F244" s="83" t="s">
        <v>42</v>
      </c>
      <c r="G244" s="64" t="s">
        <v>1540</v>
      </c>
      <c r="H244" s="57" t="s">
        <v>73</v>
      </c>
      <c r="I244" s="47">
        <v>6208254115</v>
      </c>
      <c r="J244" s="88" t="s">
        <v>56</v>
      </c>
      <c r="K244" s="49" t="s">
        <v>47</v>
      </c>
      <c r="L244" s="70"/>
      <c r="M244" s="66">
        <v>208</v>
      </c>
      <c r="N244" s="58"/>
      <c r="O244" s="92">
        <v>16.528925619834713</v>
      </c>
      <c r="P244" s="49" t="s">
        <v>46</v>
      </c>
      <c r="Q244" s="59"/>
      <c r="R244" s="58"/>
      <c r="S244" s="74" t="s">
        <v>47</v>
      </c>
      <c r="T244" s="96">
        <v>11521</v>
      </c>
      <c r="U244" s="61"/>
      <c r="V244" s="61"/>
      <c r="W244" s="78"/>
      <c r="X244" s="46">
        <f t="shared" si="30"/>
        <v>1</v>
      </c>
      <c r="Y244" s="47">
        <f t="shared" si="31"/>
        <v>1</v>
      </c>
      <c r="Z244" s="47">
        <f t="shared" si="32"/>
        <v>0</v>
      </c>
      <c r="AA244" s="47">
        <f t="shared" si="33"/>
        <v>0</v>
      </c>
      <c r="AB244" s="48" t="str">
        <f t="shared" si="34"/>
        <v>SRSA</v>
      </c>
      <c r="AC244" s="46">
        <f t="shared" si="35"/>
        <v>1</v>
      </c>
      <c r="AD244" s="47">
        <f t="shared" si="36"/>
        <v>0</v>
      </c>
      <c r="AE244" s="47">
        <f t="shared" si="37"/>
        <v>0</v>
      </c>
      <c r="AF244" s="48" t="str">
        <f t="shared" si="38"/>
        <v>-</v>
      </c>
      <c r="AG244" s="46">
        <f t="shared" si="39"/>
        <v>0</v>
      </c>
      <c r="AH244" s="62" t="s">
        <v>48</v>
      </c>
    </row>
    <row r="245" spans="1:34" ht="12.75" customHeight="1">
      <c r="A245" s="81" t="s">
        <v>1541</v>
      </c>
      <c r="B245" s="83" t="s">
        <v>1542</v>
      </c>
      <c r="C245" s="46" t="s">
        <v>1543</v>
      </c>
      <c r="D245" s="47" t="s">
        <v>1544</v>
      </c>
      <c r="E245" s="47" t="s">
        <v>1545</v>
      </c>
      <c r="F245" s="83" t="s">
        <v>42</v>
      </c>
      <c r="G245" s="64" t="s">
        <v>1546</v>
      </c>
      <c r="H245" s="57" t="s">
        <v>1224</v>
      </c>
      <c r="I245" s="47">
        <v>7854862611</v>
      </c>
      <c r="J245" s="88" t="s">
        <v>56</v>
      </c>
      <c r="K245" s="49" t="s">
        <v>47</v>
      </c>
      <c r="L245" s="70"/>
      <c r="M245" s="66">
        <v>541.8</v>
      </c>
      <c r="N245" s="58"/>
      <c r="O245" s="92">
        <v>20.209580838323355</v>
      </c>
      <c r="P245" s="49" t="s">
        <v>47</v>
      </c>
      <c r="Q245" s="59"/>
      <c r="R245" s="58"/>
      <c r="S245" s="74" t="s">
        <v>47</v>
      </c>
      <c r="T245" s="96">
        <v>38974</v>
      </c>
      <c r="U245" s="61"/>
      <c r="V245" s="61"/>
      <c r="W245" s="78"/>
      <c r="X245" s="46">
        <f t="shared" si="30"/>
        <v>1</v>
      </c>
      <c r="Y245" s="47">
        <f t="shared" si="31"/>
        <v>1</v>
      </c>
      <c r="Z245" s="47">
        <f t="shared" si="32"/>
        <v>0</v>
      </c>
      <c r="AA245" s="47">
        <f t="shared" si="33"/>
        <v>0</v>
      </c>
      <c r="AB245" s="48" t="str">
        <f t="shared" si="34"/>
        <v>SRSA</v>
      </c>
      <c r="AC245" s="46">
        <f t="shared" si="35"/>
        <v>1</v>
      </c>
      <c r="AD245" s="47">
        <f t="shared" si="36"/>
        <v>1</v>
      </c>
      <c r="AE245" s="47" t="str">
        <f t="shared" si="37"/>
        <v>Initial</v>
      </c>
      <c r="AF245" s="48" t="str">
        <f t="shared" si="38"/>
        <v>-</v>
      </c>
      <c r="AG245" s="46" t="str">
        <f t="shared" si="39"/>
        <v>SRSA</v>
      </c>
      <c r="AH245" s="62" t="s">
        <v>48</v>
      </c>
    </row>
    <row r="246" spans="1:34" ht="12.75" customHeight="1">
      <c r="A246" s="81" t="s">
        <v>1547</v>
      </c>
      <c r="B246" s="83" t="s">
        <v>1548</v>
      </c>
      <c r="C246" s="46" t="s">
        <v>1549</v>
      </c>
      <c r="D246" s="47" t="s">
        <v>1550</v>
      </c>
      <c r="E246" s="47" t="s">
        <v>1549</v>
      </c>
      <c r="F246" s="83" t="s">
        <v>42</v>
      </c>
      <c r="G246" s="64" t="s">
        <v>1551</v>
      </c>
      <c r="H246" s="57" t="s">
        <v>1552</v>
      </c>
      <c r="I246" s="47">
        <v>6208925215</v>
      </c>
      <c r="J246" s="88" t="s">
        <v>81</v>
      </c>
      <c r="K246" s="49" t="s">
        <v>47</v>
      </c>
      <c r="L246" s="70"/>
      <c r="M246" s="66">
        <v>184.2</v>
      </c>
      <c r="N246" s="58"/>
      <c r="O246" s="92">
        <v>13.559322033898304</v>
      </c>
      <c r="P246" s="49" t="s">
        <v>46</v>
      </c>
      <c r="Q246" s="59"/>
      <c r="R246" s="58"/>
      <c r="S246" s="74" t="s">
        <v>47</v>
      </c>
      <c r="T246" s="96">
        <v>14012</v>
      </c>
      <c r="U246" s="61"/>
      <c r="V246" s="61"/>
      <c r="W246" s="78"/>
      <c r="X246" s="46">
        <f t="shared" si="30"/>
        <v>1</v>
      </c>
      <c r="Y246" s="47">
        <f t="shared" si="31"/>
        <v>1</v>
      </c>
      <c r="Z246" s="47">
        <f t="shared" si="32"/>
        <v>0</v>
      </c>
      <c r="AA246" s="47">
        <f t="shared" si="33"/>
        <v>0</v>
      </c>
      <c r="AB246" s="48" t="str">
        <f t="shared" si="34"/>
        <v>SRSA</v>
      </c>
      <c r="AC246" s="46">
        <f t="shared" si="35"/>
        <v>1</v>
      </c>
      <c r="AD246" s="47">
        <f t="shared" si="36"/>
        <v>0</v>
      </c>
      <c r="AE246" s="47">
        <f t="shared" si="37"/>
        <v>0</v>
      </c>
      <c r="AF246" s="48" t="str">
        <f t="shared" si="38"/>
        <v>-</v>
      </c>
      <c r="AG246" s="46">
        <f t="shared" si="39"/>
        <v>0</v>
      </c>
      <c r="AH246" s="62" t="s">
        <v>48</v>
      </c>
    </row>
    <row r="247" spans="1:34" ht="12.75" customHeight="1">
      <c r="A247" s="81" t="s">
        <v>1553</v>
      </c>
      <c r="B247" s="83" t="s">
        <v>1554</v>
      </c>
      <c r="C247" s="46" t="s">
        <v>1555</v>
      </c>
      <c r="D247" s="47" t="s">
        <v>1556</v>
      </c>
      <c r="E247" s="47" t="s">
        <v>1557</v>
      </c>
      <c r="F247" s="83" t="s">
        <v>42</v>
      </c>
      <c r="G247" s="64" t="s">
        <v>1558</v>
      </c>
      <c r="H247" s="57" t="s">
        <v>1559</v>
      </c>
      <c r="I247" s="47">
        <v>7855364291</v>
      </c>
      <c r="J247" s="88" t="s">
        <v>56</v>
      </c>
      <c r="K247" s="49" t="s">
        <v>47</v>
      </c>
      <c r="L247" s="70"/>
      <c r="M247" s="66"/>
      <c r="N247" s="58"/>
      <c r="O247" s="92">
        <v>15.445859872611464</v>
      </c>
      <c r="P247" s="49" t="s">
        <v>46</v>
      </c>
      <c r="Q247" s="59"/>
      <c r="R247" s="58"/>
      <c r="S247" s="74" t="s">
        <v>47</v>
      </c>
      <c r="T247" s="96">
        <v>17019</v>
      </c>
      <c r="U247" s="61"/>
      <c r="V247" s="61"/>
      <c r="W247" s="78"/>
      <c r="X247" s="46">
        <f t="shared" si="30"/>
        <v>1</v>
      </c>
      <c r="Y247" s="47">
        <f t="shared" si="31"/>
        <v>0</v>
      </c>
      <c r="Z247" s="47">
        <f t="shared" si="32"/>
        <v>0</v>
      </c>
      <c r="AA247" s="47">
        <f t="shared" si="33"/>
        <v>0</v>
      </c>
      <c r="AB247" s="48" t="str">
        <f t="shared" si="34"/>
        <v>-</v>
      </c>
      <c r="AC247" s="46">
        <f t="shared" si="35"/>
        <v>1</v>
      </c>
      <c r="AD247" s="47">
        <f t="shared" si="36"/>
        <v>0</v>
      </c>
      <c r="AE247" s="47">
        <f t="shared" si="37"/>
        <v>0</v>
      </c>
      <c r="AF247" s="48" t="str">
        <f t="shared" si="38"/>
        <v>-</v>
      </c>
      <c r="AG247" s="46">
        <f t="shared" si="39"/>
        <v>0</v>
      </c>
      <c r="AH247" s="62" t="s">
        <v>48</v>
      </c>
    </row>
    <row r="248" spans="1:34" ht="12.75" customHeight="1">
      <c r="A248" s="81" t="s">
        <v>1560</v>
      </c>
      <c r="B248" s="83" t="s">
        <v>1561</v>
      </c>
      <c r="C248" s="46" t="s">
        <v>1562</v>
      </c>
      <c r="D248" s="47" t="s">
        <v>1563</v>
      </c>
      <c r="E248" s="47" t="s">
        <v>1564</v>
      </c>
      <c r="F248" s="83" t="s">
        <v>42</v>
      </c>
      <c r="G248" s="64" t="s">
        <v>1565</v>
      </c>
      <c r="H248" s="57" t="s">
        <v>1566</v>
      </c>
      <c r="I248" s="47">
        <v>7854273334</v>
      </c>
      <c r="J248" s="88" t="s">
        <v>56</v>
      </c>
      <c r="K248" s="49" t="s">
        <v>47</v>
      </c>
      <c r="L248" s="70"/>
      <c r="M248" s="66">
        <v>199.4</v>
      </c>
      <c r="N248" s="58"/>
      <c r="O248" s="92">
        <v>24.193548387096776</v>
      </c>
      <c r="P248" s="49" t="s">
        <v>47</v>
      </c>
      <c r="Q248" s="59"/>
      <c r="R248" s="58"/>
      <c r="S248" s="74" t="s">
        <v>47</v>
      </c>
      <c r="T248" s="96">
        <v>15484</v>
      </c>
      <c r="U248" s="61"/>
      <c r="V248" s="61"/>
      <c r="W248" s="78"/>
      <c r="X248" s="46">
        <f t="shared" si="30"/>
        <v>1</v>
      </c>
      <c r="Y248" s="47">
        <f t="shared" si="31"/>
        <v>1</v>
      </c>
      <c r="Z248" s="47">
        <f t="shared" si="32"/>
        <v>0</v>
      </c>
      <c r="AA248" s="47">
        <f t="shared" si="33"/>
        <v>0</v>
      </c>
      <c r="AB248" s="48" t="str">
        <f t="shared" si="34"/>
        <v>SRSA</v>
      </c>
      <c r="AC248" s="46">
        <f t="shared" si="35"/>
        <v>1</v>
      </c>
      <c r="AD248" s="47">
        <f t="shared" si="36"/>
        <v>1</v>
      </c>
      <c r="AE248" s="47" t="str">
        <f t="shared" si="37"/>
        <v>Initial</v>
      </c>
      <c r="AF248" s="48" t="str">
        <f t="shared" si="38"/>
        <v>-</v>
      </c>
      <c r="AG248" s="46" t="str">
        <f t="shared" si="39"/>
        <v>SRSA</v>
      </c>
      <c r="AH248" s="62" t="s">
        <v>48</v>
      </c>
    </row>
    <row r="249" spans="1:34" ht="12.75" customHeight="1">
      <c r="A249" s="81" t="s">
        <v>1567</v>
      </c>
      <c r="B249" s="83" t="s">
        <v>1568</v>
      </c>
      <c r="C249" s="46" t="s">
        <v>1569</v>
      </c>
      <c r="D249" s="47" t="s">
        <v>962</v>
      </c>
      <c r="E249" s="47" t="s">
        <v>1570</v>
      </c>
      <c r="F249" s="83" t="s">
        <v>42</v>
      </c>
      <c r="G249" s="64" t="s">
        <v>1571</v>
      </c>
      <c r="H249" s="57" t="s">
        <v>73</v>
      </c>
      <c r="I249" s="47">
        <v>6203925519</v>
      </c>
      <c r="J249" s="88" t="s">
        <v>56</v>
      </c>
      <c r="K249" s="49" t="s">
        <v>47</v>
      </c>
      <c r="L249" s="70"/>
      <c r="M249" s="66">
        <v>501.1</v>
      </c>
      <c r="N249" s="58"/>
      <c r="O249" s="92">
        <v>12.142857142857142</v>
      </c>
      <c r="P249" s="49" t="s">
        <v>46</v>
      </c>
      <c r="Q249" s="59"/>
      <c r="R249" s="58"/>
      <c r="S249" s="74" t="s">
        <v>47</v>
      </c>
      <c r="T249" s="96">
        <v>18162</v>
      </c>
      <c r="U249" s="61"/>
      <c r="V249" s="61"/>
      <c r="W249" s="78"/>
      <c r="X249" s="46">
        <f t="shared" si="30"/>
        <v>1</v>
      </c>
      <c r="Y249" s="47">
        <f t="shared" si="31"/>
        <v>1</v>
      </c>
      <c r="Z249" s="47">
        <f t="shared" si="32"/>
        <v>0</v>
      </c>
      <c r="AA249" s="47">
        <f t="shared" si="33"/>
        <v>0</v>
      </c>
      <c r="AB249" s="48" t="str">
        <f t="shared" si="34"/>
        <v>SRSA</v>
      </c>
      <c r="AC249" s="46">
        <f t="shared" si="35"/>
        <v>1</v>
      </c>
      <c r="AD249" s="47">
        <f t="shared" si="36"/>
        <v>0</v>
      </c>
      <c r="AE249" s="47">
        <f t="shared" si="37"/>
        <v>0</v>
      </c>
      <c r="AF249" s="48" t="str">
        <f t="shared" si="38"/>
        <v>-</v>
      </c>
      <c r="AG249" s="46">
        <f t="shared" si="39"/>
        <v>0</v>
      </c>
      <c r="AH249" s="62" t="s">
        <v>48</v>
      </c>
    </row>
    <row r="250" spans="1:34" ht="12.75" customHeight="1">
      <c r="A250" s="81" t="s">
        <v>1574</v>
      </c>
      <c r="B250" s="83" t="s">
        <v>1575</v>
      </c>
      <c r="C250" s="46" t="s">
        <v>1576</v>
      </c>
      <c r="D250" s="47" t="s">
        <v>1577</v>
      </c>
      <c r="E250" s="47" t="s">
        <v>1576</v>
      </c>
      <c r="F250" s="83" t="s">
        <v>42</v>
      </c>
      <c r="G250" s="64" t="s">
        <v>1578</v>
      </c>
      <c r="H250" s="57" t="s">
        <v>1579</v>
      </c>
      <c r="I250" s="47">
        <v>6203852676</v>
      </c>
      <c r="J250" s="88" t="s">
        <v>56</v>
      </c>
      <c r="K250" s="49" t="s">
        <v>47</v>
      </c>
      <c r="L250" s="70"/>
      <c r="M250" s="66">
        <v>343.3</v>
      </c>
      <c r="N250" s="58"/>
      <c r="O250" s="92">
        <v>10.040160642570282</v>
      </c>
      <c r="P250" s="49" t="s">
        <v>46</v>
      </c>
      <c r="Q250" s="59"/>
      <c r="R250" s="58"/>
      <c r="S250" s="74" t="s">
        <v>47</v>
      </c>
      <c r="T250" s="96">
        <v>7626</v>
      </c>
      <c r="U250" s="61"/>
      <c r="V250" s="61"/>
      <c r="W250" s="78"/>
      <c r="X250" s="46">
        <f t="shared" si="30"/>
        <v>1</v>
      </c>
      <c r="Y250" s="47">
        <f t="shared" si="31"/>
        <v>1</v>
      </c>
      <c r="Z250" s="47">
        <f t="shared" si="32"/>
        <v>0</v>
      </c>
      <c r="AA250" s="47">
        <f t="shared" si="33"/>
        <v>0</v>
      </c>
      <c r="AB250" s="48" t="str">
        <f t="shared" si="34"/>
        <v>SRSA</v>
      </c>
      <c r="AC250" s="46">
        <f t="shared" si="35"/>
        <v>1</v>
      </c>
      <c r="AD250" s="47">
        <f t="shared" si="36"/>
        <v>0</v>
      </c>
      <c r="AE250" s="47">
        <f t="shared" si="37"/>
        <v>0</v>
      </c>
      <c r="AF250" s="48" t="str">
        <f t="shared" si="38"/>
        <v>-</v>
      </c>
      <c r="AG250" s="46">
        <f t="shared" si="39"/>
        <v>0</v>
      </c>
      <c r="AH250" s="62" t="s">
        <v>48</v>
      </c>
    </row>
    <row r="251" spans="1:34" ht="12.75" customHeight="1">
      <c r="A251" s="81" t="s">
        <v>1582</v>
      </c>
      <c r="B251" s="83" t="s">
        <v>1583</v>
      </c>
      <c r="C251" s="46" t="s">
        <v>1584</v>
      </c>
      <c r="D251" s="47" t="s">
        <v>1585</v>
      </c>
      <c r="E251" s="47" t="s">
        <v>1584</v>
      </c>
      <c r="F251" s="83" t="s">
        <v>42</v>
      </c>
      <c r="G251" s="64" t="s">
        <v>1586</v>
      </c>
      <c r="H251" s="57" t="s">
        <v>73</v>
      </c>
      <c r="I251" s="47">
        <v>9135927200</v>
      </c>
      <c r="J251" s="88" t="s">
        <v>454</v>
      </c>
      <c r="K251" s="49" t="s">
        <v>46</v>
      </c>
      <c r="L251" s="70"/>
      <c r="M251" s="66"/>
      <c r="N251" s="58"/>
      <c r="O251" s="92">
        <v>5.395962732919254</v>
      </c>
      <c r="P251" s="49" t="s">
        <v>46</v>
      </c>
      <c r="Q251" s="59"/>
      <c r="R251" s="58"/>
      <c r="S251" s="74" t="s">
        <v>46</v>
      </c>
      <c r="T251" s="96">
        <v>37671</v>
      </c>
      <c r="U251" s="61"/>
      <c r="V251" s="61"/>
      <c r="W251" s="78"/>
      <c r="X251" s="46">
        <f t="shared" si="30"/>
        <v>0</v>
      </c>
      <c r="Y251" s="47">
        <f t="shared" si="31"/>
        <v>0</v>
      </c>
      <c r="Z251" s="47">
        <f t="shared" si="32"/>
        <v>0</v>
      </c>
      <c r="AA251" s="47">
        <f t="shared" si="33"/>
        <v>0</v>
      </c>
      <c r="AB251" s="48" t="str">
        <f t="shared" si="34"/>
        <v>-</v>
      </c>
      <c r="AC251" s="46">
        <f t="shared" si="35"/>
        <v>0</v>
      </c>
      <c r="AD251" s="47">
        <f t="shared" si="36"/>
        <v>0</v>
      </c>
      <c r="AE251" s="47">
        <f t="shared" si="37"/>
        <v>0</v>
      </c>
      <c r="AF251" s="48" t="str">
        <f t="shared" si="38"/>
        <v>-</v>
      </c>
      <c r="AG251" s="46">
        <f t="shared" si="39"/>
        <v>0</v>
      </c>
      <c r="AH251" s="62" t="s">
        <v>48</v>
      </c>
    </row>
    <row r="252" spans="1:34" ht="12.75" customHeight="1">
      <c r="A252" s="81" t="s">
        <v>1587</v>
      </c>
      <c r="B252" s="83" t="s">
        <v>1588</v>
      </c>
      <c r="C252" s="46" t="s">
        <v>1589</v>
      </c>
      <c r="D252" s="47" t="s">
        <v>1590</v>
      </c>
      <c r="E252" s="47" t="s">
        <v>1591</v>
      </c>
      <c r="F252" s="83" t="s">
        <v>42</v>
      </c>
      <c r="G252" s="64" t="s">
        <v>1592</v>
      </c>
      <c r="H252" s="57" t="s">
        <v>1593</v>
      </c>
      <c r="I252" s="47">
        <v>7853328182</v>
      </c>
      <c r="J252" s="88" t="s">
        <v>56</v>
      </c>
      <c r="K252" s="49" t="s">
        <v>47</v>
      </c>
      <c r="L252" s="70"/>
      <c r="M252" s="66">
        <v>278.5</v>
      </c>
      <c r="N252" s="58"/>
      <c r="O252" s="92">
        <v>16.887417218543046</v>
      </c>
      <c r="P252" s="49" t="s">
        <v>46</v>
      </c>
      <c r="Q252" s="59"/>
      <c r="R252" s="58"/>
      <c r="S252" s="74" t="s">
        <v>47</v>
      </c>
      <c r="T252" s="96">
        <v>16587</v>
      </c>
      <c r="U252" s="61"/>
      <c r="V252" s="61"/>
      <c r="W252" s="78"/>
      <c r="X252" s="46">
        <f t="shared" si="30"/>
        <v>1</v>
      </c>
      <c r="Y252" s="47">
        <f t="shared" si="31"/>
        <v>1</v>
      </c>
      <c r="Z252" s="47">
        <f t="shared" si="32"/>
        <v>0</v>
      </c>
      <c r="AA252" s="47">
        <f t="shared" si="33"/>
        <v>0</v>
      </c>
      <c r="AB252" s="48" t="str">
        <f t="shared" si="34"/>
        <v>SRSA</v>
      </c>
      <c r="AC252" s="46">
        <f t="shared" si="35"/>
        <v>1</v>
      </c>
      <c r="AD252" s="47">
        <f t="shared" si="36"/>
        <v>0</v>
      </c>
      <c r="AE252" s="47">
        <f t="shared" si="37"/>
        <v>0</v>
      </c>
      <c r="AF252" s="48" t="str">
        <f t="shared" si="38"/>
        <v>-</v>
      </c>
      <c r="AG252" s="46">
        <f t="shared" si="39"/>
        <v>0</v>
      </c>
      <c r="AH252" s="62" t="s">
        <v>48</v>
      </c>
    </row>
    <row r="253" spans="1:34" ht="12.75" customHeight="1">
      <c r="A253" s="81" t="s">
        <v>1594</v>
      </c>
      <c r="B253" s="83" t="s">
        <v>1595</v>
      </c>
      <c r="C253" s="46" t="s">
        <v>1596</v>
      </c>
      <c r="D253" s="47" t="s">
        <v>1597</v>
      </c>
      <c r="E253" s="47" t="s">
        <v>1598</v>
      </c>
      <c r="F253" s="83" t="s">
        <v>42</v>
      </c>
      <c r="G253" s="64" t="s">
        <v>1599</v>
      </c>
      <c r="H253" s="57" t="s">
        <v>1600</v>
      </c>
      <c r="I253" s="47">
        <v>6205493564</v>
      </c>
      <c r="J253" s="88" t="s">
        <v>56</v>
      </c>
      <c r="K253" s="49" t="s">
        <v>47</v>
      </c>
      <c r="L253" s="70"/>
      <c r="M253" s="66">
        <v>283.5</v>
      </c>
      <c r="N253" s="58"/>
      <c r="O253" s="92">
        <v>10.429447852760736</v>
      </c>
      <c r="P253" s="49" t="s">
        <v>46</v>
      </c>
      <c r="Q253" s="59"/>
      <c r="R253" s="58"/>
      <c r="S253" s="74" t="s">
        <v>47</v>
      </c>
      <c r="T253" s="96">
        <v>14952</v>
      </c>
      <c r="U253" s="61"/>
      <c r="V253" s="61"/>
      <c r="W253" s="78"/>
      <c r="X253" s="46">
        <f t="shared" si="30"/>
        <v>1</v>
      </c>
      <c r="Y253" s="47">
        <f t="shared" si="31"/>
        <v>1</v>
      </c>
      <c r="Z253" s="47">
        <f t="shared" si="32"/>
        <v>0</v>
      </c>
      <c r="AA253" s="47">
        <f t="shared" si="33"/>
        <v>0</v>
      </c>
      <c r="AB253" s="48" t="str">
        <f t="shared" si="34"/>
        <v>SRSA</v>
      </c>
      <c r="AC253" s="46">
        <f t="shared" si="35"/>
        <v>1</v>
      </c>
      <c r="AD253" s="47">
        <f t="shared" si="36"/>
        <v>0</v>
      </c>
      <c r="AE253" s="47">
        <f t="shared" si="37"/>
        <v>0</v>
      </c>
      <c r="AF253" s="48" t="str">
        <f t="shared" si="38"/>
        <v>-</v>
      </c>
      <c r="AG253" s="46">
        <f t="shared" si="39"/>
        <v>0</v>
      </c>
      <c r="AH253" s="62" t="s">
        <v>48</v>
      </c>
    </row>
    <row r="254" spans="1:34" ht="12.75" customHeight="1">
      <c r="A254" s="81" t="s">
        <v>1601</v>
      </c>
      <c r="B254" s="83" t="s">
        <v>1602</v>
      </c>
      <c r="C254" s="46" t="s">
        <v>1603</v>
      </c>
      <c r="D254" s="47" t="s">
        <v>1604</v>
      </c>
      <c r="E254" s="47" t="s">
        <v>1603</v>
      </c>
      <c r="F254" s="83" t="s">
        <v>42</v>
      </c>
      <c r="G254" s="64" t="s">
        <v>1605</v>
      </c>
      <c r="H254" s="57" t="s">
        <v>1074</v>
      </c>
      <c r="I254" s="47">
        <v>6202345243</v>
      </c>
      <c r="J254" s="88" t="s">
        <v>56</v>
      </c>
      <c r="K254" s="49" t="s">
        <v>47</v>
      </c>
      <c r="L254" s="70"/>
      <c r="M254" s="66">
        <v>182.4</v>
      </c>
      <c r="N254" s="58"/>
      <c r="O254" s="92">
        <v>26.222222222222225</v>
      </c>
      <c r="P254" s="49" t="s">
        <v>47</v>
      </c>
      <c r="Q254" s="59"/>
      <c r="R254" s="58"/>
      <c r="S254" s="74" t="s">
        <v>47</v>
      </c>
      <c r="T254" s="96">
        <v>17351</v>
      </c>
      <c r="U254" s="61"/>
      <c r="V254" s="61"/>
      <c r="W254" s="78"/>
      <c r="X254" s="46">
        <f t="shared" si="30"/>
        <v>1</v>
      </c>
      <c r="Y254" s="47">
        <f t="shared" si="31"/>
        <v>1</v>
      </c>
      <c r="Z254" s="47">
        <f t="shared" si="32"/>
        <v>0</v>
      </c>
      <c r="AA254" s="47">
        <f t="shared" si="33"/>
        <v>0</v>
      </c>
      <c r="AB254" s="48" t="str">
        <f t="shared" si="34"/>
        <v>SRSA</v>
      </c>
      <c r="AC254" s="46">
        <f t="shared" si="35"/>
        <v>1</v>
      </c>
      <c r="AD254" s="47">
        <f t="shared" si="36"/>
        <v>1</v>
      </c>
      <c r="AE254" s="47" t="str">
        <f t="shared" si="37"/>
        <v>Initial</v>
      </c>
      <c r="AF254" s="48" t="str">
        <f t="shared" si="38"/>
        <v>-</v>
      </c>
      <c r="AG254" s="46" t="str">
        <f t="shared" si="39"/>
        <v>SRSA</v>
      </c>
      <c r="AH254" s="62" t="s">
        <v>48</v>
      </c>
    </row>
    <row r="255" spans="1:34" ht="12.75" customHeight="1">
      <c r="A255" s="81" t="s">
        <v>1606</v>
      </c>
      <c r="B255" s="83" t="s">
        <v>1607</v>
      </c>
      <c r="C255" s="46" t="s">
        <v>1608</v>
      </c>
      <c r="D255" s="47" t="s">
        <v>1609</v>
      </c>
      <c r="E255" s="47" t="s">
        <v>1610</v>
      </c>
      <c r="F255" s="83" t="s">
        <v>42</v>
      </c>
      <c r="G255" s="64" t="s">
        <v>1611</v>
      </c>
      <c r="H255" s="57" t="s">
        <v>73</v>
      </c>
      <c r="I255" s="47">
        <v>6204926226</v>
      </c>
      <c r="J255" s="88" t="s">
        <v>56</v>
      </c>
      <c r="K255" s="49" t="s">
        <v>47</v>
      </c>
      <c r="L255" s="70"/>
      <c r="M255" s="66">
        <v>424.3</v>
      </c>
      <c r="N255" s="58"/>
      <c r="O255" s="92">
        <v>18.181818181818183</v>
      </c>
      <c r="P255" s="49" t="s">
        <v>46</v>
      </c>
      <c r="Q255" s="59"/>
      <c r="R255" s="58"/>
      <c r="S255" s="74" t="s">
        <v>47</v>
      </c>
      <c r="T255" s="96">
        <v>18880</v>
      </c>
      <c r="U255" s="61"/>
      <c r="V255" s="61"/>
      <c r="W255" s="78"/>
      <c r="X255" s="46">
        <f t="shared" si="30"/>
        <v>1</v>
      </c>
      <c r="Y255" s="47">
        <f t="shared" si="31"/>
        <v>1</v>
      </c>
      <c r="Z255" s="47">
        <f t="shared" si="32"/>
        <v>0</v>
      </c>
      <c r="AA255" s="47">
        <f t="shared" si="33"/>
        <v>0</v>
      </c>
      <c r="AB255" s="48" t="str">
        <f t="shared" si="34"/>
        <v>SRSA</v>
      </c>
      <c r="AC255" s="46">
        <f t="shared" si="35"/>
        <v>1</v>
      </c>
      <c r="AD255" s="47">
        <f t="shared" si="36"/>
        <v>0</v>
      </c>
      <c r="AE255" s="47">
        <f t="shared" si="37"/>
        <v>0</v>
      </c>
      <c r="AF255" s="48" t="str">
        <f t="shared" si="38"/>
        <v>-</v>
      </c>
      <c r="AG255" s="46">
        <f t="shared" si="39"/>
        <v>0</v>
      </c>
      <c r="AH255" s="62" t="s">
        <v>48</v>
      </c>
    </row>
    <row r="256" spans="1:34" ht="12.75" customHeight="1">
      <c r="A256" s="81" t="s">
        <v>1612</v>
      </c>
      <c r="B256" s="83" t="s">
        <v>1613</v>
      </c>
      <c r="C256" s="46" t="s">
        <v>1614</v>
      </c>
      <c r="D256" s="47" t="s">
        <v>588</v>
      </c>
      <c r="E256" s="47" t="s">
        <v>1614</v>
      </c>
      <c r="F256" s="83" t="s">
        <v>42</v>
      </c>
      <c r="G256" s="64" t="s">
        <v>1615</v>
      </c>
      <c r="H256" s="57" t="s">
        <v>73</v>
      </c>
      <c r="I256" s="47">
        <v>6202783621</v>
      </c>
      <c r="J256" s="88" t="s">
        <v>56</v>
      </c>
      <c r="K256" s="49" t="s">
        <v>47</v>
      </c>
      <c r="L256" s="70"/>
      <c r="M256" s="66">
        <v>472.1</v>
      </c>
      <c r="N256" s="58"/>
      <c r="O256" s="92">
        <v>16.458333333333332</v>
      </c>
      <c r="P256" s="49" t="s">
        <v>46</v>
      </c>
      <c r="Q256" s="59"/>
      <c r="R256" s="58"/>
      <c r="S256" s="74" t="s">
        <v>47</v>
      </c>
      <c r="T256" s="96">
        <v>21261</v>
      </c>
      <c r="U256" s="61"/>
      <c r="V256" s="61"/>
      <c r="W256" s="78"/>
      <c r="X256" s="46">
        <f t="shared" si="30"/>
        <v>1</v>
      </c>
      <c r="Y256" s="47">
        <f t="shared" si="31"/>
        <v>1</v>
      </c>
      <c r="Z256" s="47">
        <f t="shared" si="32"/>
        <v>0</v>
      </c>
      <c r="AA256" s="47">
        <f t="shared" si="33"/>
        <v>0</v>
      </c>
      <c r="AB256" s="48" t="str">
        <f t="shared" si="34"/>
        <v>SRSA</v>
      </c>
      <c r="AC256" s="46">
        <f t="shared" si="35"/>
        <v>1</v>
      </c>
      <c r="AD256" s="47">
        <f t="shared" si="36"/>
        <v>0</v>
      </c>
      <c r="AE256" s="47">
        <f t="shared" si="37"/>
        <v>0</v>
      </c>
      <c r="AF256" s="48" t="str">
        <f t="shared" si="38"/>
        <v>-</v>
      </c>
      <c r="AG256" s="46">
        <f t="shared" si="39"/>
        <v>0</v>
      </c>
      <c r="AH256" s="62" t="s">
        <v>48</v>
      </c>
    </row>
    <row r="257" spans="1:34" ht="12.75" customHeight="1">
      <c r="A257" s="81" t="s">
        <v>1616</v>
      </c>
      <c r="B257" s="83" t="s">
        <v>1617</v>
      </c>
      <c r="C257" s="46" t="s">
        <v>1618</v>
      </c>
      <c r="D257" s="47" t="s">
        <v>1619</v>
      </c>
      <c r="E257" s="47" t="s">
        <v>1618</v>
      </c>
      <c r="F257" s="83" t="s">
        <v>42</v>
      </c>
      <c r="G257" s="64" t="s">
        <v>1620</v>
      </c>
      <c r="H257" s="57" t="s">
        <v>1621</v>
      </c>
      <c r="I257" s="47">
        <v>7854256367</v>
      </c>
      <c r="J257" s="88" t="s">
        <v>56</v>
      </c>
      <c r="K257" s="49" t="s">
        <v>47</v>
      </c>
      <c r="L257" s="70"/>
      <c r="M257" s="66">
        <v>269.7</v>
      </c>
      <c r="N257" s="58"/>
      <c r="O257" s="92">
        <v>18.91891891891892</v>
      </c>
      <c r="P257" s="49" t="s">
        <v>46</v>
      </c>
      <c r="Q257" s="59"/>
      <c r="R257" s="58"/>
      <c r="S257" s="74" t="s">
        <v>47</v>
      </c>
      <c r="T257" s="96">
        <v>20369</v>
      </c>
      <c r="U257" s="61"/>
      <c r="V257" s="61"/>
      <c r="W257" s="78"/>
      <c r="X257" s="46">
        <f t="shared" si="30"/>
        <v>1</v>
      </c>
      <c r="Y257" s="47">
        <f t="shared" si="31"/>
        <v>1</v>
      </c>
      <c r="Z257" s="47">
        <f t="shared" si="32"/>
        <v>0</v>
      </c>
      <c r="AA257" s="47">
        <f t="shared" si="33"/>
        <v>0</v>
      </c>
      <c r="AB257" s="48" t="str">
        <f t="shared" si="34"/>
        <v>SRSA</v>
      </c>
      <c r="AC257" s="46">
        <f t="shared" si="35"/>
        <v>1</v>
      </c>
      <c r="AD257" s="47">
        <f t="shared" si="36"/>
        <v>0</v>
      </c>
      <c r="AE257" s="47">
        <f t="shared" si="37"/>
        <v>0</v>
      </c>
      <c r="AF257" s="48" t="str">
        <f t="shared" si="38"/>
        <v>-</v>
      </c>
      <c r="AG257" s="46">
        <f t="shared" si="39"/>
        <v>0</v>
      </c>
      <c r="AH257" s="62" t="s">
        <v>48</v>
      </c>
    </row>
    <row r="258" spans="1:34" ht="12.75" customHeight="1">
      <c r="A258" s="81" t="s">
        <v>1622</v>
      </c>
      <c r="B258" s="83" t="s">
        <v>1623</v>
      </c>
      <c r="C258" s="46" t="s">
        <v>1572</v>
      </c>
      <c r="D258" s="47" t="s">
        <v>1624</v>
      </c>
      <c r="E258" s="47" t="s">
        <v>1572</v>
      </c>
      <c r="F258" s="83" t="s">
        <v>42</v>
      </c>
      <c r="G258" s="64" t="s">
        <v>1573</v>
      </c>
      <c r="H258" s="57" t="s">
        <v>1625</v>
      </c>
      <c r="I258" s="47">
        <v>6206752277</v>
      </c>
      <c r="J258" s="88" t="s">
        <v>56</v>
      </c>
      <c r="K258" s="49" t="s">
        <v>47</v>
      </c>
      <c r="L258" s="70"/>
      <c r="M258" s="66">
        <v>423.1</v>
      </c>
      <c r="N258" s="58"/>
      <c r="O258" s="92">
        <v>13.661202185792352</v>
      </c>
      <c r="P258" s="49" t="s">
        <v>46</v>
      </c>
      <c r="Q258" s="59"/>
      <c r="R258" s="58"/>
      <c r="S258" s="74" t="s">
        <v>47</v>
      </c>
      <c r="T258" s="96">
        <v>11929</v>
      </c>
      <c r="U258" s="61"/>
      <c r="V258" s="61"/>
      <c r="W258" s="78"/>
      <c r="X258" s="46">
        <f t="shared" si="30"/>
        <v>1</v>
      </c>
      <c r="Y258" s="47">
        <f t="shared" si="31"/>
        <v>1</v>
      </c>
      <c r="Z258" s="47">
        <f t="shared" si="32"/>
        <v>0</v>
      </c>
      <c r="AA258" s="47">
        <f t="shared" si="33"/>
        <v>0</v>
      </c>
      <c r="AB258" s="48" t="str">
        <f t="shared" si="34"/>
        <v>SRSA</v>
      </c>
      <c r="AC258" s="46">
        <f t="shared" si="35"/>
        <v>1</v>
      </c>
      <c r="AD258" s="47">
        <f t="shared" si="36"/>
        <v>0</v>
      </c>
      <c r="AE258" s="47">
        <f t="shared" si="37"/>
        <v>0</v>
      </c>
      <c r="AF258" s="48" t="str">
        <f t="shared" si="38"/>
        <v>-</v>
      </c>
      <c r="AG258" s="46">
        <f t="shared" si="39"/>
        <v>0</v>
      </c>
      <c r="AH258" s="62" t="s">
        <v>48</v>
      </c>
    </row>
    <row r="259" spans="1:34" ht="12.75" customHeight="1">
      <c r="A259" s="81" t="s">
        <v>1628</v>
      </c>
      <c r="B259" s="83" t="s">
        <v>1629</v>
      </c>
      <c r="C259" s="46" t="s">
        <v>1630</v>
      </c>
      <c r="D259" s="47" t="s">
        <v>1631</v>
      </c>
      <c r="E259" s="47" t="s">
        <v>1630</v>
      </c>
      <c r="F259" s="83" t="s">
        <v>42</v>
      </c>
      <c r="G259" s="64" t="s">
        <v>1632</v>
      </c>
      <c r="H259" s="57" t="s">
        <v>491</v>
      </c>
      <c r="I259" s="47">
        <v>7855267175</v>
      </c>
      <c r="J259" s="88" t="s">
        <v>56</v>
      </c>
      <c r="K259" s="49" t="s">
        <v>47</v>
      </c>
      <c r="L259" s="70"/>
      <c r="M259" s="66">
        <v>222</v>
      </c>
      <c r="N259" s="58"/>
      <c r="O259" s="92">
        <v>15.573770491803279</v>
      </c>
      <c r="P259" s="49" t="s">
        <v>46</v>
      </c>
      <c r="Q259" s="59"/>
      <c r="R259" s="58"/>
      <c r="S259" s="74" t="s">
        <v>47</v>
      </c>
      <c r="T259" s="96">
        <v>9625</v>
      </c>
      <c r="U259" s="61"/>
      <c r="V259" s="61"/>
      <c r="W259" s="78"/>
      <c r="X259" s="46">
        <f t="shared" si="30"/>
        <v>1</v>
      </c>
      <c r="Y259" s="47">
        <f t="shared" si="31"/>
        <v>1</v>
      </c>
      <c r="Z259" s="47">
        <f t="shared" si="32"/>
        <v>0</v>
      </c>
      <c r="AA259" s="47">
        <f t="shared" si="33"/>
        <v>0</v>
      </c>
      <c r="AB259" s="48" t="str">
        <f t="shared" si="34"/>
        <v>SRSA</v>
      </c>
      <c r="AC259" s="46">
        <f t="shared" si="35"/>
        <v>1</v>
      </c>
      <c r="AD259" s="47">
        <f t="shared" si="36"/>
        <v>0</v>
      </c>
      <c r="AE259" s="47">
        <f t="shared" si="37"/>
        <v>0</v>
      </c>
      <c r="AF259" s="48" t="str">
        <f t="shared" si="38"/>
        <v>-</v>
      </c>
      <c r="AG259" s="46">
        <f t="shared" si="39"/>
        <v>0</v>
      </c>
      <c r="AH259" s="62" t="s">
        <v>48</v>
      </c>
    </row>
    <row r="260" spans="1:34" ht="12.75" customHeight="1">
      <c r="A260" s="81" t="s">
        <v>1633</v>
      </c>
      <c r="B260" s="83" t="s">
        <v>1634</v>
      </c>
      <c r="C260" s="46" t="s">
        <v>1635</v>
      </c>
      <c r="D260" s="47" t="s">
        <v>1636</v>
      </c>
      <c r="E260" s="47" t="s">
        <v>1635</v>
      </c>
      <c r="F260" s="83" t="s">
        <v>42</v>
      </c>
      <c r="G260" s="64" t="s">
        <v>1637</v>
      </c>
      <c r="H260" s="57" t="s">
        <v>1638</v>
      </c>
      <c r="I260" s="47">
        <v>6203847872</v>
      </c>
      <c r="J260" s="88" t="s">
        <v>56</v>
      </c>
      <c r="K260" s="49" t="s">
        <v>47</v>
      </c>
      <c r="L260" s="70"/>
      <c r="M260" s="66">
        <v>451.8</v>
      </c>
      <c r="N260" s="58"/>
      <c r="O260" s="92">
        <v>19.88188976377953</v>
      </c>
      <c r="P260" s="49" t="s">
        <v>46</v>
      </c>
      <c r="Q260" s="59"/>
      <c r="R260" s="58"/>
      <c r="S260" s="74" t="s">
        <v>47</v>
      </c>
      <c r="T260" s="96">
        <v>21030</v>
      </c>
      <c r="U260" s="61"/>
      <c r="V260" s="61"/>
      <c r="W260" s="78"/>
      <c r="X260" s="46">
        <f t="shared" si="30"/>
        <v>1</v>
      </c>
      <c r="Y260" s="47">
        <f t="shared" si="31"/>
        <v>1</v>
      </c>
      <c r="Z260" s="47">
        <f t="shared" si="32"/>
        <v>0</v>
      </c>
      <c r="AA260" s="47">
        <f t="shared" si="33"/>
        <v>0</v>
      </c>
      <c r="AB260" s="48" t="str">
        <f t="shared" si="34"/>
        <v>SRSA</v>
      </c>
      <c r="AC260" s="46">
        <f t="shared" si="35"/>
        <v>1</v>
      </c>
      <c r="AD260" s="47">
        <f t="shared" si="36"/>
        <v>0</v>
      </c>
      <c r="AE260" s="47">
        <f t="shared" si="37"/>
        <v>0</v>
      </c>
      <c r="AF260" s="48" t="str">
        <f t="shared" si="38"/>
        <v>-</v>
      </c>
      <c r="AG260" s="46">
        <f t="shared" si="39"/>
        <v>0</v>
      </c>
      <c r="AH260" s="62" t="s">
        <v>48</v>
      </c>
    </row>
    <row r="261" spans="1:34" ht="12.75" customHeight="1">
      <c r="A261" s="81" t="s">
        <v>1639</v>
      </c>
      <c r="B261" s="83" t="s">
        <v>1640</v>
      </c>
      <c r="C261" s="46" t="s">
        <v>1641</v>
      </c>
      <c r="D261" s="47" t="s">
        <v>147</v>
      </c>
      <c r="E261" s="47" t="s">
        <v>1642</v>
      </c>
      <c r="F261" s="83" t="s">
        <v>42</v>
      </c>
      <c r="G261" s="64" t="s">
        <v>1643</v>
      </c>
      <c r="H261" s="57" t="s">
        <v>149</v>
      </c>
      <c r="I261" s="47">
        <v>7854762218</v>
      </c>
      <c r="J261" s="88" t="s">
        <v>56</v>
      </c>
      <c r="K261" s="49" t="s">
        <v>47</v>
      </c>
      <c r="L261" s="70"/>
      <c r="M261" s="66">
        <v>224.3</v>
      </c>
      <c r="N261" s="58"/>
      <c r="O261" s="92">
        <v>9.090909090909092</v>
      </c>
      <c r="P261" s="49" t="s">
        <v>46</v>
      </c>
      <c r="Q261" s="59"/>
      <c r="R261" s="58"/>
      <c r="S261" s="74" t="s">
        <v>47</v>
      </c>
      <c r="T261" s="96">
        <v>17319</v>
      </c>
      <c r="U261" s="61"/>
      <c r="V261" s="61"/>
      <c r="W261" s="78"/>
      <c r="X261" s="46">
        <f aca="true" t="shared" si="40" ref="X261:X290">IF(OR(K261="YES",TRIM(L261)="YES"),1,0)</f>
        <v>1</v>
      </c>
      <c r="Y261" s="47">
        <f aca="true" t="shared" si="41" ref="Y261:Y290">IF(OR(AND(ISNUMBER(M261),AND(M261&gt;0,M261&lt;600)),AND(ISNUMBER(M261),AND(M261&gt;0,N261="YES"))),1,0)</f>
        <v>1</v>
      </c>
      <c r="Z261" s="47">
        <f aca="true" t="shared" si="42" ref="Z261:Z290">IF(AND(OR(K261="YES",TRIM(L261)="YES"),(X261=0)),"Trouble",0)</f>
        <v>0</v>
      </c>
      <c r="AA261" s="47">
        <f aca="true" t="shared" si="43" ref="AA261:AA290">IF(AND(OR(AND(ISNUMBER(M261),AND(M261&gt;0,M261&lt;600)),AND(ISNUMBER(M261),AND(M261&gt;0,N261="YES"))),(Y261=0)),"Trouble",0)</f>
        <v>0</v>
      </c>
      <c r="AB261" s="48" t="str">
        <f aca="true" t="shared" si="44" ref="AB261:AB290">IF(AND(X261=1,Y261=1),"SRSA","-")</f>
        <v>SRSA</v>
      </c>
      <c r="AC261" s="46">
        <f aca="true" t="shared" si="45" ref="AC261:AC290">IF(S261="YES",1,0)</f>
        <v>1</v>
      </c>
      <c r="AD261" s="47">
        <f aca="true" t="shared" si="46" ref="AD261:AD290">IF(OR(AND(ISNUMBER(Q261),Q261&gt;=20),(AND(ISNUMBER(Q261)=FALSE,AND(ISNUMBER(O261),O261&gt;=20)))),1,0)</f>
        <v>0</v>
      </c>
      <c r="AE261" s="47">
        <f aca="true" t="shared" si="47" ref="AE261:AE290">IF(AND(AC261=1,AD261=1),"Initial",0)</f>
        <v>0</v>
      </c>
      <c r="AF261" s="48" t="str">
        <f aca="true" t="shared" si="48" ref="AF261:AF290">IF(AND(AND(AE261="Initial",AG261=0),AND(ISNUMBER(M261),M261&gt;0)),"RLIS","-")</f>
        <v>-</v>
      </c>
      <c r="AG261" s="46">
        <f aca="true" t="shared" si="49" ref="AG261:AG290">IF(AND(AB261="SRSA",AE261="Initial"),"SRSA",0)</f>
        <v>0</v>
      </c>
      <c r="AH261" s="62" t="s">
        <v>48</v>
      </c>
    </row>
    <row r="262" spans="1:34" ht="12.75" customHeight="1">
      <c r="A262" s="81" t="s">
        <v>1644</v>
      </c>
      <c r="B262" s="83" t="s">
        <v>1645</v>
      </c>
      <c r="C262" s="46" t="s">
        <v>1646</v>
      </c>
      <c r="D262" s="47" t="s">
        <v>1647</v>
      </c>
      <c r="E262" s="47" t="s">
        <v>1646</v>
      </c>
      <c r="F262" s="83" t="s">
        <v>42</v>
      </c>
      <c r="G262" s="64" t="s">
        <v>1648</v>
      </c>
      <c r="H262" s="57" t="s">
        <v>681</v>
      </c>
      <c r="I262" s="47">
        <v>9138452153</v>
      </c>
      <c r="J262" s="88" t="s">
        <v>129</v>
      </c>
      <c r="K262" s="49" t="s">
        <v>46</v>
      </c>
      <c r="L262" s="70"/>
      <c r="M262" s="66"/>
      <c r="N262" s="58"/>
      <c r="O262" s="92">
        <v>9.202153695545766</v>
      </c>
      <c r="P262" s="49" t="s">
        <v>46</v>
      </c>
      <c r="Q262" s="59"/>
      <c r="R262" s="58"/>
      <c r="S262" s="74" t="s">
        <v>46</v>
      </c>
      <c r="T262" s="96">
        <v>43944</v>
      </c>
      <c r="U262" s="61"/>
      <c r="V262" s="61"/>
      <c r="W262" s="78"/>
      <c r="X262" s="46">
        <f t="shared" si="40"/>
        <v>0</v>
      </c>
      <c r="Y262" s="47">
        <f t="shared" si="41"/>
        <v>0</v>
      </c>
      <c r="Z262" s="47">
        <f t="shared" si="42"/>
        <v>0</v>
      </c>
      <c r="AA262" s="47">
        <f t="shared" si="43"/>
        <v>0</v>
      </c>
      <c r="AB262" s="48" t="str">
        <f t="shared" si="44"/>
        <v>-</v>
      </c>
      <c r="AC262" s="46">
        <f t="shared" si="45"/>
        <v>0</v>
      </c>
      <c r="AD262" s="47">
        <f t="shared" si="46"/>
        <v>0</v>
      </c>
      <c r="AE262" s="47">
        <f t="shared" si="47"/>
        <v>0</v>
      </c>
      <c r="AF262" s="48" t="str">
        <f t="shared" si="48"/>
        <v>-</v>
      </c>
      <c r="AG262" s="46">
        <f t="shared" si="49"/>
        <v>0</v>
      </c>
      <c r="AH262" s="62" t="s">
        <v>48</v>
      </c>
    </row>
    <row r="263" spans="1:34" ht="12.75" customHeight="1">
      <c r="A263" s="81" t="s">
        <v>1649</v>
      </c>
      <c r="B263" s="83" t="s">
        <v>1650</v>
      </c>
      <c r="C263" s="46" t="s">
        <v>1651</v>
      </c>
      <c r="D263" s="47" t="s">
        <v>1652</v>
      </c>
      <c r="E263" s="47" t="s">
        <v>119</v>
      </c>
      <c r="F263" s="83" t="s">
        <v>42</v>
      </c>
      <c r="G263" s="64" t="s">
        <v>1653</v>
      </c>
      <c r="H263" s="57" t="s">
        <v>1654</v>
      </c>
      <c r="I263" s="47">
        <v>7852953000</v>
      </c>
      <c r="J263" s="88" t="s">
        <v>874</v>
      </c>
      <c r="K263" s="49" t="s">
        <v>46</v>
      </c>
      <c r="L263" s="70"/>
      <c r="M263" s="66"/>
      <c r="N263" s="58"/>
      <c r="O263" s="92">
        <v>25.90686426489738</v>
      </c>
      <c r="P263" s="49" t="s">
        <v>47</v>
      </c>
      <c r="Q263" s="59"/>
      <c r="R263" s="58"/>
      <c r="S263" s="74" t="s">
        <v>46</v>
      </c>
      <c r="T263" s="96">
        <v>872313</v>
      </c>
      <c r="U263" s="61"/>
      <c r="V263" s="61"/>
      <c r="W263" s="78"/>
      <c r="X263" s="46">
        <f t="shared" si="40"/>
        <v>0</v>
      </c>
      <c r="Y263" s="47">
        <f t="shared" si="41"/>
        <v>0</v>
      </c>
      <c r="Z263" s="47">
        <f t="shared" si="42"/>
        <v>0</v>
      </c>
      <c r="AA263" s="47">
        <f t="shared" si="43"/>
        <v>0</v>
      </c>
      <c r="AB263" s="48" t="str">
        <f t="shared" si="44"/>
        <v>-</v>
      </c>
      <c r="AC263" s="46">
        <f t="shared" si="45"/>
        <v>0</v>
      </c>
      <c r="AD263" s="47">
        <f t="shared" si="46"/>
        <v>1</v>
      </c>
      <c r="AE263" s="47">
        <f t="shared" si="47"/>
        <v>0</v>
      </c>
      <c r="AF263" s="48" t="str">
        <f t="shared" si="48"/>
        <v>-</v>
      </c>
      <c r="AG263" s="46">
        <f t="shared" si="49"/>
        <v>0</v>
      </c>
      <c r="AH263" s="62" t="s">
        <v>48</v>
      </c>
    </row>
    <row r="264" spans="1:34" ht="12.75" customHeight="1">
      <c r="A264" s="81" t="s">
        <v>1655</v>
      </c>
      <c r="B264" s="83" t="s">
        <v>1656</v>
      </c>
      <c r="C264" s="46" t="s">
        <v>1657</v>
      </c>
      <c r="D264" s="47" t="s">
        <v>968</v>
      </c>
      <c r="E264" s="47" t="s">
        <v>1658</v>
      </c>
      <c r="F264" s="83" t="s">
        <v>42</v>
      </c>
      <c r="G264" s="64" t="s">
        <v>1659</v>
      </c>
      <c r="H264" s="57" t="s">
        <v>379</v>
      </c>
      <c r="I264" s="47">
        <v>7858467869</v>
      </c>
      <c r="J264" s="88" t="s">
        <v>56</v>
      </c>
      <c r="K264" s="49" t="s">
        <v>47</v>
      </c>
      <c r="L264" s="70"/>
      <c r="M264" s="66">
        <v>92.4</v>
      </c>
      <c r="N264" s="58"/>
      <c r="O264" s="92">
        <v>9.195402298850574</v>
      </c>
      <c r="P264" s="49" t="s">
        <v>46</v>
      </c>
      <c r="Q264" s="59"/>
      <c r="R264" s="58"/>
      <c r="S264" s="74" t="s">
        <v>47</v>
      </c>
      <c r="T264" s="96">
        <v>4218</v>
      </c>
      <c r="U264" s="61"/>
      <c r="V264" s="61"/>
      <c r="W264" s="78"/>
      <c r="X264" s="46">
        <f t="shared" si="40"/>
        <v>1</v>
      </c>
      <c r="Y264" s="47">
        <f t="shared" si="41"/>
        <v>1</v>
      </c>
      <c r="Z264" s="47">
        <f t="shared" si="42"/>
        <v>0</v>
      </c>
      <c r="AA264" s="47">
        <f t="shared" si="43"/>
        <v>0</v>
      </c>
      <c r="AB264" s="48" t="str">
        <f t="shared" si="44"/>
        <v>SRSA</v>
      </c>
      <c r="AC264" s="46">
        <f t="shared" si="45"/>
        <v>1</v>
      </c>
      <c r="AD264" s="47">
        <f t="shared" si="46"/>
        <v>0</v>
      </c>
      <c r="AE264" s="47">
        <f t="shared" si="47"/>
        <v>0</v>
      </c>
      <c r="AF264" s="48" t="str">
        <f t="shared" si="48"/>
        <v>-</v>
      </c>
      <c r="AG264" s="46">
        <f t="shared" si="49"/>
        <v>0</v>
      </c>
      <c r="AH264" s="62" t="s">
        <v>48</v>
      </c>
    </row>
    <row r="265" spans="1:34" ht="12.75" customHeight="1">
      <c r="A265" s="81" t="s">
        <v>1660</v>
      </c>
      <c r="B265" s="83" t="s">
        <v>1661</v>
      </c>
      <c r="C265" s="46" t="s">
        <v>1662</v>
      </c>
      <c r="D265" s="47" t="s">
        <v>1663</v>
      </c>
      <c r="E265" s="47" t="s">
        <v>483</v>
      </c>
      <c r="F265" s="83" t="s">
        <v>42</v>
      </c>
      <c r="G265" s="64" t="s">
        <v>484</v>
      </c>
      <c r="H265" s="57" t="s">
        <v>1664</v>
      </c>
      <c r="I265" s="47">
        <v>7859853950</v>
      </c>
      <c r="J265" s="88" t="s">
        <v>81</v>
      </c>
      <c r="K265" s="49" t="s">
        <v>47</v>
      </c>
      <c r="L265" s="70"/>
      <c r="M265" s="66">
        <v>322.1</v>
      </c>
      <c r="N265" s="58"/>
      <c r="O265" s="92">
        <v>9.855072463768117</v>
      </c>
      <c r="P265" s="49" t="s">
        <v>46</v>
      </c>
      <c r="Q265" s="59"/>
      <c r="R265" s="58"/>
      <c r="S265" s="74" t="s">
        <v>47</v>
      </c>
      <c r="T265" s="96">
        <v>13171</v>
      </c>
      <c r="U265" s="61"/>
      <c r="V265" s="61"/>
      <c r="W265" s="78"/>
      <c r="X265" s="46">
        <f t="shared" si="40"/>
        <v>1</v>
      </c>
      <c r="Y265" s="47">
        <f t="shared" si="41"/>
        <v>1</v>
      </c>
      <c r="Z265" s="47">
        <f t="shared" si="42"/>
        <v>0</v>
      </c>
      <c r="AA265" s="47">
        <f t="shared" si="43"/>
        <v>0</v>
      </c>
      <c r="AB265" s="48" t="str">
        <f t="shared" si="44"/>
        <v>SRSA</v>
      </c>
      <c r="AC265" s="46">
        <f t="shared" si="45"/>
        <v>1</v>
      </c>
      <c r="AD265" s="47">
        <f t="shared" si="46"/>
        <v>0</v>
      </c>
      <c r="AE265" s="47">
        <f t="shared" si="47"/>
        <v>0</v>
      </c>
      <c r="AF265" s="48" t="str">
        <f t="shared" si="48"/>
        <v>-</v>
      </c>
      <c r="AG265" s="46">
        <f t="shared" si="49"/>
        <v>0</v>
      </c>
      <c r="AH265" s="62" t="s">
        <v>48</v>
      </c>
    </row>
    <row r="266" spans="1:34" ht="12.75" customHeight="1">
      <c r="A266" s="81" t="s">
        <v>1665</v>
      </c>
      <c r="B266" s="83" t="s">
        <v>1666</v>
      </c>
      <c r="C266" s="46" t="s">
        <v>1667</v>
      </c>
      <c r="D266" s="47" t="s">
        <v>1668</v>
      </c>
      <c r="E266" s="47" t="s">
        <v>870</v>
      </c>
      <c r="F266" s="83" t="s">
        <v>42</v>
      </c>
      <c r="G266" s="64" t="s">
        <v>1669</v>
      </c>
      <c r="H266" s="57" t="s">
        <v>1670</v>
      </c>
      <c r="I266" s="47">
        <v>9132884100</v>
      </c>
      <c r="J266" s="88" t="s">
        <v>874</v>
      </c>
      <c r="K266" s="49" t="s">
        <v>46</v>
      </c>
      <c r="L266" s="70"/>
      <c r="M266" s="66"/>
      <c r="N266" s="58"/>
      <c r="O266" s="92">
        <v>27.669133192389005</v>
      </c>
      <c r="P266" s="49" t="s">
        <v>47</v>
      </c>
      <c r="Q266" s="59"/>
      <c r="R266" s="58"/>
      <c r="S266" s="74" t="s">
        <v>46</v>
      </c>
      <c r="T266" s="96">
        <v>139069</v>
      </c>
      <c r="U266" s="61"/>
      <c r="V266" s="61"/>
      <c r="W266" s="78"/>
      <c r="X266" s="46">
        <f t="shared" si="40"/>
        <v>0</v>
      </c>
      <c r="Y266" s="47">
        <f t="shared" si="41"/>
        <v>0</v>
      </c>
      <c r="Z266" s="47">
        <f t="shared" si="42"/>
        <v>0</v>
      </c>
      <c r="AA266" s="47">
        <f t="shared" si="43"/>
        <v>0</v>
      </c>
      <c r="AB266" s="48" t="str">
        <f t="shared" si="44"/>
        <v>-</v>
      </c>
      <c r="AC266" s="46">
        <f t="shared" si="45"/>
        <v>0</v>
      </c>
      <c r="AD266" s="47">
        <f t="shared" si="46"/>
        <v>1</v>
      </c>
      <c r="AE266" s="47">
        <f t="shared" si="47"/>
        <v>0</v>
      </c>
      <c r="AF266" s="48" t="str">
        <f t="shared" si="48"/>
        <v>-</v>
      </c>
      <c r="AG266" s="46">
        <f t="shared" si="49"/>
        <v>0</v>
      </c>
      <c r="AH266" s="62" t="s">
        <v>48</v>
      </c>
    </row>
    <row r="267" spans="1:34" ht="12.75" customHeight="1">
      <c r="A267" s="81" t="s">
        <v>1671</v>
      </c>
      <c r="B267" s="83" t="s">
        <v>1672</v>
      </c>
      <c r="C267" s="46" t="s">
        <v>1673</v>
      </c>
      <c r="D267" s="47" t="s">
        <v>1674</v>
      </c>
      <c r="E267" s="47" t="s">
        <v>1675</v>
      </c>
      <c r="F267" s="83" t="s">
        <v>42</v>
      </c>
      <c r="G267" s="64" t="s">
        <v>1676</v>
      </c>
      <c r="H267" s="57" t="s">
        <v>1677</v>
      </c>
      <c r="I267" s="47">
        <v>7854883325</v>
      </c>
      <c r="J267" s="88" t="s">
        <v>56</v>
      </c>
      <c r="K267" s="49" t="s">
        <v>47</v>
      </c>
      <c r="L267" s="70"/>
      <c r="M267" s="66">
        <v>553.7</v>
      </c>
      <c r="N267" s="58"/>
      <c r="O267" s="92">
        <v>10.495049504950495</v>
      </c>
      <c r="P267" s="49" t="s">
        <v>46</v>
      </c>
      <c r="Q267" s="59"/>
      <c r="R267" s="58"/>
      <c r="S267" s="74" t="s">
        <v>47</v>
      </c>
      <c r="T267" s="96">
        <v>17785</v>
      </c>
      <c r="U267" s="61"/>
      <c r="V267" s="61"/>
      <c r="W267" s="78"/>
      <c r="X267" s="46">
        <f t="shared" si="40"/>
        <v>1</v>
      </c>
      <c r="Y267" s="47">
        <f t="shared" si="41"/>
        <v>1</v>
      </c>
      <c r="Z267" s="47">
        <f t="shared" si="42"/>
        <v>0</v>
      </c>
      <c r="AA267" s="47">
        <f t="shared" si="43"/>
        <v>0</v>
      </c>
      <c r="AB267" s="48" t="str">
        <f t="shared" si="44"/>
        <v>SRSA</v>
      </c>
      <c r="AC267" s="46">
        <f t="shared" si="45"/>
        <v>1</v>
      </c>
      <c r="AD267" s="47">
        <f t="shared" si="46"/>
        <v>0</v>
      </c>
      <c r="AE267" s="47">
        <f t="shared" si="47"/>
        <v>0</v>
      </c>
      <c r="AF267" s="48" t="str">
        <f t="shared" si="48"/>
        <v>-</v>
      </c>
      <c r="AG267" s="46">
        <f t="shared" si="49"/>
        <v>0</v>
      </c>
      <c r="AH267" s="62" t="s">
        <v>48</v>
      </c>
    </row>
    <row r="268" spans="1:34" ht="12.75" customHeight="1">
      <c r="A268" s="81" t="s">
        <v>1678</v>
      </c>
      <c r="B268" s="83" t="s">
        <v>1679</v>
      </c>
      <c r="C268" s="46" t="s">
        <v>1680</v>
      </c>
      <c r="D268" s="47" t="s">
        <v>1681</v>
      </c>
      <c r="E268" s="47" t="s">
        <v>1680</v>
      </c>
      <c r="F268" s="83" t="s">
        <v>42</v>
      </c>
      <c r="G268" s="64" t="s">
        <v>1682</v>
      </c>
      <c r="H268" s="57" t="s">
        <v>73</v>
      </c>
      <c r="I268" s="47">
        <v>6207823355</v>
      </c>
      <c r="J268" s="88" t="s">
        <v>56</v>
      </c>
      <c r="K268" s="49" t="s">
        <v>47</v>
      </c>
      <c r="L268" s="70"/>
      <c r="M268" s="66">
        <v>348.7</v>
      </c>
      <c r="N268" s="58"/>
      <c r="O268" s="92">
        <v>22.546419098143236</v>
      </c>
      <c r="P268" s="49" t="s">
        <v>47</v>
      </c>
      <c r="Q268" s="59"/>
      <c r="R268" s="58"/>
      <c r="S268" s="74" t="s">
        <v>47</v>
      </c>
      <c r="T268" s="96">
        <v>15683</v>
      </c>
      <c r="U268" s="61"/>
      <c r="V268" s="61"/>
      <c r="W268" s="78"/>
      <c r="X268" s="46">
        <f t="shared" si="40"/>
        <v>1</v>
      </c>
      <c r="Y268" s="47">
        <f t="shared" si="41"/>
        <v>1</v>
      </c>
      <c r="Z268" s="47">
        <f t="shared" si="42"/>
        <v>0</v>
      </c>
      <c r="AA268" s="47">
        <f t="shared" si="43"/>
        <v>0</v>
      </c>
      <c r="AB268" s="48" t="str">
        <f t="shared" si="44"/>
        <v>SRSA</v>
      </c>
      <c r="AC268" s="46">
        <f t="shared" si="45"/>
        <v>1</v>
      </c>
      <c r="AD268" s="47">
        <f t="shared" si="46"/>
        <v>1</v>
      </c>
      <c r="AE268" s="47" t="str">
        <f t="shared" si="47"/>
        <v>Initial</v>
      </c>
      <c r="AF268" s="48" t="str">
        <f t="shared" si="48"/>
        <v>-</v>
      </c>
      <c r="AG268" s="46" t="str">
        <f t="shared" si="49"/>
        <v>SRSA</v>
      </c>
      <c r="AH268" s="62" t="s">
        <v>48</v>
      </c>
    </row>
    <row r="269" spans="1:34" ht="12.75" customHeight="1">
      <c r="A269" s="81" t="s">
        <v>1683</v>
      </c>
      <c r="B269" s="83" t="s">
        <v>1684</v>
      </c>
      <c r="C269" s="46" t="s">
        <v>774</v>
      </c>
      <c r="D269" s="47" t="s">
        <v>1685</v>
      </c>
      <c r="E269" s="47" t="s">
        <v>774</v>
      </c>
      <c r="F269" s="83" t="s">
        <v>42</v>
      </c>
      <c r="G269" s="64" t="s">
        <v>775</v>
      </c>
      <c r="H269" s="57" t="s">
        <v>1686</v>
      </c>
      <c r="I269" s="47">
        <v>6203563655</v>
      </c>
      <c r="J269" s="88" t="s">
        <v>45</v>
      </c>
      <c r="K269" s="49" t="s">
        <v>46</v>
      </c>
      <c r="L269" s="70"/>
      <c r="M269" s="66"/>
      <c r="N269" s="58"/>
      <c r="O269" s="92">
        <v>15.857063093243998</v>
      </c>
      <c r="P269" s="49" t="s">
        <v>46</v>
      </c>
      <c r="Q269" s="59"/>
      <c r="R269" s="58"/>
      <c r="S269" s="74" t="s">
        <v>47</v>
      </c>
      <c r="T269" s="96">
        <v>66739</v>
      </c>
      <c r="U269" s="61"/>
      <c r="V269" s="61"/>
      <c r="W269" s="78"/>
      <c r="X269" s="46">
        <f t="shared" si="40"/>
        <v>0</v>
      </c>
      <c r="Y269" s="47">
        <f t="shared" si="41"/>
        <v>0</v>
      </c>
      <c r="Z269" s="47">
        <f t="shared" si="42"/>
        <v>0</v>
      </c>
      <c r="AA269" s="47">
        <f t="shared" si="43"/>
        <v>0</v>
      </c>
      <c r="AB269" s="48" t="str">
        <f t="shared" si="44"/>
        <v>-</v>
      </c>
      <c r="AC269" s="46">
        <f t="shared" si="45"/>
        <v>1</v>
      </c>
      <c r="AD269" s="47">
        <f t="shared" si="46"/>
        <v>0</v>
      </c>
      <c r="AE269" s="47">
        <f t="shared" si="47"/>
        <v>0</v>
      </c>
      <c r="AF269" s="48" t="str">
        <f t="shared" si="48"/>
        <v>-</v>
      </c>
      <c r="AG269" s="46">
        <f t="shared" si="49"/>
        <v>0</v>
      </c>
      <c r="AH269" s="62" t="s">
        <v>48</v>
      </c>
    </row>
    <row r="270" spans="1:34" ht="12.75" customHeight="1">
      <c r="A270" s="81" t="s">
        <v>1687</v>
      </c>
      <c r="B270" s="83" t="s">
        <v>1688</v>
      </c>
      <c r="C270" s="46" t="s">
        <v>1689</v>
      </c>
      <c r="D270" s="47" t="s">
        <v>1690</v>
      </c>
      <c r="E270" s="47" t="s">
        <v>1689</v>
      </c>
      <c r="F270" s="83" t="s">
        <v>42</v>
      </c>
      <c r="G270" s="64" t="s">
        <v>1691</v>
      </c>
      <c r="H270" s="57" t="s">
        <v>73</v>
      </c>
      <c r="I270" s="47">
        <v>6207564302</v>
      </c>
      <c r="J270" s="88" t="s">
        <v>56</v>
      </c>
      <c r="K270" s="49" t="s">
        <v>47</v>
      </c>
      <c r="L270" s="70"/>
      <c r="M270" s="66">
        <v>424.5</v>
      </c>
      <c r="N270" s="58"/>
      <c r="O270" s="92">
        <v>27.069351230425053</v>
      </c>
      <c r="P270" s="49" t="s">
        <v>47</v>
      </c>
      <c r="Q270" s="59"/>
      <c r="R270" s="58"/>
      <c r="S270" s="74" t="s">
        <v>47</v>
      </c>
      <c r="T270" s="96">
        <v>29932</v>
      </c>
      <c r="U270" s="61"/>
      <c r="V270" s="61"/>
      <c r="W270" s="78"/>
      <c r="X270" s="46">
        <f t="shared" si="40"/>
        <v>1</v>
      </c>
      <c r="Y270" s="47">
        <f t="shared" si="41"/>
        <v>1</v>
      </c>
      <c r="Z270" s="47">
        <f t="shared" si="42"/>
        <v>0</v>
      </c>
      <c r="AA270" s="47">
        <f t="shared" si="43"/>
        <v>0</v>
      </c>
      <c r="AB270" s="48" t="str">
        <f t="shared" si="44"/>
        <v>SRSA</v>
      </c>
      <c r="AC270" s="46">
        <f t="shared" si="45"/>
        <v>1</v>
      </c>
      <c r="AD270" s="47">
        <f t="shared" si="46"/>
        <v>1</v>
      </c>
      <c r="AE270" s="47" t="str">
        <f t="shared" si="47"/>
        <v>Initial</v>
      </c>
      <c r="AF270" s="48" t="str">
        <f t="shared" si="48"/>
        <v>-</v>
      </c>
      <c r="AG270" s="46" t="str">
        <f t="shared" si="49"/>
        <v>SRSA</v>
      </c>
      <c r="AH270" s="62" t="s">
        <v>48</v>
      </c>
    </row>
    <row r="271" spans="1:34" ht="12.75" customHeight="1">
      <c r="A271" s="81" t="s">
        <v>1692</v>
      </c>
      <c r="B271" s="83" t="s">
        <v>1693</v>
      </c>
      <c r="C271" s="46" t="s">
        <v>1694</v>
      </c>
      <c r="D271" s="47" t="s">
        <v>1695</v>
      </c>
      <c r="E271" s="47" t="s">
        <v>1696</v>
      </c>
      <c r="F271" s="83" t="s">
        <v>42</v>
      </c>
      <c r="G271" s="64" t="s">
        <v>1697</v>
      </c>
      <c r="H271" s="57" t="s">
        <v>547</v>
      </c>
      <c r="I271" s="47">
        <v>3167557000</v>
      </c>
      <c r="J271" s="88" t="s">
        <v>454</v>
      </c>
      <c r="K271" s="49" t="s">
        <v>46</v>
      </c>
      <c r="L271" s="70"/>
      <c r="M271" s="66"/>
      <c r="N271" s="58"/>
      <c r="O271" s="92">
        <v>8.7467362924282</v>
      </c>
      <c r="P271" s="49" t="s">
        <v>46</v>
      </c>
      <c r="Q271" s="59"/>
      <c r="R271" s="58"/>
      <c r="S271" s="74" t="s">
        <v>46</v>
      </c>
      <c r="T271" s="96">
        <v>42774</v>
      </c>
      <c r="U271" s="61"/>
      <c r="V271" s="61"/>
      <c r="W271" s="78"/>
      <c r="X271" s="46">
        <f t="shared" si="40"/>
        <v>0</v>
      </c>
      <c r="Y271" s="47">
        <f t="shared" si="41"/>
        <v>0</v>
      </c>
      <c r="Z271" s="47">
        <f t="shared" si="42"/>
        <v>0</v>
      </c>
      <c r="AA271" s="47">
        <f t="shared" si="43"/>
        <v>0</v>
      </c>
      <c r="AB271" s="48" t="str">
        <f t="shared" si="44"/>
        <v>-</v>
      </c>
      <c r="AC271" s="46">
        <f t="shared" si="45"/>
        <v>0</v>
      </c>
      <c r="AD271" s="47">
        <f t="shared" si="46"/>
        <v>0</v>
      </c>
      <c r="AE271" s="47">
        <f t="shared" si="47"/>
        <v>0</v>
      </c>
      <c r="AF271" s="48" t="str">
        <f t="shared" si="48"/>
        <v>-</v>
      </c>
      <c r="AG271" s="46">
        <f t="shared" si="49"/>
        <v>0</v>
      </c>
      <c r="AH271" s="62" t="s">
        <v>48</v>
      </c>
    </row>
    <row r="272" spans="1:34" ht="12.75" customHeight="1">
      <c r="A272" s="81" t="s">
        <v>1698</v>
      </c>
      <c r="B272" s="83" t="s">
        <v>1699</v>
      </c>
      <c r="C272" s="46" t="s">
        <v>1700</v>
      </c>
      <c r="D272" s="47" t="s">
        <v>1701</v>
      </c>
      <c r="E272" s="47" t="s">
        <v>1700</v>
      </c>
      <c r="F272" s="83" t="s">
        <v>42</v>
      </c>
      <c r="G272" s="64" t="s">
        <v>1702</v>
      </c>
      <c r="H272" s="57" t="s">
        <v>1703</v>
      </c>
      <c r="I272" s="47">
        <v>7859453214</v>
      </c>
      <c r="J272" s="88" t="s">
        <v>81</v>
      </c>
      <c r="K272" s="49" t="s">
        <v>47</v>
      </c>
      <c r="L272" s="70"/>
      <c r="M272" s="66">
        <v>345.4</v>
      </c>
      <c r="N272" s="58"/>
      <c r="O272" s="92">
        <v>7.366071428571429</v>
      </c>
      <c r="P272" s="49" t="s">
        <v>46</v>
      </c>
      <c r="Q272" s="59"/>
      <c r="R272" s="58"/>
      <c r="S272" s="74" t="s">
        <v>47</v>
      </c>
      <c r="T272" s="96">
        <v>14732</v>
      </c>
      <c r="U272" s="61"/>
      <c r="V272" s="61"/>
      <c r="W272" s="78"/>
      <c r="X272" s="46">
        <f t="shared" si="40"/>
        <v>1</v>
      </c>
      <c r="Y272" s="47">
        <f t="shared" si="41"/>
        <v>1</v>
      </c>
      <c r="Z272" s="47">
        <f t="shared" si="42"/>
        <v>0</v>
      </c>
      <c r="AA272" s="47">
        <f t="shared" si="43"/>
        <v>0</v>
      </c>
      <c r="AB272" s="48" t="str">
        <f t="shared" si="44"/>
        <v>SRSA</v>
      </c>
      <c r="AC272" s="46">
        <f t="shared" si="45"/>
        <v>1</v>
      </c>
      <c r="AD272" s="47">
        <f t="shared" si="46"/>
        <v>0</v>
      </c>
      <c r="AE272" s="47">
        <f t="shared" si="47"/>
        <v>0</v>
      </c>
      <c r="AF272" s="48" t="str">
        <f t="shared" si="48"/>
        <v>-</v>
      </c>
      <c r="AG272" s="46">
        <f t="shared" si="49"/>
        <v>0</v>
      </c>
      <c r="AH272" s="62" t="s">
        <v>48</v>
      </c>
    </row>
    <row r="273" spans="1:34" ht="12.75" customHeight="1">
      <c r="A273" s="81" t="s">
        <v>1704</v>
      </c>
      <c r="B273" s="83" t="s">
        <v>1705</v>
      </c>
      <c r="C273" s="46" t="s">
        <v>1706</v>
      </c>
      <c r="D273" s="47" t="s">
        <v>1707</v>
      </c>
      <c r="E273" s="47" t="s">
        <v>1708</v>
      </c>
      <c r="F273" s="83" t="s">
        <v>42</v>
      </c>
      <c r="G273" s="64" t="s">
        <v>1709</v>
      </c>
      <c r="H273" s="57" t="s">
        <v>73</v>
      </c>
      <c r="I273" s="47">
        <v>7853632398</v>
      </c>
      <c r="J273" s="88" t="s">
        <v>56</v>
      </c>
      <c r="K273" s="49" t="s">
        <v>47</v>
      </c>
      <c r="L273" s="70"/>
      <c r="M273" s="66">
        <v>360.5</v>
      </c>
      <c r="N273" s="58"/>
      <c r="O273" s="92">
        <v>18.478260869565215</v>
      </c>
      <c r="P273" s="49" t="s">
        <v>46</v>
      </c>
      <c r="Q273" s="59"/>
      <c r="R273" s="58"/>
      <c r="S273" s="74" t="s">
        <v>47</v>
      </c>
      <c r="T273" s="96">
        <v>17506</v>
      </c>
      <c r="U273" s="61"/>
      <c r="V273" s="61"/>
      <c r="W273" s="78"/>
      <c r="X273" s="46">
        <f t="shared" si="40"/>
        <v>1</v>
      </c>
      <c r="Y273" s="47">
        <f t="shared" si="41"/>
        <v>1</v>
      </c>
      <c r="Z273" s="47">
        <f t="shared" si="42"/>
        <v>0</v>
      </c>
      <c r="AA273" s="47">
        <f t="shared" si="43"/>
        <v>0</v>
      </c>
      <c r="AB273" s="48" t="str">
        <f t="shared" si="44"/>
        <v>SRSA</v>
      </c>
      <c r="AC273" s="46">
        <f t="shared" si="45"/>
        <v>1</v>
      </c>
      <c r="AD273" s="47">
        <f t="shared" si="46"/>
        <v>0</v>
      </c>
      <c r="AE273" s="47">
        <f t="shared" si="47"/>
        <v>0</v>
      </c>
      <c r="AF273" s="48" t="str">
        <f t="shared" si="48"/>
        <v>-</v>
      </c>
      <c r="AG273" s="46">
        <f t="shared" si="49"/>
        <v>0</v>
      </c>
      <c r="AH273" s="62" t="s">
        <v>48</v>
      </c>
    </row>
    <row r="274" spans="1:34" ht="12.75" customHeight="1">
      <c r="A274" s="81" t="s">
        <v>1710</v>
      </c>
      <c r="B274" s="83" t="s">
        <v>1711</v>
      </c>
      <c r="C274" s="46" t="s">
        <v>1712</v>
      </c>
      <c r="D274" s="47" t="s">
        <v>1713</v>
      </c>
      <c r="E274" s="47" t="s">
        <v>1712</v>
      </c>
      <c r="F274" s="83" t="s">
        <v>42</v>
      </c>
      <c r="G274" s="64" t="s">
        <v>1714</v>
      </c>
      <c r="H274" s="57" t="s">
        <v>1715</v>
      </c>
      <c r="I274" s="47">
        <v>7853826216</v>
      </c>
      <c r="J274" s="88" t="s">
        <v>56</v>
      </c>
      <c r="K274" s="49" t="s">
        <v>47</v>
      </c>
      <c r="L274" s="70"/>
      <c r="M274" s="66">
        <v>491.2</v>
      </c>
      <c r="N274" s="58"/>
      <c r="O274" s="92">
        <v>12.719298245614036</v>
      </c>
      <c r="P274" s="49" t="s">
        <v>46</v>
      </c>
      <c r="Q274" s="59"/>
      <c r="R274" s="58"/>
      <c r="S274" s="74" t="s">
        <v>47</v>
      </c>
      <c r="T274" s="96">
        <v>30943</v>
      </c>
      <c r="U274" s="61"/>
      <c r="V274" s="61"/>
      <c r="W274" s="78"/>
      <c r="X274" s="46">
        <f t="shared" si="40"/>
        <v>1</v>
      </c>
      <c r="Y274" s="47">
        <f t="shared" si="41"/>
        <v>1</v>
      </c>
      <c r="Z274" s="47">
        <f t="shared" si="42"/>
        <v>0</v>
      </c>
      <c r="AA274" s="47">
        <f t="shared" si="43"/>
        <v>0</v>
      </c>
      <c r="AB274" s="48" t="str">
        <f t="shared" si="44"/>
        <v>SRSA</v>
      </c>
      <c r="AC274" s="46">
        <f t="shared" si="45"/>
        <v>1</v>
      </c>
      <c r="AD274" s="47">
        <f t="shared" si="46"/>
        <v>0</v>
      </c>
      <c r="AE274" s="47">
        <f t="shared" si="47"/>
        <v>0</v>
      </c>
      <c r="AF274" s="48" t="str">
        <f t="shared" si="48"/>
        <v>-</v>
      </c>
      <c r="AG274" s="46">
        <f t="shared" si="49"/>
        <v>0</v>
      </c>
      <c r="AH274" s="62" t="s">
        <v>48</v>
      </c>
    </row>
    <row r="275" spans="1:34" ht="12.75" customHeight="1">
      <c r="A275" s="81" t="s">
        <v>1716</v>
      </c>
      <c r="B275" s="83" t="s">
        <v>1717</v>
      </c>
      <c r="C275" s="46" t="s">
        <v>1718</v>
      </c>
      <c r="D275" s="47" t="s">
        <v>1719</v>
      </c>
      <c r="E275" s="47" t="s">
        <v>1718</v>
      </c>
      <c r="F275" s="83" t="s">
        <v>42</v>
      </c>
      <c r="G275" s="64" t="s">
        <v>1720</v>
      </c>
      <c r="H275" s="57" t="s">
        <v>1721</v>
      </c>
      <c r="I275" s="47">
        <v>7857359212</v>
      </c>
      <c r="J275" s="88" t="s">
        <v>56</v>
      </c>
      <c r="K275" s="49" t="s">
        <v>47</v>
      </c>
      <c r="L275" s="70"/>
      <c r="M275" s="66">
        <v>254.1</v>
      </c>
      <c r="N275" s="58"/>
      <c r="O275" s="92">
        <v>6.896551724137931</v>
      </c>
      <c r="P275" s="49" t="s">
        <v>46</v>
      </c>
      <c r="Q275" s="59"/>
      <c r="R275" s="58"/>
      <c r="S275" s="74" t="s">
        <v>47</v>
      </c>
      <c r="T275" s="96">
        <v>12692</v>
      </c>
      <c r="U275" s="61"/>
      <c r="V275" s="61"/>
      <c r="W275" s="78"/>
      <c r="X275" s="46">
        <f t="shared" si="40"/>
        <v>1</v>
      </c>
      <c r="Y275" s="47">
        <f t="shared" si="41"/>
        <v>1</v>
      </c>
      <c r="Z275" s="47">
        <f t="shared" si="42"/>
        <v>0</v>
      </c>
      <c r="AA275" s="47">
        <f t="shared" si="43"/>
        <v>0</v>
      </c>
      <c r="AB275" s="48" t="str">
        <f t="shared" si="44"/>
        <v>SRSA</v>
      </c>
      <c r="AC275" s="46">
        <f t="shared" si="45"/>
        <v>1</v>
      </c>
      <c r="AD275" s="47">
        <f t="shared" si="46"/>
        <v>0</v>
      </c>
      <c r="AE275" s="47">
        <f t="shared" si="47"/>
        <v>0</v>
      </c>
      <c r="AF275" s="48" t="str">
        <f t="shared" si="48"/>
        <v>-</v>
      </c>
      <c r="AG275" s="46">
        <f t="shared" si="49"/>
        <v>0</v>
      </c>
      <c r="AH275" s="62" t="s">
        <v>48</v>
      </c>
    </row>
    <row r="276" spans="1:34" ht="12.75" customHeight="1">
      <c r="A276" s="81" t="s">
        <v>1722</v>
      </c>
      <c r="B276" s="83" t="s">
        <v>1723</v>
      </c>
      <c r="C276" s="46" t="s">
        <v>1724</v>
      </c>
      <c r="D276" s="47" t="s">
        <v>1725</v>
      </c>
      <c r="E276" s="47" t="s">
        <v>1726</v>
      </c>
      <c r="F276" s="83" t="s">
        <v>42</v>
      </c>
      <c r="G276" s="64" t="s">
        <v>1727</v>
      </c>
      <c r="H276" s="57" t="s">
        <v>1399</v>
      </c>
      <c r="I276" s="47">
        <v>7857814328</v>
      </c>
      <c r="J276" s="88" t="s">
        <v>56</v>
      </c>
      <c r="K276" s="49" t="s">
        <v>47</v>
      </c>
      <c r="L276" s="70"/>
      <c r="M276" s="66">
        <v>300.6</v>
      </c>
      <c r="N276" s="58"/>
      <c r="O276" s="92">
        <v>19.106699751861044</v>
      </c>
      <c r="P276" s="49" t="s">
        <v>46</v>
      </c>
      <c r="Q276" s="59"/>
      <c r="R276" s="58"/>
      <c r="S276" s="74" t="s">
        <v>47</v>
      </c>
      <c r="T276" s="96">
        <v>18616</v>
      </c>
      <c r="U276" s="61"/>
      <c r="V276" s="61"/>
      <c r="W276" s="78"/>
      <c r="X276" s="46">
        <f t="shared" si="40"/>
        <v>1</v>
      </c>
      <c r="Y276" s="47">
        <f t="shared" si="41"/>
        <v>1</v>
      </c>
      <c r="Z276" s="47">
        <f t="shared" si="42"/>
        <v>0</v>
      </c>
      <c r="AA276" s="47">
        <f t="shared" si="43"/>
        <v>0</v>
      </c>
      <c r="AB276" s="48" t="str">
        <f t="shared" si="44"/>
        <v>SRSA</v>
      </c>
      <c r="AC276" s="46">
        <f t="shared" si="45"/>
        <v>1</v>
      </c>
      <c r="AD276" s="47">
        <f t="shared" si="46"/>
        <v>0</v>
      </c>
      <c r="AE276" s="47">
        <f t="shared" si="47"/>
        <v>0</v>
      </c>
      <c r="AF276" s="48" t="str">
        <f t="shared" si="48"/>
        <v>-</v>
      </c>
      <c r="AG276" s="46">
        <f t="shared" si="49"/>
        <v>0</v>
      </c>
      <c r="AH276" s="62" t="s">
        <v>48</v>
      </c>
    </row>
    <row r="277" spans="1:34" ht="12.75" customHeight="1">
      <c r="A277" s="81" t="s">
        <v>1728</v>
      </c>
      <c r="B277" s="83" t="s">
        <v>1729</v>
      </c>
      <c r="C277" s="46" t="s">
        <v>1730</v>
      </c>
      <c r="D277" s="47" t="s">
        <v>1731</v>
      </c>
      <c r="E277" s="47" t="s">
        <v>1730</v>
      </c>
      <c r="F277" s="83" t="s">
        <v>42</v>
      </c>
      <c r="G277" s="64" t="s">
        <v>1732</v>
      </c>
      <c r="H277" s="57" t="s">
        <v>1733</v>
      </c>
      <c r="I277" s="47">
        <v>7857432145</v>
      </c>
      <c r="J277" s="88" t="s">
        <v>56</v>
      </c>
      <c r="K277" s="49" t="s">
        <v>47</v>
      </c>
      <c r="L277" s="70"/>
      <c r="M277" s="66">
        <v>331.6</v>
      </c>
      <c r="N277" s="58"/>
      <c r="O277" s="92">
        <v>11.19221411192214</v>
      </c>
      <c r="P277" s="49" t="s">
        <v>46</v>
      </c>
      <c r="Q277" s="59"/>
      <c r="R277" s="58"/>
      <c r="S277" s="74" t="s">
        <v>47</v>
      </c>
      <c r="T277" s="96">
        <v>18859</v>
      </c>
      <c r="U277" s="61"/>
      <c r="V277" s="61"/>
      <c r="W277" s="78"/>
      <c r="X277" s="46">
        <f t="shared" si="40"/>
        <v>1</v>
      </c>
      <c r="Y277" s="47">
        <f t="shared" si="41"/>
        <v>1</v>
      </c>
      <c r="Z277" s="47">
        <f t="shared" si="42"/>
        <v>0</v>
      </c>
      <c r="AA277" s="47">
        <f t="shared" si="43"/>
        <v>0</v>
      </c>
      <c r="AB277" s="48" t="str">
        <f t="shared" si="44"/>
        <v>SRSA</v>
      </c>
      <c r="AC277" s="46">
        <f t="shared" si="45"/>
        <v>1</v>
      </c>
      <c r="AD277" s="47">
        <f t="shared" si="46"/>
        <v>0</v>
      </c>
      <c r="AE277" s="47">
        <f t="shared" si="47"/>
        <v>0</v>
      </c>
      <c r="AF277" s="48" t="str">
        <f t="shared" si="48"/>
        <v>-</v>
      </c>
      <c r="AG277" s="46">
        <f t="shared" si="49"/>
        <v>0</v>
      </c>
      <c r="AH277" s="62" t="s">
        <v>48</v>
      </c>
    </row>
    <row r="278" spans="1:34" ht="12.75" customHeight="1">
      <c r="A278" s="81" t="s">
        <v>1734</v>
      </c>
      <c r="B278" s="83" t="s">
        <v>1735</v>
      </c>
      <c r="C278" s="46" t="s">
        <v>1736</v>
      </c>
      <c r="D278" s="47" t="s">
        <v>1737</v>
      </c>
      <c r="E278" s="47" t="s">
        <v>1738</v>
      </c>
      <c r="F278" s="83" t="s">
        <v>42</v>
      </c>
      <c r="G278" s="64" t="s">
        <v>1739</v>
      </c>
      <c r="H278" s="57" t="s">
        <v>707</v>
      </c>
      <c r="I278" s="47">
        <v>7858524252</v>
      </c>
      <c r="J278" s="88" t="s">
        <v>56</v>
      </c>
      <c r="K278" s="49" t="s">
        <v>47</v>
      </c>
      <c r="L278" s="70"/>
      <c r="M278" s="66">
        <v>189.4</v>
      </c>
      <c r="N278" s="58"/>
      <c r="O278" s="92">
        <v>11.688311688311687</v>
      </c>
      <c r="P278" s="49" t="s">
        <v>46</v>
      </c>
      <c r="Q278" s="59"/>
      <c r="R278" s="58"/>
      <c r="S278" s="74" t="s">
        <v>47</v>
      </c>
      <c r="T278" s="96">
        <v>11622</v>
      </c>
      <c r="U278" s="61"/>
      <c r="V278" s="61"/>
      <c r="W278" s="78"/>
      <c r="X278" s="46">
        <f t="shared" si="40"/>
        <v>1</v>
      </c>
      <c r="Y278" s="47">
        <f t="shared" si="41"/>
        <v>1</v>
      </c>
      <c r="Z278" s="47">
        <f t="shared" si="42"/>
        <v>0</v>
      </c>
      <c r="AA278" s="47">
        <f t="shared" si="43"/>
        <v>0</v>
      </c>
      <c r="AB278" s="48" t="str">
        <f t="shared" si="44"/>
        <v>SRSA</v>
      </c>
      <c r="AC278" s="46">
        <f t="shared" si="45"/>
        <v>1</v>
      </c>
      <c r="AD278" s="47">
        <f t="shared" si="46"/>
        <v>0</v>
      </c>
      <c r="AE278" s="47">
        <f t="shared" si="47"/>
        <v>0</v>
      </c>
      <c r="AF278" s="48" t="str">
        <f t="shared" si="48"/>
        <v>-</v>
      </c>
      <c r="AG278" s="46">
        <f t="shared" si="49"/>
        <v>0</v>
      </c>
      <c r="AH278" s="62" t="s">
        <v>48</v>
      </c>
    </row>
    <row r="279" spans="1:34" ht="12.75" customHeight="1">
      <c r="A279" s="81" t="s">
        <v>1740</v>
      </c>
      <c r="B279" s="83" t="s">
        <v>1741</v>
      </c>
      <c r="C279" s="46" t="s">
        <v>1580</v>
      </c>
      <c r="D279" s="47" t="s">
        <v>1742</v>
      </c>
      <c r="E279" s="47" t="s">
        <v>1580</v>
      </c>
      <c r="F279" s="83" t="s">
        <v>42</v>
      </c>
      <c r="G279" s="64" t="s">
        <v>1581</v>
      </c>
      <c r="H279" s="57" t="s">
        <v>1743</v>
      </c>
      <c r="I279" s="47">
        <v>7854567643</v>
      </c>
      <c r="J279" s="88" t="s">
        <v>136</v>
      </c>
      <c r="K279" s="49" t="s">
        <v>46</v>
      </c>
      <c r="L279" s="70"/>
      <c r="M279" s="66"/>
      <c r="N279" s="58"/>
      <c r="O279" s="92">
        <v>8.503162333099086</v>
      </c>
      <c r="P279" s="49" t="s">
        <v>46</v>
      </c>
      <c r="Q279" s="59"/>
      <c r="R279" s="58"/>
      <c r="S279" s="74" t="s">
        <v>46</v>
      </c>
      <c r="T279" s="96">
        <v>48586</v>
      </c>
      <c r="U279" s="61"/>
      <c r="V279" s="61"/>
      <c r="W279" s="78"/>
      <c r="X279" s="46">
        <f t="shared" si="40"/>
        <v>0</v>
      </c>
      <c r="Y279" s="47">
        <f t="shared" si="41"/>
        <v>0</v>
      </c>
      <c r="Z279" s="47">
        <f t="shared" si="42"/>
        <v>0</v>
      </c>
      <c r="AA279" s="47">
        <f t="shared" si="43"/>
        <v>0</v>
      </c>
      <c r="AB279" s="48" t="str">
        <f t="shared" si="44"/>
        <v>-</v>
      </c>
      <c r="AC279" s="46">
        <f t="shared" si="45"/>
        <v>0</v>
      </c>
      <c r="AD279" s="47">
        <f t="shared" si="46"/>
        <v>0</v>
      </c>
      <c r="AE279" s="47">
        <f t="shared" si="47"/>
        <v>0</v>
      </c>
      <c r="AF279" s="48" t="str">
        <f t="shared" si="48"/>
        <v>-</v>
      </c>
      <c r="AG279" s="46">
        <f t="shared" si="49"/>
        <v>0</v>
      </c>
      <c r="AH279" s="62" t="s">
        <v>48</v>
      </c>
    </row>
    <row r="280" spans="1:34" ht="12.75" customHeight="1">
      <c r="A280" s="81" t="s">
        <v>1744</v>
      </c>
      <c r="B280" s="83" t="s">
        <v>1745</v>
      </c>
      <c r="C280" s="46" t="s">
        <v>1746</v>
      </c>
      <c r="D280" s="47" t="s">
        <v>1747</v>
      </c>
      <c r="E280" s="47" t="s">
        <v>1748</v>
      </c>
      <c r="F280" s="83" t="s">
        <v>42</v>
      </c>
      <c r="G280" s="64" t="s">
        <v>1749</v>
      </c>
      <c r="H280" s="57" t="s">
        <v>1750</v>
      </c>
      <c r="I280" s="47">
        <v>7853252261</v>
      </c>
      <c r="J280" s="88" t="s">
        <v>56</v>
      </c>
      <c r="K280" s="49" t="s">
        <v>47</v>
      </c>
      <c r="L280" s="70"/>
      <c r="M280" s="66">
        <v>349.4</v>
      </c>
      <c r="N280" s="58"/>
      <c r="O280" s="92">
        <v>14.578587699316628</v>
      </c>
      <c r="P280" s="49" t="s">
        <v>46</v>
      </c>
      <c r="Q280" s="59"/>
      <c r="R280" s="58"/>
      <c r="S280" s="74" t="s">
        <v>47</v>
      </c>
      <c r="T280" s="96">
        <v>25503</v>
      </c>
      <c r="U280" s="61"/>
      <c r="V280" s="61"/>
      <c r="W280" s="78"/>
      <c r="X280" s="46">
        <f t="shared" si="40"/>
        <v>1</v>
      </c>
      <c r="Y280" s="47">
        <f t="shared" si="41"/>
        <v>1</v>
      </c>
      <c r="Z280" s="47">
        <f t="shared" si="42"/>
        <v>0</v>
      </c>
      <c r="AA280" s="47">
        <f t="shared" si="43"/>
        <v>0</v>
      </c>
      <c r="AB280" s="48" t="str">
        <f t="shared" si="44"/>
        <v>SRSA</v>
      </c>
      <c r="AC280" s="46">
        <f t="shared" si="45"/>
        <v>1</v>
      </c>
      <c r="AD280" s="47">
        <f t="shared" si="46"/>
        <v>0</v>
      </c>
      <c r="AE280" s="47">
        <f t="shared" si="47"/>
        <v>0</v>
      </c>
      <c r="AF280" s="48" t="str">
        <f t="shared" si="48"/>
        <v>-</v>
      </c>
      <c r="AG280" s="46">
        <f t="shared" si="49"/>
        <v>0</v>
      </c>
      <c r="AH280" s="62" t="s">
        <v>48</v>
      </c>
    </row>
    <row r="281" spans="1:34" ht="12.75" customHeight="1">
      <c r="A281" s="81" t="s">
        <v>1751</v>
      </c>
      <c r="B281" s="83" t="s">
        <v>1752</v>
      </c>
      <c r="C281" s="46" t="s">
        <v>1626</v>
      </c>
      <c r="D281" s="47" t="s">
        <v>1753</v>
      </c>
      <c r="E281" s="47" t="s">
        <v>1626</v>
      </c>
      <c r="F281" s="83" t="s">
        <v>42</v>
      </c>
      <c r="G281" s="64" t="s">
        <v>1627</v>
      </c>
      <c r="H281" s="57" t="s">
        <v>1754</v>
      </c>
      <c r="I281" s="47">
        <v>6203264300</v>
      </c>
      <c r="J281" s="88" t="s">
        <v>129</v>
      </c>
      <c r="K281" s="49" t="s">
        <v>46</v>
      </c>
      <c r="L281" s="70"/>
      <c r="M281" s="66"/>
      <c r="N281" s="58"/>
      <c r="O281" s="92">
        <v>18.006607929515418</v>
      </c>
      <c r="P281" s="49" t="s">
        <v>46</v>
      </c>
      <c r="Q281" s="59"/>
      <c r="R281" s="58"/>
      <c r="S281" s="74" t="s">
        <v>46</v>
      </c>
      <c r="T281" s="96">
        <v>59113</v>
      </c>
      <c r="U281" s="61"/>
      <c r="V281" s="61"/>
      <c r="W281" s="78"/>
      <c r="X281" s="46">
        <f t="shared" si="40"/>
        <v>0</v>
      </c>
      <c r="Y281" s="47">
        <f t="shared" si="41"/>
        <v>0</v>
      </c>
      <c r="Z281" s="47">
        <f t="shared" si="42"/>
        <v>0</v>
      </c>
      <c r="AA281" s="47">
        <f t="shared" si="43"/>
        <v>0</v>
      </c>
      <c r="AB281" s="48" t="str">
        <f t="shared" si="44"/>
        <v>-</v>
      </c>
      <c r="AC281" s="46">
        <f t="shared" si="45"/>
        <v>0</v>
      </c>
      <c r="AD281" s="47">
        <f t="shared" si="46"/>
        <v>0</v>
      </c>
      <c r="AE281" s="47">
        <f t="shared" si="47"/>
        <v>0</v>
      </c>
      <c r="AF281" s="48" t="str">
        <f t="shared" si="48"/>
        <v>-</v>
      </c>
      <c r="AG281" s="46">
        <f t="shared" si="49"/>
        <v>0</v>
      </c>
      <c r="AH281" s="62" t="s">
        <v>48</v>
      </c>
    </row>
    <row r="282" spans="1:34" ht="12.75" customHeight="1">
      <c r="A282" s="81" t="s">
        <v>1755</v>
      </c>
      <c r="B282" s="83" t="s">
        <v>1756</v>
      </c>
      <c r="C282" s="46" t="s">
        <v>1757</v>
      </c>
      <c r="D282" s="47" t="s">
        <v>1758</v>
      </c>
      <c r="E282" s="47" t="s">
        <v>1757</v>
      </c>
      <c r="F282" s="83" t="s">
        <v>42</v>
      </c>
      <c r="G282" s="64" t="s">
        <v>1759</v>
      </c>
      <c r="H282" s="57" t="s">
        <v>1760</v>
      </c>
      <c r="I282" s="47">
        <v>7858832388</v>
      </c>
      <c r="J282" s="88" t="s">
        <v>81</v>
      </c>
      <c r="K282" s="49" t="s">
        <v>47</v>
      </c>
      <c r="L282" s="70"/>
      <c r="M282" s="66">
        <v>731.2</v>
      </c>
      <c r="N282" s="58"/>
      <c r="O282" s="92">
        <v>11.953041622198505</v>
      </c>
      <c r="P282" s="49" t="s">
        <v>46</v>
      </c>
      <c r="Q282" s="59"/>
      <c r="R282" s="58"/>
      <c r="S282" s="74" t="s">
        <v>47</v>
      </c>
      <c r="T282" s="96">
        <v>20698</v>
      </c>
      <c r="U282" s="61"/>
      <c r="V282" s="61"/>
      <c r="W282" s="78"/>
      <c r="X282" s="46">
        <f t="shared" si="40"/>
        <v>1</v>
      </c>
      <c r="Y282" s="47">
        <f t="shared" si="41"/>
        <v>0</v>
      </c>
      <c r="Z282" s="47">
        <f t="shared" si="42"/>
        <v>0</v>
      </c>
      <c r="AA282" s="47">
        <f t="shared" si="43"/>
        <v>0</v>
      </c>
      <c r="AB282" s="48" t="str">
        <f t="shared" si="44"/>
        <v>-</v>
      </c>
      <c r="AC282" s="46">
        <f t="shared" si="45"/>
        <v>1</v>
      </c>
      <c r="AD282" s="47">
        <f t="shared" si="46"/>
        <v>0</v>
      </c>
      <c r="AE282" s="47">
        <f t="shared" si="47"/>
        <v>0</v>
      </c>
      <c r="AF282" s="48" t="str">
        <f t="shared" si="48"/>
        <v>-</v>
      </c>
      <c r="AG282" s="46">
        <f t="shared" si="49"/>
        <v>0</v>
      </c>
      <c r="AH282" s="62" t="s">
        <v>48</v>
      </c>
    </row>
    <row r="283" spans="1:34" ht="12.75" customHeight="1">
      <c r="A283" s="81" t="s">
        <v>1761</v>
      </c>
      <c r="B283" s="83" t="s">
        <v>1762</v>
      </c>
      <c r="C283" s="46" t="s">
        <v>1763</v>
      </c>
      <c r="D283" s="47" t="s">
        <v>1764</v>
      </c>
      <c r="E283" s="47" t="s">
        <v>1763</v>
      </c>
      <c r="F283" s="83" t="s">
        <v>42</v>
      </c>
      <c r="G283" s="64" t="s">
        <v>1765</v>
      </c>
      <c r="H283" s="57" t="s">
        <v>1766</v>
      </c>
      <c r="I283" s="47">
        <v>7859435222</v>
      </c>
      <c r="J283" s="88" t="s">
        <v>56</v>
      </c>
      <c r="K283" s="49" t="s">
        <v>47</v>
      </c>
      <c r="L283" s="70"/>
      <c r="M283" s="66">
        <v>84.6</v>
      </c>
      <c r="N283" s="58"/>
      <c r="O283" s="92">
        <v>15.476190476190476</v>
      </c>
      <c r="P283" s="49" t="s">
        <v>46</v>
      </c>
      <c r="Q283" s="59"/>
      <c r="R283" s="58"/>
      <c r="S283" s="74" t="s">
        <v>47</v>
      </c>
      <c r="T283" s="96">
        <v>4258</v>
      </c>
      <c r="U283" s="61"/>
      <c r="V283" s="61"/>
      <c r="W283" s="78"/>
      <c r="X283" s="46">
        <f t="shared" si="40"/>
        <v>1</v>
      </c>
      <c r="Y283" s="47">
        <f t="shared" si="41"/>
        <v>1</v>
      </c>
      <c r="Z283" s="47">
        <f t="shared" si="42"/>
        <v>0</v>
      </c>
      <c r="AA283" s="47">
        <f t="shared" si="43"/>
        <v>0</v>
      </c>
      <c r="AB283" s="48" t="str">
        <f t="shared" si="44"/>
        <v>SRSA</v>
      </c>
      <c r="AC283" s="46">
        <f t="shared" si="45"/>
        <v>1</v>
      </c>
      <c r="AD283" s="47">
        <f t="shared" si="46"/>
        <v>0</v>
      </c>
      <c r="AE283" s="47">
        <f t="shared" si="47"/>
        <v>0</v>
      </c>
      <c r="AF283" s="48" t="str">
        <f t="shared" si="48"/>
        <v>-</v>
      </c>
      <c r="AG283" s="46">
        <f t="shared" si="49"/>
        <v>0</v>
      </c>
      <c r="AH283" s="62" t="s">
        <v>48</v>
      </c>
    </row>
    <row r="284" spans="1:34" ht="12.75" customHeight="1">
      <c r="A284" s="81" t="s">
        <v>1767</v>
      </c>
      <c r="B284" s="83" t="s">
        <v>1768</v>
      </c>
      <c r="C284" s="46" t="s">
        <v>1769</v>
      </c>
      <c r="D284" s="47" t="s">
        <v>1770</v>
      </c>
      <c r="E284" s="47" t="s">
        <v>1771</v>
      </c>
      <c r="F284" s="83" t="s">
        <v>42</v>
      </c>
      <c r="G284" s="64" t="s">
        <v>1772</v>
      </c>
      <c r="H284" s="57" t="s">
        <v>1773</v>
      </c>
      <c r="I284" s="47">
        <v>6203742113</v>
      </c>
      <c r="J284" s="88" t="s">
        <v>56</v>
      </c>
      <c r="K284" s="49" t="s">
        <v>47</v>
      </c>
      <c r="L284" s="70"/>
      <c r="M284" s="66">
        <v>282.6</v>
      </c>
      <c r="N284" s="58"/>
      <c r="O284" s="92">
        <v>20.440251572327046</v>
      </c>
      <c r="P284" s="49" t="s">
        <v>47</v>
      </c>
      <c r="Q284" s="59"/>
      <c r="R284" s="58"/>
      <c r="S284" s="74" t="s">
        <v>47</v>
      </c>
      <c r="T284" s="96">
        <v>29523</v>
      </c>
      <c r="U284" s="61"/>
      <c r="V284" s="61"/>
      <c r="W284" s="78"/>
      <c r="X284" s="46">
        <f t="shared" si="40"/>
        <v>1</v>
      </c>
      <c r="Y284" s="47">
        <f t="shared" si="41"/>
        <v>1</v>
      </c>
      <c r="Z284" s="47">
        <f t="shared" si="42"/>
        <v>0</v>
      </c>
      <c r="AA284" s="47">
        <f t="shared" si="43"/>
        <v>0</v>
      </c>
      <c r="AB284" s="48" t="str">
        <f t="shared" si="44"/>
        <v>SRSA</v>
      </c>
      <c r="AC284" s="46">
        <f t="shared" si="45"/>
        <v>1</v>
      </c>
      <c r="AD284" s="47">
        <f t="shared" si="46"/>
        <v>1</v>
      </c>
      <c r="AE284" s="47" t="str">
        <f t="shared" si="47"/>
        <v>Initial</v>
      </c>
      <c r="AF284" s="48" t="str">
        <f t="shared" si="48"/>
        <v>-</v>
      </c>
      <c r="AG284" s="46" t="str">
        <f t="shared" si="49"/>
        <v>SRSA</v>
      </c>
      <c r="AH284" s="62" t="s">
        <v>48</v>
      </c>
    </row>
    <row r="285" spans="1:34" ht="12.75" customHeight="1">
      <c r="A285" s="81" t="s">
        <v>1774</v>
      </c>
      <c r="B285" s="83" t="s">
        <v>1775</v>
      </c>
      <c r="C285" s="46" t="s">
        <v>1776</v>
      </c>
      <c r="D285" s="47" t="s">
        <v>1777</v>
      </c>
      <c r="E285" s="47" t="s">
        <v>1778</v>
      </c>
      <c r="F285" s="83" t="s">
        <v>42</v>
      </c>
      <c r="G285" s="64" t="s">
        <v>1779</v>
      </c>
      <c r="H285" s="57" t="s">
        <v>1677</v>
      </c>
      <c r="I285" s="47">
        <v>7855663396</v>
      </c>
      <c r="J285" s="88" t="s">
        <v>81</v>
      </c>
      <c r="K285" s="49" t="s">
        <v>47</v>
      </c>
      <c r="L285" s="70"/>
      <c r="M285" s="66">
        <v>563</v>
      </c>
      <c r="N285" s="58"/>
      <c r="O285" s="92">
        <v>14.399092970521544</v>
      </c>
      <c r="P285" s="49" t="s">
        <v>46</v>
      </c>
      <c r="Q285" s="59"/>
      <c r="R285" s="58"/>
      <c r="S285" s="74" t="s">
        <v>47</v>
      </c>
      <c r="T285" s="96">
        <v>25111</v>
      </c>
      <c r="U285" s="61"/>
      <c r="V285" s="61"/>
      <c r="W285" s="78"/>
      <c r="X285" s="46">
        <f t="shared" si="40"/>
        <v>1</v>
      </c>
      <c r="Y285" s="47">
        <f t="shared" si="41"/>
        <v>1</v>
      </c>
      <c r="Z285" s="47">
        <f t="shared" si="42"/>
        <v>0</v>
      </c>
      <c r="AA285" s="47">
        <f t="shared" si="43"/>
        <v>0</v>
      </c>
      <c r="AB285" s="48" t="str">
        <f t="shared" si="44"/>
        <v>SRSA</v>
      </c>
      <c r="AC285" s="46">
        <f t="shared" si="45"/>
        <v>1</v>
      </c>
      <c r="AD285" s="47">
        <f t="shared" si="46"/>
        <v>0</v>
      </c>
      <c r="AE285" s="47">
        <f t="shared" si="47"/>
        <v>0</v>
      </c>
      <c r="AF285" s="48" t="str">
        <f t="shared" si="48"/>
        <v>-</v>
      </c>
      <c r="AG285" s="46">
        <f t="shared" si="49"/>
        <v>0</v>
      </c>
      <c r="AH285" s="62" t="s">
        <v>48</v>
      </c>
    </row>
    <row r="286" spans="1:34" ht="12.75" customHeight="1">
      <c r="A286" s="81" t="s">
        <v>1780</v>
      </c>
      <c r="B286" s="83" t="s">
        <v>1781</v>
      </c>
      <c r="C286" s="46" t="s">
        <v>1782</v>
      </c>
      <c r="D286" s="47" t="s">
        <v>1783</v>
      </c>
      <c r="E286" s="47" t="s">
        <v>1784</v>
      </c>
      <c r="F286" s="83" t="s">
        <v>42</v>
      </c>
      <c r="G286" s="64" t="s">
        <v>1785</v>
      </c>
      <c r="H286" s="57" t="s">
        <v>73</v>
      </c>
      <c r="I286" s="47">
        <v>7857312352</v>
      </c>
      <c r="J286" s="88" t="s">
        <v>56</v>
      </c>
      <c r="K286" s="49" t="s">
        <v>47</v>
      </c>
      <c r="L286" s="70"/>
      <c r="M286" s="66">
        <v>143.2</v>
      </c>
      <c r="N286" s="58"/>
      <c r="O286" s="92">
        <v>10.047846889952153</v>
      </c>
      <c r="P286" s="49" t="s">
        <v>46</v>
      </c>
      <c r="Q286" s="59"/>
      <c r="R286" s="58"/>
      <c r="S286" s="74" t="s">
        <v>47</v>
      </c>
      <c r="T286" s="96">
        <v>9204</v>
      </c>
      <c r="U286" s="61"/>
      <c r="V286" s="61"/>
      <c r="W286" s="78"/>
      <c r="X286" s="46">
        <f t="shared" si="40"/>
        <v>1</v>
      </c>
      <c r="Y286" s="47">
        <f t="shared" si="41"/>
        <v>1</v>
      </c>
      <c r="Z286" s="47">
        <f t="shared" si="42"/>
        <v>0</v>
      </c>
      <c r="AA286" s="47">
        <f t="shared" si="43"/>
        <v>0</v>
      </c>
      <c r="AB286" s="48" t="str">
        <f t="shared" si="44"/>
        <v>SRSA</v>
      </c>
      <c r="AC286" s="46">
        <f t="shared" si="45"/>
        <v>1</v>
      </c>
      <c r="AD286" s="47">
        <f t="shared" si="46"/>
        <v>0</v>
      </c>
      <c r="AE286" s="47">
        <f t="shared" si="47"/>
        <v>0</v>
      </c>
      <c r="AF286" s="48" t="str">
        <f t="shared" si="48"/>
        <v>-</v>
      </c>
      <c r="AG286" s="46">
        <f t="shared" si="49"/>
        <v>0</v>
      </c>
      <c r="AH286" s="62" t="s">
        <v>48</v>
      </c>
    </row>
    <row r="287" spans="1:34" ht="12.75" customHeight="1">
      <c r="A287" s="81" t="s">
        <v>1786</v>
      </c>
      <c r="B287" s="83" t="s">
        <v>1787</v>
      </c>
      <c r="C287" s="46" t="s">
        <v>1788</v>
      </c>
      <c r="D287" s="47" t="s">
        <v>1789</v>
      </c>
      <c r="E287" s="47" t="s">
        <v>1790</v>
      </c>
      <c r="F287" s="83" t="s">
        <v>42</v>
      </c>
      <c r="G287" s="64" t="s">
        <v>1791</v>
      </c>
      <c r="H287" s="57" t="s">
        <v>1792</v>
      </c>
      <c r="I287" s="47">
        <v>7856734213</v>
      </c>
      <c r="J287" s="88" t="s">
        <v>56</v>
      </c>
      <c r="K287" s="49" t="s">
        <v>47</v>
      </c>
      <c r="L287" s="70"/>
      <c r="M287" s="66">
        <v>89.2</v>
      </c>
      <c r="N287" s="58"/>
      <c r="O287" s="92">
        <v>11.811023622047244</v>
      </c>
      <c r="P287" s="49" t="s">
        <v>46</v>
      </c>
      <c r="Q287" s="59"/>
      <c r="R287" s="58"/>
      <c r="S287" s="74" t="s">
        <v>47</v>
      </c>
      <c r="T287" s="96">
        <v>7954</v>
      </c>
      <c r="U287" s="61"/>
      <c r="V287" s="61"/>
      <c r="W287" s="78"/>
      <c r="X287" s="46">
        <f t="shared" si="40"/>
        <v>1</v>
      </c>
      <c r="Y287" s="47">
        <f t="shared" si="41"/>
        <v>1</v>
      </c>
      <c r="Z287" s="47">
        <f t="shared" si="42"/>
        <v>0</v>
      </c>
      <c r="AA287" s="47">
        <f t="shared" si="43"/>
        <v>0</v>
      </c>
      <c r="AB287" s="48" t="str">
        <f t="shared" si="44"/>
        <v>SRSA</v>
      </c>
      <c r="AC287" s="46">
        <f t="shared" si="45"/>
        <v>1</v>
      </c>
      <c r="AD287" s="47">
        <f t="shared" si="46"/>
        <v>0</v>
      </c>
      <c r="AE287" s="47">
        <f t="shared" si="47"/>
        <v>0</v>
      </c>
      <c r="AF287" s="48" t="str">
        <f t="shared" si="48"/>
        <v>-</v>
      </c>
      <c r="AG287" s="46">
        <f t="shared" si="49"/>
        <v>0</v>
      </c>
      <c r="AH287" s="62" t="s">
        <v>48</v>
      </c>
    </row>
    <row r="288" spans="1:34" ht="12.75" customHeight="1">
      <c r="A288" s="81" t="s">
        <v>1793</v>
      </c>
      <c r="B288" s="83" t="s">
        <v>1794</v>
      </c>
      <c r="C288" s="46" t="s">
        <v>1795</v>
      </c>
      <c r="D288" s="47" t="s">
        <v>1796</v>
      </c>
      <c r="E288" s="47" t="s">
        <v>1795</v>
      </c>
      <c r="F288" s="83" t="s">
        <v>42</v>
      </c>
      <c r="G288" s="64" t="s">
        <v>1797</v>
      </c>
      <c r="H288" s="57" t="s">
        <v>1798</v>
      </c>
      <c r="I288" s="47">
        <v>3169734000</v>
      </c>
      <c r="J288" s="88" t="s">
        <v>1799</v>
      </c>
      <c r="K288" s="49" t="s">
        <v>46</v>
      </c>
      <c r="L288" s="70"/>
      <c r="M288" s="66"/>
      <c r="N288" s="58"/>
      <c r="O288" s="92">
        <v>24.589299833084425</v>
      </c>
      <c r="P288" s="49" t="s">
        <v>47</v>
      </c>
      <c r="Q288" s="59"/>
      <c r="R288" s="58"/>
      <c r="S288" s="74" t="s">
        <v>46</v>
      </c>
      <c r="T288" s="96">
        <v>2609240</v>
      </c>
      <c r="U288" s="61"/>
      <c r="V288" s="61"/>
      <c r="W288" s="78"/>
      <c r="X288" s="46">
        <f t="shared" si="40"/>
        <v>0</v>
      </c>
      <c r="Y288" s="47">
        <f t="shared" si="41"/>
        <v>0</v>
      </c>
      <c r="Z288" s="47">
        <f t="shared" si="42"/>
        <v>0</v>
      </c>
      <c r="AA288" s="47">
        <f t="shared" si="43"/>
        <v>0</v>
      </c>
      <c r="AB288" s="48" t="str">
        <f t="shared" si="44"/>
        <v>-</v>
      </c>
      <c r="AC288" s="46">
        <f t="shared" si="45"/>
        <v>0</v>
      </c>
      <c r="AD288" s="47">
        <f t="shared" si="46"/>
        <v>1</v>
      </c>
      <c r="AE288" s="47">
        <f t="shared" si="47"/>
        <v>0</v>
      </c>
      <c r="AF288" s="48" t="str">
        <f t="shared" si="48"/>
        <v>-</v>
      </c>
      <c r="AG288" s="46">
        <f t="shared" si="49"/>
        <v>0</v>
      </c>
      <c r="AH288" s="62" t="s">
        <v>48</v>
      </c>
    </row>
    <row r="289" spans="1:34" ht="12.75" customHeight="1">
      <c r="A289" s="81" t="s">
        <v>1800</v>
      </c>
      <c r="B289" s="83" t="s">
        <v>1801</v>
      </c>
      <c r="C289" s="46" t="s">
        <v>435</v>
      </c>
      <c r="D289" s="47" t="s">
        <v>1802</v>
      </c>
      <c r="E289" s="47" t="s">
        <v>435</v>
      </c>
      <c r="F289" s="83" t="s">
        <v>42</v>
      </c>
      <c r="G289" s="64" t="s">
        <v>436</v>
      </c>
      <c r="H289" s="57" t="s">
        <v>1803</v>
      </c>
      <c r="I289" s="47">
        <v>6202215100</v>
      </c>
      <c r="J289" s="88" t="s">
        <v>89</v>
      </c>
      <c r="K289" s="49" t="s">
        <v>46</v>
      </c>
      <c r="L289" s="70"/>
      <c r="M289" s="66">
        <v>2131.08</v>
      </c>
      <c r="N289" s="58"/>
      <c r="O289" s="92">
        <v>20.00805152979066</v>
      </c>
      <c r="P289" s="49" t="s">
        <v>47</v>
      </c>
      <c r="Q289" s="59"/>
      <c r="R289" s="58"/>
      <c r="S289" s="74" t="s">
        <v>47</v>
      </c>
      <c r="T289" s="96">
        <v>97393</v>
      </c>
      <c r="U289" s="61"/>
      <c r="V289" s="61"/>
      <c r="W289" s="78"/>
      <c r="X289" s="46">
        <f t="shared" si="40"/>
        <v>0</v>
      </c>
      <c r="Y289" s="47">
        <f t="shared" si="41"/>
        <v>0</v>
      </c>
      <c r="Z289" s="47">
        <f t="shared" si="42"/>
        <v>0</v>
      </c>
      <c r="AA289" s="47">
        <f t="shared" si="43"/>
        <v>0</v>
      </c>
      <c r="AB289" s="48" t="str">
        <f t="shared" si="44"/>
        <v>-</v>
      </c>
      <c r="AC289" s="46">
        <f t="shared" si="45"/>
        <v>1</v>
      </c>
      <c r="AD289" s="47">
        <f t="shared" si="46"/>
        <v>1</v>
      </c>
      <c r="AE289" s="47" t="str">
        <f t="shared" si="47"/>
        <v>Initial</v>
      </c>
      <c r="AF289" s="48" t="str">
        <f t="shared" si="48"/>
        <v>RLIS</v>
      </c>
      <c r="AG289" s="46">
        <f t="shared" si="49"/>
        <v>0</v>
      </c>
      <c r="AH289" s="62" t="s">
        <v>48</v>
      </c>
    </row>
    <row r="290" spans="1:34" ht="12.75" customHeight="1">
      <c r="A290" s="81" t="s">
        <v>1804</v>
      </c>
      <c r="B290" s="83" t="s">
        <v>1805</v>
      </c>
      <c r="C290" s="46" t="s">
        <v>1806</v>
      </c>
      <c r="D290" s="47" t="s">
        <v>1807</v>
      </c>
      <c r="E290" s="47" t="s">
        <v>1808</v>
      </c>
      <c r="F290" s="83" t="s">
        <v>42</v>
      </c>
      <c r="G290" s="64" t="s">
        <v>1809</v>
      </c>
      <c r="H290" s="57" t="s">
        <v>1810</v>
      </c>
      <c r="I290" s="47">
        <v>6206258804</v>
      </c>
      <c r="J290" s="88" t="s">
        <v>56</v>
      </c>
      <c r="K290" s="49" t="s">
        <v>47</v>
      </c>
      <c r="L290" s="70"/>
      <c r="M290" s="66">
        <v>432.6</v>
      </c>
      <c r="N290" s="58"/>
      <c r="O290" s="92">
        <v>22.52252252252252</v>
      </c>
      <c r="P290" s="49" t="s">
        <v>47</v>
      </c>
      <c r="Q290" s="59"/>
      <c r="R290" s="58"/>
      <c r="S290" s="74" t="s">
        <v>47</v>
      </c>
      <c r="T290" s="96">
        <v>28831</v>
      </c>
      <c r="U290" s="61"/>
      <c r="V290" s="61"/>
      <c r="W290" s="78"/>
      <c r="X290" s="46">
        <f t="shared" si="40"/>
        <v>1</v>
      </c>
      <c r="Y290" s="47">
        <f t="shared" si="41"/>
        <v>1</v>
      </c>
      <c r="Z290" s="47">
        <f t="shared" si="42"/>
        <v>0</v>
      </c>
      <c r="AA290" s="47">
        <f t="shared" si="43"/>
        <v>0</v>
      </c>
      <c r="AB290" s="48" t="str">
        <f t="shared" si="44"/>
        <v>SRSA</v>
      </c>
      <c r="AC290" s="46">
        <f t="shared" si="45"/>
        <v>1</v>
      </c>
      <c r="AD290" s="47">
        <f t="shared" si="46"/>
        <v>1</v>
      </c>
      <c r="AE290" s="47" t="str">
        <f t="shared" si="47"/>
        <v>Initial</v>
      </c>
      <c r="AF290" s="48" t="str">
        <f t="shared" si="48"/>
        <v>-</v>
      </c>
      <c r="AG290" s="46" t="str">
        <f t="shared" si="49"/>
        <v>SRSA</v>
      </c>
      <c r="AH290" s="62" t="s">
        <v>48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60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2013&amp;C&amp;P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Kansas School Districts</dc:title>
  <dc:subject/>
  <dc:creator>U.S. Department of Education</dc:creator>
  <cp:keywords/>
  <dc:description/>
  <cp:lastModifiedBy>Authorised User</cp:lastModifiedBy>
  <cp:lastPrinted>2013-04-26T16:24:57Z</cp:lastPrinted>
  <dcterms:created xsi:type="dcterms:W3CDTF">2013-03-13T18:23:02Z</dcterms:created>
  <dcterms:modified xsi:type="dcterms:W3CDTF">2013-05-16T13:39:36Z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