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5480" windowHeight="10680" activeTab="0"/>
  </bookViews>
  <sheets>
    <sheet name="SRSA" sheetId="1" r:id="rId1"/>
    <sheet name="ALL" sheetId="2" r:id="rId2"/>
  </sheets>
  <definedNames>
    <definedName name="_xlnm.Print_Area" localSheetId="1">'ALL'!$A$1:$AI$198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<sst xmlns="http://schemas.openxmlformats.org/spreadsheetml/2006/main" count="3516" uniqueCount="1513">
  <si>
    <t>118592000</t>
  </si>
  <si>
    <t>WILLIAMSBURG INDEPENDENT</t>
  </si>
  <si>
    <t>1000 MAIN STREET</t>
  </si>
  <si>
    <t>6065496044</t>
  </si>
  <si>
    <t>2105940</t>
  </si>
  <si>
    <t>041593000</t>
  </si>
  <si>
    <t>WILLIAMSTOWN INDEPENDENT</t>
  </si>
  <si>
    <t>300 HELTON</t>
  </si>
  <si>
    <t>9505</t>
  </si>
  <si>
    <t>8598247144</t>
  </si>
  <si>
    <t>2105970</t>
  </si>
  <si>
    <t>119595000</t>
  </si>
  <si>
    <t>WOLFE COUNTY</t>
  </si>
  <si>
    <t>P.O BOX 160</t>
  </si>
  <si>
    <t>CAMPTON</t>
  </si>
  <si>
    <t>41301</t>
  </si>
  <si>
    <t>0160</t>
  </si>
  <si>
    <t>6066688002</t>
  </si>
  <si>
    <t>2106000</t>
  </si>
  <si>
    <t>120601000</t>
  </si>
  <si>
    <t>WOODFORD COUNTY</t>
  </si>
  <si>
    <t>330 PISGAH PIKE</t>
  </si>
  <si>
    <t>VERSAILLES</t>
  </si>
  <si>
    <t>40383</t>
  </si>
  <si>
    <t>9214</t>
  </si>
  <si>
    <t>8598734701</t>
  </si>
  <si>
    <t>3,4,7,8</t>
  </si>
  <si>
    <t>Kentucky School Districts</t>
  </si>
  <si>
    <t>N/A</t>
  </si>
  <si>
    <t xml:space="preserve"> </t>
  </si>
  <si>
    <t>6,8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</si>
  <si>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</si>
  <si>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</si>
  <si>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</si>
  <si>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</si>
  <si>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</si>
  <si>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</si>
  <si>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</si>
  <si>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999923000</t>
  </si>
  <si>
    <t>SOUTHEAST/SOUTH CENTRAL EDUCATIONAL COOPERATIVE</t>
  </si>
  <si>
    <t>417 BERT COMBS BLDG EKU</t>
  </si>
  <si>
    <t>8596222581</t>
  </si>
  <si>
    <t>2105460</t>
  </si>
  <si>
    <t>019537000</t>
  </si>
  <si>
    <t>SOUTHGATE INDEPENDENT</t>
  </si>
  <si>
    <t>WM BLATT AND EVERGREEN</t>
  </si>
  <si>
    <t>SOUTHGATE</t>
  </si>
  <si>
    <t>3189</t>
  </si>
  <si>
    <t>8594410743</t>
  </si>
  <si>
    <t>2105490</t>
  </si>
  <si>
    <t>108541000</t>
  </si>
  <si>
    <t>SPENCER COUNTY</t>
  </si>
  <si>
    <t>207 W MAIN STREET</t>
  </si>
  <si>
    <t>TAYLORSVILLE</t>
  </si>
  <si>
    <t>40071</t>
  </si>
  <si>
    <t>8619</t>
  </si>
  <si>
    <t>5024773250</t>
  </si>
  <si>
    <t>2105520</t>
  </si>
  <si>
    <t>109545000</t>
  </si>
  <si>
    <t>TAYLOR COUNTY</t>
  </si>
  <si>
    <t>1209 EAST BROADWAY</t>
  </si>
  <si>
    <t>CAMPBELLSVILLE</t>
  </si>
  <si>
    <t>1549</t>
  </si>
  <si>
    <t>2704655371</t>
  </si>
  <si>
    <t>2105550</t>
  </si>
  <si>
    <t>110551000</t>
  </si>
  <si>
    <t>TODD COUNTY</t>
  </si>
  <si>
    <t>804 SOUTH MAIN</t>
  </si>
  <si>
    <t>ELKTON</t>
  </si>
  <si>
    <t>42220</t>
  </si>
  <si>
    <t>8812</t>
  </si>
  <si>
    <t>2702652436</t>
  </si>
  <si>
    <t>2105580</t>
  </si>
  <si>
    <t>111555000</t>
  </si>
  <si>
    <t>TRIGG COUNTY</t>
  </si>
  <si>
    <t>202 MAIN STREET</t>
  </si>
  <si>
    <t>CADIZ</t>
  </si>
  <si>
    <t>42211</t>
  </si>
  <si>
    <t>6124</t>
  </si>
  <si>
    <t>2705226075</t>
  </si>
  <si>
    <t>2105610</t>
  </si>
  <si>
    <t>112561000</t>
  </si>
  <si>
    <t>TRIMBLE COUNTY</t>
  </si>
  <si>
    <t>68 WENTWORTH AVE.</t>
  </si>
  <si>
    <t>BEDFORD</t>
  </si>
  <si>
    <t>40006</t>
  </si>
  <si>
    <t>0275</t>
  </si>
  <si>
    <t>5022553201</t>
  </si>
  <si>
    <t>2105640</t>
  </si>
  <si>
    <t>113565000</t>
  </si>
  <si>
    <t>UNION COUNTY</t>
  </si>
  <si>
    <t>510 SOUTH MART STREET</t>
  </si>
  <si>
    <t>MORGANFIELD</t>
  </si>
  <si>
    <t>42437</t>
  </si>
  <si>
    <t>1724</t>
  </si>
  <si>
    <t>2703891694</t>
  </si>
  <si>
    <t>2100107</t>
  </si>
  <si>
    <t>999924000</t>
  </si>
  <si>
    <t>UPPER CUMBERLAND SPECIAL EDUCATION COOPERATIVE</t>
  </si>
  <si>
    <t>116 N FOURTH STREET</t>
  </si>
  <si>
    <t>WILLIAMSBURG</t>
  </si>
  <si>
    <t>40769</t>
  </si>
  <si>
    <t>6065497000</t>
  </si>
  <si>
    <t>2105700</t>
  </si>
  <si>
    <t>008567000</t>
  </si>
  <si>
    <t>WALTON VERONA INDEPENDENT</t>
  </si>
  <si>
    <t>16 SCHOOL ROAD</t>
  </si>
  <si>
    <t>WALTON</t>
  </si>
  <si>
    <t>41094</t>
  </si>
  <si>
    <t>1038</t>
  </si>
  <si>
    <t>8594854181</t>
  </si>
  <si>
    <t>2105730</t>
  </si>
  <si>
    <t>114571000</t>
  </si>
  <si>
    <t>WARREN COUNTY</t>
  </si>
  <si>
    <t>303 LOVER'S LANE</t>
  </si>
  <si>
    <t>42103</t>
  </si>
  <si>
    <t>2310</t>
  </si>
  <si>
    <t>2707815150</t>
  </si>
  <si>
    <t>2,4,7,8</t>
  </si>
  <si>
    <t>2105760</t>
  </si>
  <si>
    <t>115575000</t>
  </si>
  <si>
    <t>WASHINGTON COUNTY</t>
  </si>
  <si>
    <t>120 MACKVILLE HILL</t>
  </si>
  <si>
    <t>SPRINGFIELD</t>
  </si>
  <si>
    <t>40069</t>
  </si>
  <si>
    <t>0192</t>
  </si>
  <si>
    <t>8593365470</t>
  </si>
  <si>
    <t>7,8</t>
  </si>
  <si>
    <t>2105790</t>
  </si>
  <si>
    <t>116581000</t>
  </si>
  <si>
    <t>WAYNE COUNTY</t>
  </si>
  <si>
    <t>534 ALBANY ROAD</t>
  </si>
  <si>
    <t>0437</t>
  </si>
  <si>
    <t>6063488484</t>
  </si>
  <si>
    <t>2105820</t>
  </si>
  <si>
    <t>117585000</t>
  </si>
  <si>
    <t>WEBSTER COUNTY</t>
  </si>
  <si>
    <t>DIXON</t>
  </si>
  <si>
    <t>42409</t>
  </si>
  <si>
    <t>2706395083</t>
  </si>
  <si>
    <t>2100102</t>
  </si>
  <si>
    <t>999925000</t>
  </si>
  <si>
    <t>WEST KENTUCKY EDUCATION COOPERATIVE</t>
  </si>
  <si>
    <t>MSU STE 338 SPEC ED BLDG</t>
  </si>
  <si>
    <t>3340</t>
  </si>
  <si>
    <t>2707626978</t>
  </si>
  <si>
    <t>2100111</t>
  </si>
  <si>
    <t>999926000</t>
  </si>
  <si>
    <t>WEST KENTUCKY SPECIAL EDUCATION COOPERATIVE</t>
  </si>
  <si>
    <t>MSU 321 SPECIAL EDUCATION BLDG</t>
  </si>
  <si>
    <t>2707623962</t>
  </si>
  <si>
    <t>2105850</t>
  </si>
  <si>
    <t>047586000</t>
  </si>
  <si>
    <t>WEST POINT INDEPENDENT</t>
  </si>
  <si>
    <t>209 NORTH 13TH STREET</t>
  </si>
  <si>
    <t>WEST POINT</t>
  </si>
  <si>
    <t>40177</t>
  </si>
  <si>
    <t>0367</t>
  </si>
  <si>
    <t>5029224797</t>
  </si>
  <si>
    <t>2105880</t>
  </si>
  <si>
    <t>118591000</t>
  </si>
  <si>
    <t>WHITLEY COUNTY</t>
  </si>
  <si>
    <t>116 NORTH 4TH STREET</t>
  </si>
  <si>
    <t>1115</t>
  </si>
  <si>
    <t>2105910</t>
  </si>
  <si>
    <t>PIKEVILLE INDEPENDENT</t>
  </si>
  <si>
    <t>401 N MAYO TR</t>
  </si>
  <si>
    <t>2010</t>
  </si>
  <si>
    <t>6064328161</t>
  </si>
  <si>
    <t>2104860</t>
  </si>
  <si>
    <t>007493000</t>
  </si>
  <si>
    <t>PINEVILLE INDEPENDENT</t>
  </si>
  <si>
    <t>401 VIRGINIA AVE</t>
  </si>
  <si>
    <t>1321</t>
  </si>
  <si>
    <t>6063375701</t>
  </si>
  <si>
    <t>2104890</t>
  </si>
  <si>
    <t>099495000</t>
  </si>
  <si>
    <t>POWELL COUNTY</t>
  </si>
  <si>
    <t>691 BRECKINRIDGE ST</t>
  </si>
  <si>
    <t>STANTON</t>
  </si>
  <si>
    <t>40380</t>
  </si>
  <si>
    <t>0430</t>
  </si>
  <si>
    <t>6066633300</t>
  </si>
  <si>
    <t>2104920</t>
  </si>
  <si>
    <t>117496000</t>
  </si>
  <si>
    <t>PROVIDENCE INDEPENDENT</t>
  </si>
  <si>
    <t>302 W MAIN ST</t>
  </si>
  <si>
    <t>PROVIDENCE</t>
  </si>
  <si>
    <t>42450</t>
  </si>
  <si>
    <t>1140</t>
  </si>
  <si>
    <t>2706677007</t>
  </si>
  <si>
    <t>2104950</t>
  </si>
  <si>
    <t>100501000</t>
  </si>
  <si>
    <t>PULASKI COUNTY</t>
  </si>
  <si>
    <t>501 UNIVERSITY DR</t>
  </si>
  <si>
    <t>SOMERSET</t>
  </si>
  <si>
    <t>42502</t>
  </si>
  <si>
    <t>1055</t>
  </si>
  <si>
    <t>6066791123</t>
  </si>
  <si>
    <t>2104980</t>
  </si>
  <si>
    <t>045502000</t>
  </si>
  <si>
    <t>RACELAND INDEPENDENT</t>
  </si>
  <si>
    <t>600 RAM BLVD</t>
  </si>
  <si>
    <t>RACELAND</t>
  </si>
  <si>
    <t>41169</t>
  </si>
  <si>
    <t>1196</t>
  </si>
  <si>
    <t>6068362144</t>
  </si>
  <si>
    <t>2,4,7</t>
  </si>
  <si>
    <t>2100106</t>
  </si>
  <si>
    <t>999922000</t>
  </si>
  <si>
    <t>RIVER REGION COOPERATIVE</t>
  </si>
  <si>
    <t>1335 W 11TH STREET</t>
  </si>
  <si>
    <t>42301</t>
  </si>
  <si>
    <t>2105040</t>
  </si>
  <si>
    <t>101505000</t>
  </si>
  <si>
    <t>ROBERTSON COUNTY</t>
  </si>
  <si>
    <t>MT OLIVET</t>
  </si>
  <si>
    <t>41064</t>
  </si>
  <si>
    <t>0108</t>
  </si>
  <si>
    <t>6067245431</t>
  </si>
  <si>
    <t>2105070</t>
  </si>
  <si>
    <t>102511000</t>
  </si>
  <si>
    <t>ROCKCASTLE COUNTY</t>
  </si>
  <si>
    <t>245 RICHMOND ST</t>
  </si>
  <si>
    <t>MT VERNON</t>
  </si>
  <si>
    <t>40456</t>
  </si>
  <si>
    <t>2705</t>
  </si>
  <si>
    <t>6062562125</t>
  </si>
  <si>
    <t>2105100</t>
  </si>
  <si>
    <t>103515000</t>
  </si>
  <si>
    <t>ROWAN COUNTY</t>
  </si>
  <si>
    <t>121 E SECOND ST</t>
  </si>
  <si>
    <t>MOREHEAD</t>
  </si>
  <si>
    <t>40351</t>
  </si>
  <si>
    <t>1669</t>
  </si>
  <si>
    <t>6067848928</t>
  </si>
  <si>
    <t>2105160</t>
  </si>
  <si>
    <t>104521000</t>
  </si>
  <si>
    <t>RUSSELL COUNTY</t>
  </si>
  <si>
    <t>404 S MAIN ST</t>
  </si>
  <si>
    <t>JAMESTOWN</t>
  </si>
  <si>
    <t>42629</t>
  </si>
  <si>
    <t>2148</t>
  </si>
  <si>
    <t>2703433191</t>
  </si>
  <si>
    <t>2105130</t>
  </si>
  <si>
    <t>045522000</t>
  </si>
  <si>
    <t>RUSSELL INDEPENDENT</t>
  </si>
  <si>
    <t>409 BELFONT ST</t>
  </si>
  <si>
    <t>RUSSELL</t>
  </si>
  <si>
    <t>1320</t>
  </si>
  <si>
    <t>6068369679</t>
  </si>
  <si>
    <t>2105190</t>
  </si>
  <si>
    <t>071523000</t>
  </si>
  <si>
    <t>RUSSELLVILLE INDEPENDENT</t>
  </si>
  <si>
    <t>355 S SUMMER ST</t>
  </si>
  <si>
    <t>2055</t>
  </si>
  <si>
    <t>2707268405</t>
  </si>
  <si>
    <t>2105220</t>
  </si>
  <si>
    <t>100524000</t>
  </si>
  <si>
    <t>SCIENCE HILL INDEPENDENT</t>
  </si>
  <si>
    <t>6007 N HWY 27</t>
  </si>
  <si>
    <t>SCIENCE HILL</t>
  </si>
  <si>
    <t>42553</t>
  </si>
  <si>
    <t>9121</t>
  </si>
  <si>
    <t>6064233341</t>
  </si>
  <si>
    <t>2105260</t>
  </si>
  <si>
    <t>105525000</t>
  </si>
  <si>
    <t>SCOTT COUNTY</t>
  </si>
  <si>
    <t>2168 FRANKFORT PK</t>
  </si>
  <si>
    <t>GEORGETOWN</t>
  </si>
  <si>
    <t>40324</t>
  </si>
  <si>
    <t>0561</t>
  </si>
  <si>
    <t>5028633663</t>
  </si>
  <si>
    <t>2105320</t>
  </si>
  <si>
    <t>106531000</t>
  </si>
  <si>
    <t>SHELBY COUNTY</t>
  </si>
  <si>
    <t>403 WASHINGTON ST</t>
  </si>
  <si>
    <t>5026332375</t>
  </si>
  <si>
    <t>2105370</t>
  </si>
  <si>
    <t>019533000</t>
  </si>
  <si>
    <t>SILVER GROVE INDEPENDENT</t>
  </si>
  <si>
    <t>101 W THIRD ST</t>
  </si>
  <si>
    <t>SILVER GROVE</t>
  </si>
  <si>
    <t>41085</t>
  </si>
  <si>
    <t>0400</t>
  </si>
  <si>
    <t>8594413894</t>
  </si>
  <si>
    <t>2105400</t>
  </si>
  <si>
    <t>107535000</t>
  </si>
  <si>
    <t>SIMPSON COUNTY</t>
  </si>
  <si>
    <t>124 MAIN STREET</t>
  </si>
  <si>
    <t>FRANKLIN</t>
  </si>
  <si>
    <t>42135</t>
  </si>
  <si>
    <t>0467</t>
  </si>
  <si>
    <t>2705868877</t>
  </si>
  <si>
    <t>6,7,8</t>
  </si>
  <si>
    <t>2105430</t>
  </si>
  <si>
    <t>100536000</t>
  </si>
  <si>
    <t>SOMERSET INDEPENDENT</t>
  </si>
  <si>
    <t>305 N COLLEGE ST</t>
  </si>
  <si>
    <t>1311</t>
  </si>
  <si>
    <t>6066794451</t>
  </si>
  <si>
    <t>2100109</t>
  </si>
  <si>
    <t>MUHLENBERG COUNTY</t>
  </si>
  <si>
    <t>510 W MAIN ST</t>
  </si>
  <si>
    <t>GREENVILLE</t>
  </si>
  <si>
    <t>42345</t>
  </si>
  <si>
    <t>0167</t>
  </si>
  <si>
    <t>2703382871</t>
  </si>
  <si>
    <t>2104380</t>
  </si>
  <si>
    <t>018446000</t>
  </si>
  <si>
    <t>MURRAY INDEPENDENT</t>
  </si>
  <si>
    <t>208 S 13TH ST</t>
  </si>
  <si>
    <t>2302</t>
  </si>
  <si>
    <t>2707534363</t>
  </si>
  <si>
    <t>2104410</t>
  </si>
  <si>
    <t>090451000</t>
  </si>
  <si>
    <t>NELSON COUNTY</t>
  </si>
  <si>
    <t>1200 CARDINAL DR</t>
  </si>
  <si>
    <t>5277</t>
  </si>
  <si>
    <t>5023497000</t>
  </si>
  <si>
    <t>3,7,8</t>
  </si>
  <si>
    <t>2104440</t>
  </si>
  <si>
    <t>019452000</t>
  </si>
  <si>
    <t>NEWPORT INDEPENDENT</t>
  </si>
  <si>
    <t>301 E EIGHTH ST</t>
  </si>
  <si>
    <t>NEWPORT</t>
  </si>
  <si>
    <t>41071</t>
  </si>
  <si>
    <t>1963</t>
  </si>
  <si>
    <t>8592923004</t>
  </si>
  <si>
    <t>2104470</t>
  </si>
  <si>
    <t>091455000</t>
  </si>
  <si>
    <t>NICHOLAS COUNTY</t>
  </si>
  <si>
    <t>395 W MAIN ST</t>
  </si>
  <si>
    <t>CARLISLE</t>
  </si>
  <si>
    <t>40311</t>
  </si>
  <si>
    <t>1058</t>
  </si>
  <si>
    <t>8592893770</t>
  </si>
  <si>
    <t>2100112</t>
  </si>
  <si>
    <t>999919000</t>
  </si>
  <si>
    <t>NORTHERN KY COOPERATIVE FOR EDUCATIONAL SERVICES</t>
  </si>
  <si>
    <t>504 JOHN'S HILL RD</t>
  </si>
  <si>
    <t>HIGHLAND HEIGHTS</t>
  </si>
  <si>
    <t>41099</t>
  </si>
  <si>
    <t>8594423510</t>
  </si>
  <si>
    <t>2104500</t>
  </si>
  <si>
    <t>092461000</t>
  </si>
  <si>
    <t>OHIO COUNTY</t>
  </si>
  <si>
    <t>315 E UNION ST</t>
  </si>
  <si>
    <t>HARTFORD</t>
  </si>
  <si>
    <t>42347</t>
  </si>
  <si>
    <t>0070</t>
  </si>
  <si>
    <t>2702983249</t>
  </si>
  <si>
    <t>2100099</t>
  </si>
  <si>
    <t>999920000</t>
  </si>
  <si>
    <t>OHIO VALLEY EDUCATIONAL COOPERATIVE</t>
  </si>
  <si>
    <t>PO BOX 1249</t>
  </si>
  <si>
    <t>SHELBYVILLE</t>
  </si>
  <si>
    <t>40066</t>
  </si>
  <si>
    <t>5026473533</t>
  </si>
  <si>
    <t>2104530</t>
  </si>
  <si>
    <t>093465000</t>
  </si>
  <si>
    <t>OLDHAM COUNTY</t>
  </si>
  <si>
    <t>1350 N HWY 393</t>
  </si>
  <si>
    <t>BUCKNER</t>
  </si>
  <si>
    <t>40010</t>
  </si>
  <si>
    <t>0218</t>
  </si>
  <si>
    <t>5022228880</t>
  </si>
  <si>
    <t>2100096</t>
  </si>
  <si>
    <t>999921000</t>
  </si>
  <si>
    <t>OVEC-EXCEPTIONAL CHILDREN SERVICES</t>
  </si>
  <si>
    <t>100 ALPINE DRIVE</t>
  </si>
  <si>
    <t>40065</t>
  </si>
  <si>
    <t>2104560</t>
  </si>
  <si>
    <t>094471000</t>
  </si>
  <si>
    <t>OWEN COUNTY</t>
  </si>
  <si>
    <t>1600 HWY 22 E</t>
  </si>
  <si>
    <t>OWENTON</t>
  </si>
  <si>
    <t>40359</t>
  </si>
  <si>
    <t>9042</t>
  </si>
  <si>
    <t>5024843934</t>
  </si>
  <si>
    <t>2104590</t>
  </si>
  <si>
    <t>030472000</t>
  </si>
  <si>
    <t>OWENSBORO INDEPENDENT</t>
  </si>
  <si>
    <t>1335 W 11TH ST</t>
  </si>
  <si>
    <t>42302</t>
  </si>
  <si>
    <t>0249</t>
  </si>
  <si>
    <t>2706861000</t>
  </si>
  <si>
    <t>2104620</t>
  </si>
  <si>
    <t>095475000</t>
  </si>
  <si>
    <t>OWSLEY COUNTY</t>
  </si>
  <si>
    <t>COURT AND MAIN</t>
  </si>
  <si>
    <t>BOONEVILLE</t>
  </si>
  <si>
    <t>41314</t>
  </si>
  <si>
    <t>6065936363</t>
  </si>
  <si>
    <t>2104650</t>
  </si>
  <si>
    <t>079476000</t>
  </si>
  <si>
    <t>PADUCAH INDEPENDENT</t>
  </si>
  <si>
    <t>800 CALDWELL ST</t>
  </si>
  <si>
    <t>2550</t>
  </si>
  <si>
    <t>2704445600</t>
  </si>
  <si>
    <t>2104680</t>
  </si>
  <si>
    <t>058477000</t>
  </si>
  <si>
    <t>PAINTSVILLE INDEPENDENT</t>
  </si>
  <si>
    <t>305 2ND ST</t>
  </si>
  <si>
    <t>1037</t>
  </si>
  <si>
    <t>6067892654</t>
  </si>
  <si>
    <t>2104710</t>
  </si>
  <si>
    <t>009478000</t>
  </si>
  <si>
    <t>PARIS INDEPENDENT</t>
  </si>
  <si>
    <t>310 W SEVENTH ST</t>
  </si>
  <si>
    <t>1438</t>
  </si>
  <si>
    <t>8599872160</t>
  </si>
  <si>
    <t>2104740</t>
  </si>
  <si>
    <t>096481000</t>
  </si>
  <si>
    <t>PENDLETON COUNTY</t>
  </si>
  <si>
    <t>2525 HWY 27 N</t>
  </si>
  <si>
    <t>FALMOUTH</t>
  </si>
  <si>
    <t>41040</t>
  </si>
  <si>
    <t>9805</t>
  </si>
  <si>
    <t>8596546911</t>
  </si>
  <si>
    <t>2104770</t>
  </si>
  <si>
    <t>097485000</t>
  </si>
  <si>
    <t>PERRY COUNTY</t>
  </si>
  <si>
    <t>315 PARK AVE</t>
  </si>
  <si>
    <t>9548</t>
  </si>
  <si>
    <t>6064395814</t>
  </si>
  <si>
    <t>2104800</t>
  </si>
  <si>
    <t>098491000</t>
  </si>
  <si>
    <t>PIKE COUNTY</t>
  </si>
  <si>
    <t>314 S MAYO TR</t>
  </si>
  <si>
    <t>PIKEVILLE</t>
  </si>
  <si>
    <t>41502</t>
  </si>
  <si>
    <t>3097</t>
  </si>
  <si>
    <t>6064327724</t>
  </si>
  <si>
    <t>2104830</t>
  </si>
  <si>
    <t>098492000</t>
  </si>
  <si>
    <t>074371000</t>
  </si>
  <si>
    <t>MAGOFFIN COUNTY</t>
  </si>
  <si>
    <t>GARDNER TR</t>
  </si>
  <si>
    <t>SALYERSVILLE</t>
  </si>
  <si>
    <t>41465</t>
  </si>
  <si>
    <t>0109</t>
  </si>
  <si>
    <t>6063496117</t>
  </si>
  <si>
    <t>2103780</t>
  </si>
  <si>
    <t>075375000</t>
  </si>
  <si>
    <t>MARION COUNTY</t>
  </si>
  <si>
    <t>755 E MAIN ST</t>
  </si>
  <si>
    <t>LEBANON</t>
  </si>
  <si>
    <t>40033</t>
  </si>
  <si>
    <t>1518</t>
  </si>
  <si>
    <t>2706923721</t>
  </si>
  <si>
    <t>2103810</t>
  </si>
  <si>
    <t>076381000</t>
  </si>
  <si>
    <t>MARSHALL COUNTY</t>
  </si>
  <si>
    <t>86 HIGH SCHOOL RD</t>
  </si>
  <si>
    <t>BENTON</t>
  </si>
  <si>
    <t>42025</t>
  </si>
  <si>
    <t>7017</t>
  </si>
  <si>
    <t>2705278628</t>
  </si>
  <si>
    <t>2103840</t>
  </si>
  <si>
    <t>077385000</t>
  </si>
  <si>
    <t>MARTIN COUNTY</t>
  </si>
  <si>
    <t>RT 40</t>
  </si>
  <si>
    <t>INEZ</t>
  </si>
  <si>
    <t>41224</t>
  </si>
  <si>
    <t>0366</t>
  </si>
  <si>
    <t>6062983572</t>
  </si>
  <si>
    <t>2103870</t>
  </si>
  <si>
    <t>078391000</t>
  </si>
  <si>
    <t>MASON COUNTY</t>
  </si>
  <si>
    <t>2ND AND LIMESTONE</t>
  </si>
  <si>
    <t>MAYSVILLE</t>
  </si>
  <si>
    <t>41056</t>
  </si>
  <si>
    <t>0099</t>
  </si>
  <si>
    <t>6065645563</t>
  </si>
  <si>
    <t>2103900</t>
  </si>
  <si>
    <t>042392000</t>
  </si>
  <si>
    <t>MAYFIELD INDEPENDENT</t>
  </si>
  <si>
    <t>709 S EIGHTH ST</t>
  </si>
  <si>
    <t>3037</t>
  </si>
  <si>
    <t>2702473868</t>
  </si>
  <si>
    <t>2103960</t>
  </si>
  <si>
    <t>079395000</t>
  </si>
  <si>
    <t>MCCRACKEN COUNTY</t>
  </si>
  <si>
    <t>260 BLEICH RD</t>
  </si>
  <si>
    <t>PADUCAH</t>
  </si>
  <si>
    <t>42003</t>
  </si>
  <si>
    <t>5573</t>
  </si>
  <si>
    <t>2707444000</t>
  </si>
  <si>
    <t>2103990</t>
  </si>
  <si>
    <t>080401000</t>
  </si>
  <si>
    <t>MCCREARY COUNTY</t>
  </si>
  <si>
    <t>120 RAIDER WAY</t>
  </si>
  <si>
    <t>STEARNS</t>
  </si>
  <si>
    <t>42647</t>
  </si>
  <si>
    <t>9715</t>
  </si>
  <si>
    <t>6063762591</t>
  </si>
  <si>
    <t>2104020</t>
  </si>
  <si>
    <t>081405000</t>
  </si>
  <si>
    <t>MCLEAN COUNTY</t>
  </si>
  <si>
    <t>283 MAIN ST</t>
  </si>
  <si>
    <t>CALHOUN</t>
  </si>
  <si>
    <t>42327</t>
  </si>
  <si>
    <t>0245</t>
  </si>
  <si>
    <t>2702735257</t>
  </si>
  <si>
    <t>2104050</t>
  </si>
  <si>
    <t>082411000</t>
  </si>
  <si>
    <t>MEADE COUNTY</t>
  </si>
  <si>
    <t>1155 OLD EKRON RD</t>
  </si>
  <si>
    <t>BRANDENBURG</t>
  </si>
  <si>
    <t>40108</t>
  </si>
  <si>
    <t>0337</t>
  </si>
  <si>
    <t>2704227500</t>
  </si>
  <si>
    <t>2104080</t>
  </si>
  <si>
    <t>083415000</t>
  </si>
  <si>
    <t>MENIFEE COUNTY</t>
  </si>
  <si>
    <t>BACK STREET</t>
  </si>
  <si>
    <t>FRENCHBURG</t>
  </si>
  <si>
    <t>40322</t>
  </si>
  <si>
    <t>0110</t>
  </si>
  <si>
    <t>6067688002</t>
  </si>
  <si>
    <t>2104110</t>
  </si>
  <si>
    <t>084421000</t>
  </si>
  <si>
    <t>MERCER COUNTY</t>
  </si>
  <si>
    <t>961 MOBERLY RD</t>
  </si>
  <si>
    <t>HARRODSBURG</t>
  </si>
  <si>
    <t>40330</t>
  </si>
  <si>
    <t>9104</t>
  </si>
  <si>
    <t>8597344364</t>
  </si>
  <si>
    <t>2104140</t>
  </si>
  <si>
    <t>085425000</t>
  </si>
  <si>
    <t>METCALFE COUNTY</t>
  </si>
  <si>
    <t>1007 W STOCKTON</t>
  </si>
  <si>
    <t>EDMONTON</t>
  </si>
  <si>
    <t>42129</t>
  </si>
  <si>
    <t>8127</t>
  </si>
  <si>
    <t>2704323171</t>
  </si>
  <si>
    <t>2104170</t>
  </si>
  <si>
    <t>007426000</t>
  </si>
  <si>
    <t>MIDDLESBORO INDEPENDENT</t>
  </si>
  <si>
    <t>220 N 20TH ST</t>
  </si>
  <si>
    <t>MIDDLESBORO</t>
  </si>
  <si>
    <t>40965</t>
  </si>
  <si>
    <t>0959</t>
  </si>
  <si>
    <t>6062428800</t>
  </si>
  <si>
    <t>2104200</t>
  </si>
  <si>
    <t>086431000</t>
  </si>
  <si>
    <t>MONROE COUNTY</t>
  </si>
  <si>
    <t>1209 N MAIN ST</t>
  </si>
  <si>
    <t>TOMPKINSVILLE</t>
  </si>
  <si>
    <t>42167</t>
  </si>
  <si>
    <t>0518</t>
  </si>
  <si>
    <t>2704875456</t>
  </si>
  <si>
    <t>2104250</t>
  </si>
  <si>
    <t>087435000</t>
  </si>
  <si>
    <t>MONTGOMERY COUNTY</t>
  </si>
  <si>
    <t>212 N MAYSVILLE ST</t>
  </si>
  <si>
    <t>MT STERLING</t>
  </si>
  <si>
    <t>40353</t>
  </si>
  <si>
    <t>9504</t>
  </si>
  <si>
    <t>8594978760</t>
  </si>
  <si>
    <t>2104260</t>
  </si>
  <si>
    <t>116436000</t>
  </si>
  <si>
    <t>MONTICELLO INDEPENDENT</t>
  </si>
  <si>
    <t>132 COLLEGE ST</t>
  </si>
  <si>
    <t>MONTICELLO</t>
  </si>
  <si>
    <t>42633</t>
  </si>
  <si>
    <t>0729</t>
  </si>
  <si>
    <t>6063485311</t>
  </si>
  <si>
    <t>2104290</t>
  </si>
  <si>
    <t>088441000</t>
  </si>
  <si>
    <t>MORGAN COUNTY</t>
  </si>
  <si>
    <t>496 PRESTONSBURG ST</t>
  </si>
  <si>
    <t>WEST LIBERTY</t>
  </si>
  <si>
    <t>41472</t>
  </si>
  <si>
    <t>0489</t>
  </si>
  <si>
    <t>6067438002</t>
  </si>
  <si>
    <t>2100081</t>
  </si>
  <si>
    <t>089445000</t>
  </si>
  <si>
    <t>KENTUCKY EDUCATIONAL DEVELOPMENT CORPORATION</t>
  </si>
  <si>
    <t>7104</t>
  </si>
  <si>
    <t>2100094</t>
  </si>
  <si>
    <t>056602000</t>
  </si>
  <si>
    <t>KENTUCKY SCHOOL FOR THE BLIND</t>
  </si>
  <si>
    <t>1867 FRANKFORT AVENUE</t>
  </si>
  <si>
    <t>40206</t>
  </si>
  <si>
    <t>5028971583</t>
  </si>
  <si>
    <t>1</t>
  </si>
  <si>
    <t>2100095</t>
  </si>
  <si>
    <t>011603000</t>
  </si>
  <si>
    <t>KENTUCKY SCHOOL FOR THE DEAF</t>
  </si>
  <si>
    <t>SOUTH SECOND STREET</t>
  </si>
  <si>
    <t>40423</t>
  </si>
  <si>
    <t>8592397017</t>
  </si>
  <si>
    <t>2100104</t>
  </si>
  <si>
    <t>999918000</t>
  </si>
  <si>
    <t>KENTUCKY VALLEY EDUCATIONAL COOPERATIVE</t>
  </si>
  <si>
    <t>6064392311</t>
  </si>
  <si>
    <t>2103120</t>
  </si>
  <si>
    <t>060295000</t>
  </si>
  <si>
    <t>KNOTT COUNTY</t>
  </si>
  <si>
    <t>RT 160</t>
  </si>
  <si>
    <t>HINDMAN</t>
  </si>
  <si>
    <t>41822</t>
  </si>
  <si>
    <t>0869</t>
  </si>
  <si>
    <t>6067853153</t>
  </si>
  <si>
    <t>2103150</t>
  </si>
  <si>
    <t>061301000</t>
  </si>
  <si>
    <t>KNOX COUNTY</t>
  </si>
  <si>
    <t>200 DANIEL BOONE DR</t>
  </si>
  <si>
    <t>1104</t>
  </si>
  <si>
    <t>6065463157</t>
  </si>
  <si>
    <t>2103180</t>
  </si>
  <si>
    <t>062305000</t>
  </si>
  <si>
    <t>LARUE COUNTY</t>
  </si>
  <si>
    <t>2375 LINCOLN FARM RD</t>
  </si>
  <si>
    <t>HODGENVILLE</t>
  </si>
  <si>
    <t>42748</t>
  </si>
  <si>
    <t>0039</t>
  </si>
  <si>
    <t>2703584111</t>
  </si>
  <si>
    <t>2103210</t>
  </si>
  <si>
    <t>063311000</t>
  </si>
  <si>
    <t>LAUREL COUNTY</t>
  </si>
  <si>
    <t>275 S LAUREL RD</t>
  </si>
  <si>
    <t>LONDON</t>
  </si>
  <si>
    <t>40744</t>
  </si>
  <si>
    <t>7914</t>
  </si>
  <si>
    <t>6068624600</t>
  </si>
  <si>
    <t>2103240</t>
  </si>
  <si>
    <t>064315000</t>
  </si>
  <si>
    <t>LAWRENCE COUNTY</t>
  </si>
  <si>
    <t>HWY 644</t>
  </si>
  <si>
    <t>LOUISA</t>
  </si>
  <si>
    <t>41230</t>
  </si>
  <si>
    <t>0607</t>
  </si>
  <si>
    <t>6066389671</t>
  </si>
  <si>
    <t>2103270</t>
  </si>
  <si>
    <t>065321000</t>
  </si>
  <si>
    <t>LEE COUNTY</t>
  </si>
  <si>
    <t>58 CENTER ST</t>
  </si>
  <si>
    <t>BEATTYVILLE</t>
  </si>
  <si>
    <t>41311</t>
  </si>
  <si>
    <t>0668</t>
  </si>
  <si>
    <t>6064645000</t>
  </si>
  <si>
    <t>2103330</t>
  </si>
  <si>
    <t>066325000</t>
  </si>
  <si>
    <t>LESLIE COUNTY</t>
  </si>
  <si>
    <t>108 MAPLE ST</t>
  </si>
  <si>
    <t>HYDEN</t>
  </si>
  <si>
    <t>41749</t>
  </si>
  <si>
    <t>0949</t>
  </si>
  <si>
    <t>6066722397</t>
  </si>
  <si>
    <t>2103360</t>
  </si>
  <si>
    <t>067331000</t>
  </si>
  <si>
    <t>LETCHER COUNTY</t>
  </si>
  <si>
    <t>224 PARKS ST</t>
  </si>
  <si>
    <t>WHITESBURG</t>
  </si>
  <si>
    <t>41858</t>
  </si>
  <si>
    <t>0788</t>
  </si>
  <si>
    <t>6066334455</t>
  </si>
  <si>
    <t>2103390</t>
  </si>
  <si>
    <t>068335000</t>
  </si>
  <si>
    <t>LEWIS COUNTY</t>
  </si>
  <si>
    <t>520 PLUMMER LN</t>
  </si>
  <si>
    <t>VANCEBURG</t>
  </si>
  <si>
    <t>41179</t>
  </si>
  <si>
    <t>0159</t>
  </si>
  <si>
    <t>6067962811</t>
  </si>
  <si>
    <t>2103480</t>
  </si>
  <si>
    <t>069341000</t>
  </si>
  <si>
    <t>LINCOLN COUNTY</t>
  </si>
  <si>
    <t>305 DANVILLE AVE</t>
  </si>
  <si>
    <t>STANFORD</t>
  </si>
  <si>
    <t>40484</t>
  </si>
  <si>
    <t>0265</t>
  </si>
  <si>
    <t>6063652124</t>
  </si>
  <si>
    <t>2103510</t>
  </si>
  <si>
    <t>070345000</t>
  </si>
  <si>
    <t>LIVINGSTON COUNTY</t>
  </si>
  <si>
    <t>127 E ADAIR ST</t>
  </si>
  <si>
    <t>SMITHLAND</t>
  </si>
  <si>
    <t>42081</t>
  </si>
  <si>
    <t>0219</t>
  </si>
  <si>
    <t>2709282111</t>
  </si>
  <si>
    <t>2103540</t>
  </si>
  <si>
    <t>071351000</t>
  </si>
  <si>
    <t>LOGAN COUNTY</t>
  </si>
  <si>
    <t>2222 BOWLING GREEN RD</t>
  </si>
  <si>
    <t>RUSSELLVILLE</t>
  </si>
  <si>
    <t>42276</t>
  </si>
  <si>
    <t>0417</t>
  </si>
  <si>
    <t>2707262436</t>
  </si>
  <si>
    <t>2103630</t>
  </si>
  <si>
    <t>059354000</t>
  </si>
  <si>
    <t>LUDLOW INDEPENDENT</t>
  </si>
  <si>
    <t>525 ELM ST</t>
  </si>
  <si>
    <t>LUDLOW</t>
  </si>
  <si>
    <t>41016</t>
  </si>
  <si>
    <t>1304</t>
  </si>
  <si>
    <t>8592618210</t>
  </si>
  <si>
    <t>2103690</t>
  </si>
  <si>
    <t>072361000</t>
  </si>
  <si>
    <t>LYON COUNTY</t>
  </si>
  <si>
    <t>217 JENKINS RD</t>
  </si>
  <si>
    <t>EDDYVILLE</t>
  </si>
  <si>
    <t>42038</t>
  </si>
  <si>
    <t>8261</t>
  </si>
  <si>
    <t>2703889715</t>
  </si>
  <si>
    <t>2103720</t>
  </si>
  <si>
    <t>073365000</t>
  </si>
  <si>
    <t>MADISON COUNTY</t>
  </si>
  <si>
    <t>550 S KEENELAND DR</t>
  </si>
  <si>
    <t>RICHMOND</t>
  </si>
  <si>
    <t>40475</t>
  </si>
  <si>
    <t>0768</t>
  </si>
  <si>
    <t>8596244500</t>
  </si>
  <si>
    <t>5,6,7</t>
  </si>
  <si>
    <t>2103750</t>
  </si>
  <si>
    <t>83 STATE RT 271 N</t>
  </si>
  <si>
    <t>HAWESVILLE</t>
  </si>
  <si>
    <t>42348</t>
  </si>
  <si>
    <t>6809</t>
  </si>
  <si>
    <t>2709276914</t>
  </si>
  <si>
    <t>2102490</t>
  </si>
  <si>
    <t>047231000</t>
  </si>
  <si>
    <t>HARDIN COUNTY</t>
  </si>
  <si>
    <t>65 W A JENKINS RD</t>
  </si>
  <si>
    <t>1419</t>
  </si>
  <si>
    <t>2707698800</t>
  </si>
  <si>
    <t>2102540</t>
  </si>
  <si>
    <t>048235000</t>
  </si>
  <si>
    <t>HARLAN COUNTY</t>
  </si>
  <si>
    <t>251 BALL PARK RD</t>
  </si>
  <si>
    <t>HARLAN</t>
  </si>
  <si>
    <t>40831</t>
  </si>
  <si>
    <t>1756</t>
  </si>
  <si>
    <t>6065734330</t>
  </si>
  <si>
    <t>2102520</t>
  </si>
  <si>
    <t>048236000</t>
  </si>
  <si>
    <t>HARLAN INDEPENDENT</t>
  </si>
  <si>
    <t>420 E CENTRAL ST</t>
  </si>
  <si>
    <t>2372</t>
  </si>
  <si>
    <t>6065738700</t>
  </si>
  <si>
    <t>2102580</t>
  </si>
  <si>
    <t>049241000</t>
  </si>
  <si>
    <t>HARRISON COUNTY</t>
  </si>
  <si>
    <t>324 WEBSTER AVE</t>
  </si>
  <si>
    <t>CYNTHIANA</t>
  </si>
  <si>
    <t>41031</t>
  </si>
  <si>
    <t>8834</t>
  </si>
  <si>
    <t>8592347110</t>
  </si>
  <si>
    <t>2102640</t>
  </si>
  <si>
    <t>050245000</t>
  </si>
  <si>
    <t>HART COUNTY</t>
  </si>
  <si>
    <t>511 W UNION ST</t>
  </si>
  <si>
    <t>MUNFORDVILLE</t>
  </si>
  <si>
    <t>42765</t>
  </si>
  <si>
    <t>0068</t>
  </si>
  <si>
    <t>2705242631</t>
  </si>
  <si>
    <t>2102670</t>
  </si>
  <si>
    <t>097246000</t>
  </si>
  <si>
    <t>HAZARD INDEPENDENT</t>
  </si>
  <si>
    <t>325 BROADWAY</t>
  </si>
  <si>
    <t>HAZARD</t>
  </si>
  <si>
    <t>41701</t>
  </si>
  <si>
    <t>1423</t>
  </si>
  <si>
    <t>6064363911</t>
  </si>
  <si>
    <t>2102710</t>
  </si>
  <si>
    <t>051251000</t>
  </si>
  <si>
    <t>HENDERSON COUNTY</t>
  </si>
  <si>
    <t>1805 SECOND ST</t>
  </si>
  <si>
    <t>HENDERSON</t>
  </si>
  <si>
    <t>42420</t>
  </si>
  <si>
    <t>3367</t>
  </si>
  <si>
    <t>2708315000</t>
  </si>
  <si>
    <t>2102760</t>
  </si>
  <si>
    <t>052255000</t>
  </si>
  <si>
    <t>HENRY COUNTY</t>
  </si>
  <si>
    <t>326 S MAIN ST</t>
  </si>
  <si>
    <t>NEW CASTLE</t>
  </si>
  <si>
    <t>40050</t>
  </si>
  <si>
    <t>0299</t>
  </si>
  <si>
    <t>5028458600</t>
  </si>
  <si>
    <t>2102790</t>
  </si>
  <si>
    <t>053261000</t>
  </si>
  <si>
    <t>HICKMAN COUNTY</t>
  </si>
  <si>
    <t>416 WATERFIELD DR</t>
  </si>
  <si>
    <t>CLINTON</t>
  </si>
  <si>
    <t>42031</t>
  </si>
  <si>
    <t>8400</t>
  </si>
  <si>
    <t>2706532341</t>
  </si>
  <si>
    <t>2102860</t>
  </si>
  <si>
    <t>054265000</t>
  </si>
  <si>
    <t>HOPKINS COUNTY</t>
  </si>
  <si>
    <t>320 S SEMINARY ST</t>
  </si>
  <si>
    <t>0509</t>
  </si>
  <si>
    <t>2708256000</t>
  </si>
  <si>
    <t>2102940</t>
  </si>
  <si>
    <t>055271000</t>
  </si>
  <si>
    <t>JACKSON COUNTY</t>
  </si>
  <si>
    <t>HWY 421</t>
  </si>
  <si>
    <t>MCKEE</t>
  </si>
  <si>
    <t>40447</t>
  </si>
  <si>
    <t>0217</t>
  </si>
  <si>
    <t>6062877181</t>
  </si>
  <si>
    <t>2102910</t>
  </si>
  <si>
    <t>013272000</t>
  </si>
  <si>
    <t>JACKSON INDEPENDENT</t>
  </si>
  <si>
    <t>940 HIGHLAND AVE</t>
  </si>
  <si>
    <t>1124</t>
  </si>
  <si>
    <t>6066664979</t>
  </si>
  <si>
    <t>2100103</t>
  </si>
  <si>
    <t>999916000</t>
  </si>
  <si>
    <t>JEFFERSON CO EXCEPTIONAL CHILD EDUCATION SERVICES</t>
  </si>
  <si>
    <t>PO BOX 34020</t>
  </si>
  <si>
    <t>LOUISVILLE</t>
  </si>
  <si>
    <t>40232</t>
  </si>
  <si>
    <t>4020</t>
  </si>
  <si>
    <t>5024858500</t>
  </si>
  <si>
    <t>2102990</t>
  </si>
  <si>
    <t>056275000</t>
  </si>
  <si>
    <t>JEFFERSON COUNTY</t>
  </si>
  <si>
    <t>3332 NEWBURG RD</t>
  </si>
  <si>
    <t>5024853011</t>
  </si>
  <si>
    <t>1,3,8</t>
  </si>
  <si>
    <t>2103000</t>
  </si>
  <si>
    <t>067276000</t>
  </si>
  <si>
    <t>JENKINS INDEPENDENT</t>
  </si>
  <si>
    <t>9409 HWY 805</t>
  </si>
  <si>
    <t>JENKINS</t>
  </si>
  <si>
    <t>41537</t>
  </si>
  <si>
    <t>0074</t>
  </si>
  <si>
    <t>6068322183</t>
  </si>
  <si>
    <t>2103030</t>
  </si>
  <si>
    <t>057281000</t>
  </si>
  <si>
    <t>JESSAMINE COUNTY</t>
  </si>
  <si>
    <t>501 EAST MAPLE</t>
  </si>
  <si>
    <t>NICHOLASVILLE</t>
  </si>
  <si>
    <t>40356</t>
  </si>
  <si>
    <t>1642</t>
  </si>
  <si>
    <t>8598854179</t>
  </si>
  <si>
    <t>2103060</t>
  </si>
  <si>
    <t>058285000</t>
  </si>
  <si>
    <t>JOHNSON COUNTY</t>
  </si>
  <si>
    <t>253 N MAYO TR</t>
  </si>
  <si>
    <t>PAINTSVILLE</t>
  </si>
  <si>
    <t>41240</t>
  </si>
  <si>
    <t>1803</t>
  </si>
  <si>
    <t>6067892530</t>
  </si>
  <si>
    <t>2103090</t>
  </si>
  <si>
    <t>059291000</t>
  </si>
  <si>
    <t>KENTON COUNTY</t>
  </si>
  <si>
    <t>20 KENTON LANDS RD</t>
  </si>
  <si>
    <t>1878</t>
  </si>
  <si>
    <t>8593448888</t>
  </si>
  <si>
    <t>2100101</t>
  </si>
  <si>
    <t>999917000</t>
  </si>
  <si>
    <t>010162000</t>
  </si>
  <si>
    <t>FAIRVIEW INDEPENDENT</t>
  </si>
  <si>
    <t>2100 MAIN ST</t>
  </si>
  <si>
    <t>3237</t>
  </si>
  <si>
    <t>6063243877</t>
  </si>
  <si>
    <t>4</t>
  </si>
  <si>
    <t>2101860</t>
  </si>
  <si>
    <t>034165000</t>
  </si>
  <si>
    <t>FAYETTE COUNTY</t>
  </si>
  <si>
    <t>701 E MAIN ST</t>
  </si>
  <si>
    <t>40502</t>
  </si>
  <si>
    <t>1601</t>
  </si>
  <si>
    <t>8593814000</t>
  </si>
  <si>
    <t>1,2,7,8</t>
  </si>
  <si>
    <t>2101920</t>
  </si>
  <si>
    <t>035171000</t>
  </si>
  <si>
    <t>FLEMING COUNTY</t>
  </si>
  <si>
    <t>211 W WATER ST</t>
  </si>
  <si>
    <t>FLEMINGSBURG</t>
  </si>
  <si>
    <t>41041</t>
  </si>
  <si>
    <t>1022</t>
  </si>
  <si>
    <t>6068455851</t>
  </si>
  <si>
    <t>2101950</t>
  </si>
  <si>
    <t>036175000</t>
  </si>
  <si>
    <t>FLOYD COUNTY</t>
  </si>
  <si>
    <t>106 N FRONT AVE</t>
  </si>
  <si>
    <t>PRESTONSBURG</t>
  </si>
  <si>
    <t>41653</t>
  </si>
  <si>
    <t>1209</t>
  </si>
  <si>
    <t>6068862354</t>
  </si>
  <si>
    <t>2102040</t>
  </si>
  <si>
    <t>019176000</t>
  </si>
  <si>
    <t>FORT THOMAS INDEPENDENT</t>
  </si>
  <si>
    <t>28 N FT THOMAS AVE</t>
  </si>
  <si>
    <t>FT THOMAS</t>
  </si>
  <si>
    <t>41075</t>
  </si>
  <si>
    <t>1527</t>
  </si>
  <si>
    <t>8597813333</t>
  </si>
  <si>
    <t>2101980</t>
  </si>
  <si>
    <t>037177000</t>
  </si>
  <si>
    <t>FRANKFORT INDEPENDENT</t>
  </si>
  <si>
    <t>315 STEELE ST</t>
  </si>
  <si>
    <t>FRANKFORT</t>
  </si>
  <si>
    <t>40601</t>
  </si>
  <si>
    <t>2715</t>
  </si>
  <si>
    <t>5028758661</t>
  </si>
  <si>
    <t>5</t>
  </si>
  <si>
    <t>2102010</t>
  </si>
  <si>
    <t>037181000</t>
  </si>
  <si>
    <t>FRANKLIN COUNTY</t>
  </si>
  <si>
    <t>916 E MAIN ST</t>
  </si>
  <si>
    <t>2521</t>
  </si>
  <si>
    <t>5026956700</t>
  </si>
  <si>
    <t>2102100</t>
  </si>
  <si>
    <t>038185000</t>
  </si>
  <si>
    <t>FULTON COUNTY</t>
  </si>
  <si>
    <t>2780 MOSCOW AVE</t>
  </si>
  <si>
    <t>HICKMAN</t>
  </si>
  <si>
    <t>42050</t>
  </si>
  <si>
    <t>0326</t>
  </si>
  <si>
    <t>2702363923</t>
  </si>
  <si>
    <t>2102070</t>
  </si>
  <si>
    <t>038186000</t>
  </si>
  <si>
    <t>FULTON INDEPENDENT</t>
  </si>
  <si>
    <t>313 MAIN ST</t>
  </si>
  <si>
    <t>FULTON</t>
  </si>
  <si>
    <t>42041</t>
  </si>
  <si>
    <t>1603</t>
  </si>
  <si>
    <t>2704721553</t>
  </si>
  <si>
    <t>2102130</t>
  </si>
  <si>
    <t>039191000</t>
  </si>
  <si>
    <t>GALLATIN COUNTY</t>
  </si>
  <si>
    <t>600 MAIN ST</t>
  </si>
  <si>
    <t>WARSAW</t>
  </si>
  <si>
    <t>41095</t>
  </si>
  <si>
    <t>8595672828</t>
  </si>
  <si>
    <t>2102160</t>
  </si>
  <si>
    <t>040195000</t>
  </si>
  <si>
    <t>GARRARD COUNTY</t>
  </si>
  <si>
    <t>322 W MAPLE ST</t>
  </si>
  <si>
    <t>LANCASTER</t>
  </si>
  <si>
    <t>40444</t>
  </si>
  <si>
    <t>1064</t>
  </si>
  <si>
    <t>8597923018</t>
  </si>
  <si>
    <t>2102220</t>
  </si>
  <si>
    <t>005197000</t>
  </si>
  <si>
    <t>GLASGOW INDEPENDENT</t>
  </si>
  <si>
    <t>1108 CLEVELAND AVE</t>
  </si>
  <si>
    <t>42142</t>
  </si>
  <si>
    <t>1239</t>
  </si>
  <si>
    <t>2706516757</t>
  </si>
  <si>
    <t>2102250</t>
  </si>
  <si>
    <t>041201000</t>
  </si>
  <si>
    <t>GRANT COUNTY</t>
  </si>
  <si>
    <t>505 S MAIN ST</t>
  </si>
  <si>
    <t>WILLIAMSTOWN</t>
  </si>
  <si>
    <t>41097</t>
  </si>
  <si>
    <t>0369</t>
  </si>
  <si>
    <t>8598243323</t>
  </si>
  <si>
    <t>2102280</t>
  </si>
  <si>
    <t>042205000</t>
  </si>
  <si>
    <t>GRAVES COUNTY</t>
  </si>
  <si>
    <t>2290 STATE RT 121 N</t>
  </si>
  <si>
    <t>MAYFIELD</t>
  </si>
  <si>
    <t>42066</t>
  </si>
  <si>
    <t>3267</t>
  </si>
  <si>
    <t>2702472656</t>
  </si>
  <si>
    <t>2102300</t>
  </si>
  <si>
    <t>043211000</t>
  </si>
  <si>
    <t>GRAYSON COUNTY</t>
  </si>
  <si>
    <t>909 BRANDENBURG RD</t>
  </si>
  <si>
    <t>LEITCHFIELD</t>
  </si>
  <si>
    <t>42754</t>
  </si>
  <si>
    <t>4009</t>
  </si>
  <si>
    <t>2702594011</t>
  </si>
  <si>
    <t>2102340</t>
  </si>
  <si>
    <t>044215000</t>
  </si>
  <si>
    <t>GREEN COUNTY</t>
  </si>
  <si>
    <t>206 W COURT ST</t>
  </si>
  <si>
    <t>GREENSBURG</t>
  </si>
  <si>
    <t>42743</t>
  </si>
  <si>
    <t>2709325231</t>
  </si>
  <si>
    <t>2100108</t>
  </si>
  <si>
    <t>999915000</t>
  </si>
  <si>
    <t>GREEN RIVER REGIONAL EDUCATIONAL COOPERATIVE</t>
  </si>
  <si>
    <t>WKU STE 427 TATE PAGE HALL</t>
  </si>
  <si>
    <t>2707452451</t>
  </si>
  <si>
    <t>2102400</t>
  </si>
  <si>
    <t>045221000</t>
  </si>
  <si>
    <t>GREENUP COUNTY</t>
  </si>
  <si>
    <t>8000 US 23 N</t>
  </si>
  <si>
    <t>GREENUP</t>
  </si>
  <si>
    <t>41144</t>
  </si>
  <si>
    <t>9618</t>
  </si>
  <si>
    <t>6064739819</t>
  </si>
  <si>
    <t>2102460</t>
  </si>
  <si>
    <t>046225000</t>
  </si>
  <si>
    <t>HANCOCK COUNTY</t>
  </si>
  <si>
    <t>MANCHESTER</t>
  </si>
  <si>
    <t>40962</t>
  </si>
  <si>
    <t>1207</t>
  </si>
  <si>
    <t>6065982168</t>
  </si>
  <si>
    <t>2101260</t>
  </si>
  <si>
    <t>027131000</t>
  </si>
  <si>
    <t>CLINTON COUNTY</t>
  </si>
  <si>
    <t>RT 4 BOX 100 HWY 127</t>
  </si>
  <si>
    <t>ALBANY</t>
  </si>
  <si>
    <t>42602</t>
  </si>
  <si>
    <t>9304</t>
  </si>
  <si>
    <t>6063876480</t>
  </si>
  <si>
    <t>2101290</t>
  </si>
  <si>
    <t>014132000</t>
  </si>
  <si>
    <t>CLOVERPORT INDEPENDENT</t>
  </si>
  <si>
    <t>214 W MAIN ST</t>
  </si>
  <si>
    <t>CLOVERPORT</t>
  </si>
  <si>
    <t>40111</t>
  </si>
  <si>
    <t>1307</t>
  </si>
  <si>
    <t>2707883910</t>
  </si>
  <si>
    <t>2101320</t>
  </si>
  <si>
    <t>118133000</t>
  </si>
  <si>
    <t>CORBIN INDEPENDENT</t>
  </si>
  <si>
    <t>108 ROY KIDD AVE</t>
  </si>
  <si>
    <t>CORBIN</t>
  </si>
  <si>
    <t>40701</t>
  </si>
  <si>
    <t>1302</t>
  </si>
  <si>
    <t>6065281303</t>
  </si>
  <si>
    <t>2101350</t>
  </si>
  <si>
    <t>059134000</t>
  </si>
  <si>
    <t>COVINGTON INDEPENDENT</t>
  </si>
  <si>
    <t>25 E SEVENTH ST</t>
  </si>
  <si>
    <t>COVINGTON</t>
  </si>
  <si>
    <t>41011</t>
  </si>
  <si>
    <t>2401</t>
  </si>
  <si>
    <t>8593921000</t>
  </si>
  <si>
    <t>2101380</t>
  </si>
  <si>
    <t>028135000</t>
  </si>
  <si>
    <t>CRITTENDEN COUNTY</t>
  </si>
  <si>
    <t>W ELM ST</t>
  </si>
  <si>
    <t>MARION</t>
  </si>
  <si>
    <t>42064</t>
  </si>
  <si>
    <t>0362</t>
  </si>
  <si>
    <t>2709653525</t>
  </si>
  <si>
    <t>2101410</t>
  </si>
  <si>
    <t>029141000</t>
  </si>
  <si>
    <t>CUMBERLAND COUNTY</t>
  </si>
  <si>
    <t>810 N MAIN ST</t>
  </si>
  <si>
    <t>BURKESVILLE</t>
  </si>
  <si>
    <t>42717</t>
  </si>
  <si>
    <t>0420</t>
  </si>
  <si>
    <t>2708643377</t>
  </si>
  <si>
    <t>2101440</t>
  </si>
  <si>
    <t>011143000</t>
  </si>
  <si>
    <t>DANVILLE INDEPENDENT</t>
  </si>
  <si>
    <t>359 PROCTOR ST</t>
  </si>
  <si>
    <t>1577</t>
  </si>
  <si>
    <t>8599368500</t>
  </si>
  <si>
    <t>2101470</t>
  </si>
  <si>
    <t>030145000</t>
  </si>
  <si>
    <t>DAVIESS COUNTY</t>
  </si>
  <si>
    <t>1622 SOUTHEASTERN PKWY</t>
  </si>
  <si>
    <t>OWENSBORO</t>
  </si>
  <si>
    <t>42304</t>
  </si>
  <si>
    <t>1510</t>
  </si>
  <si>
    <t>2708527000</t>
  </si>
  <si>
    <t>2101500</t>
  </si>
  <si>
    <t>054146000</t>
  </si>
  <si>
    <t>DAWSON SPRINGS INDEPENDENT</t>
  </si>
  <si>
    <t>118 E ARCADIA AVE</t>
  </si>
  <si>
    <t>DAWSON SPRINGS</t>
  </si>
  <si>
    <t>42408</t>
  </si>
  <si>
    <t>1608</t>
  </si>
  <si>
    <t>2707973811</t>
  </si>
  <si>
    <t>2101530</t>
  </si>
  <si>
    <t>019147000</t>
  </si>
  <si>
    <t>DAYTON INDEPENDENT</t>
  </si>
  <si>
    <t>200 CLAY ST</t>
  </si>
  <si>
    <t>DAYTON</t>
  </si>
  <si>
    <t>41074</t>
  </si>
  <si>
    <t>1257</t>
  </si>
  <si>
    <t>8594916565</t>
  </si>
  <si>
    <t>2101590</t>
  </si>
  <si>
    <t>063149000</t>
  </si>
  <si>
    <t>EAST BERNSTADT INDEPENDENT</t>
  </si>
  <si>
    <t>229 SCHOOL ST</t>
  </si>
  <si>
    <t>EAST BERNSTADT</t>
  </si>
  <si>
    <t>40729</t>
  </si>
  <si>
    <t>0128</t>
  </si>
  <si>
    <t>6068437373</t>
  </si>
  <si>
    <t>2101620</t>
  </si>
  <si>
    <t>031151000</t>
  </si>
  <si>
    <t>EDMONSON COUNTY</t>
  </si>
  <si>
    <t>100 HIGH SCHOOL RD</t>
  </si>
  <si>
    <t>BROWNSVILLE</t>
  </si>
  <si>
    <t>42210</t>
  </si>
  <si>
    <t>0129</t>
  </si>
  <si>
    <t>2705972101</t>
  </si>
  <si>
    <t>2101650</t>
  </si>
  <si>
    <t>047152000</t>
  </si>
  <si>
    <t>ELIZABETHTOWN INDEPENDENT</t>
  </si>
  <si>
    <t>219 HELM ST</t>
  </si>
  <si>
    <t>ELIZABETHTOWN</t>
  </si>
  <si>
    <t>42701</t>
  </si>
  <si>
    <t>0605</t>
  </si>
  <si>
    <t>2707656146</t>
  </si>
  <si>
    <t>2101680</t>
  </si>
  <si>
    <t>032155000</t>
  </si>
  <si>
    <t>ELLIOTT COUNTY</t>
  </si>
  <si>
    <t>MAIN ST</t>
  </si>
  <si>
    <t>SANDY HOOK</t>
  </si>
  <si>
    <t>41171</t>
  </si>
  <si>
    <t>0767</t>
  </si>
  <si>
    <t>6067388002</t>
  </si>
  <si>
    <t>2101710</t>
  </si>
  <si>
    <t>052156000</t>
  </si>
  <si>
    <t>EMINENCE INDEPENDENT</t>
  </si>
  <si>
    <t>114 S PENN AVE</t>
  </si>
  <si>
    <t>EMINENCE</t>
  </si>
  <si>
    <t>40019</t>
  </si>
  <si>
    <t>0146</t>
  </si>
  <si>
    <t>5028454788</t>
  </si>
  <si>
    <t>2101740</t>
  </si>
  <si>
    <t>059157000</t>
  </si>
  <si>
    <t>ERLANGER-ELSMERE INDEPENDENT</t>
  </si>
  <si>
    <t>500 GRAVES AVE</t>
  </si>
  <si>
    <t>ERLANGER</t>
  </si>
  <si>
    <t>41018</t>
  </si>
  <si>
    <t>1620</t>
  </si>
  <si>
    <t>8597272009</t>
  </si>
  <si>
    <t>2101760</t>
  </si>
  <si>
    <t>033161000</t>
  </si>
  <si>
    <t>ESTILL COUNTY</t>
  </si>
  <si>
    <t>253 MAIN ST</t>
  </si>
  <si>
    <t>IRVINE</t>
  </si>
  <si>
    <t>40336</t>
  </si>
  <si>
    <t>0391</t>
  </si>
  <si>
    <t>6067232181</t>
  </si>
  <si>
    <t>2101800</t>
  </si>
  <si>
    <t>P.O. BOX 148</t>
  </si>
  <si>
    <t>HARDINSBURG</t>
  </si>
  <si>
    <t>40143</t>
  </si>
  <si>
    <t>0148</t>
  </si>
  <si>
    <t>2707563000</t>
  </si>
  <si>
    <t>2100750</t>
  </si>
  <si>
    <t>015071000</t>
  </si>
  <si>
    <t>BULLITT CO</t>
  </si>
  <si>
    <t>1040 HW44E</t>
  </si>
  <si>
    <t>SHEPHERDSVILLE</t>
  </si>
  <si>
    <t>40165</t>
  </si>
  <si>
    <t>6168</t>
  </si>
  <si>
    <t>5025432271</t>
  </si>
  <si>
    <t>2100780</t>
  </si>
  <si>
    <t>084072000</t>
  </si>
  <si>
    <t>BURGIN IND</t>
  </si>
  <si>
    <t>P.O. BOX B</t>
  </si>
  <si>
    <t>BURGIN</t>
  </si>
  <si>
    <t>40310</t>
  </si>
  <si>
    <t>0258</t>
  </si>
  <si>
    <t>8597484000</t>
  </si>
  <si>
    <t>2100810</t>
  </si>
  <si>
    <t>016075000</t>
  </si>
  <si>
    <t>BUTLER CO</t>
  </si>
  <si>
    <t>P.O. BOX 339</t>
  </si>
  <si>
    <t>MORGANTOWN</t>
  </si>
  <si>
    <t>42261</t>
  </si>
  <si>
    <t>0339</t>
  </si>
  <si>
    <t>2705265624</t>
  </si>
  <si>
    <t>2100840</t>
  </si>
  <si>
    <t>017081000</t>
  </si>
  <si>
    <t>CALDWELL CO</t>
  </si>
  <si>
    <t>P.O. BOX 229</t>
  </si>
  <si>
    <t>PRINCETON</t>
  </si>
  <si>
    <t>42445</t>
  </si>
  <si>
    <t>0229</t>
  </si>
  <si>
    <t>2703658000</t>
  </si>
  <si>
    <t>2100870</t>
  </si>
  <si>
    <t>018085000</t>
  </si>
  <si>
    <t>CALLOWAY CO</t>
  </si>
  <si>
    <t>P.O. BOX 800</t>
  </si>
  <si>
    <t>MURRAY</t>
  </si>
  <si>
    <t>42071</t>
  </si>
  <si>
    <t>0800</t>
  </si>
  <si>
    <t>2707627300</t>
  </si>
  <si>
    <t>2100900</t>
  </si>
  <si>
    <t>019091000</t>
  </si>
  <si>
    <t>CAMPBELL CO</t>
  </si>
  <si>
    <t>101 ORCHARD</t>
  </si>
  <si>
    <t>ALEXANDRIA</t>
  </si>
  <si>
    <t>41001</t>
  </si>
  <si>
    <t>1223</t>
  </si>
  <si>
    <t>8596352173</t>
  </si>
  <si>
    <t>2100930</t>
  </si>
  <si>
    <t>109092000</t>
  </si>
  <si>
    <t>CAMPBELLSVILLE IN</t>
  </si>
  <si>
    <t>136 S COLUMBIA</t>
  </si>
  <si>
    <t>CAMPBELLSVILL</t>
  </si>
  <si>
    <t>42718</t>
  </si>
  <si>
    <t>1339</t>
  </si>
  <si>
    <t>2704654162</t>
  </si>
  <si>
    <t>2100960</t>
  </si>
  <si>
    <t>020095000</t>
  </si>
  <si>
    <t>CARLISLE CO</t>
  </si>
  <si>
    <t>ROUTE 1 HIGHWAY 1377</t>
  </si>
  <si>
    <t>BARDWEL</t>
  </si>
  <si>
    <t>42023</t>
  </si>
  <si>
    <t>9803</t>
  </si>
  <si>
    <t>2706285476</t>
  </si>
  <si>
    <t>2100990</t>
  </si>
  <si>
    <t>021101000</t>
  </si>
  <si>
    <t>CARROLL COUNTY</t>
  </si>
  <si>
    <t>813 HAWKINS ST</t>
  </si>
  <si>
    <t>CARROLLTON</t>
  </si>
  <si>
    <t>41008</t>
  </si>
  <si>
    <t>0090</t>
  </si>
  <si>
    <t>5027327070</t>
  </si>
  <si>
    <t>2101020</t>
  </si>
  <si>
    <t>022105000</t>
  </si>
  <si>
    <t>CARTER COUNTY</t>
  </si>
  <si>
    <t>228 S CAROL MALONE BLVD</t>
  </si>
  <si>
    <t>GRAYSON</t>
  </si>
  <si>
    <t>41143</t>
  </si>
  <si>
    <t>1345</t>
  </si>
  <si>
    <t>6064746696</t>
  </si>
  <si>
    <t>2101050</t>
  </si>
  <si>
    <t>023111000</t>
  </si>
  <si>
    <t>CASEY COUNTY</t>
  </si>
  <si>
    <t>1922 N US 127</t>
  </si>
  <si>
    <t>LIBERTY</t>
  </si>
  <si>
    <t>42539</t>
  </si>
  <si>
    <t>7701</t>
  </si>
  <si>
    <t>6067876941</t>
  </si>
  <si>
    <t>2100098</t>
  </si>
  <si>
    <t>999912000</t>
  </si>
  <si>
    <t>CAVELAND EDUCATIONAL SUPPORT CENTER</t>
  </si>
  <si>
    <t>JONES JAGGERS HALL RM 102 WKU</t>
  </si>
  <si>
    <t>2707455363</t>
  </si>
  <si>
    <t>2101110</t>
  </si>
  <si>
    <t>005113000</t>
  </si>
  <si>
    <t>CAVERNA INDEPENDENT</t>
  </si>
  <si>
    <t>1102 N DIXIE HWY</t>
  </si>
  <si>
    <t>CAVE CITY</t>
  </si>
  <si>
    <t>42127</t>
  </si>
  <si>
    <t>2707732530</t>
  </si>
  <si>
    <t>2100113</t>
  </si>
  <si>
    <t>999913000</t>
  </si>
  <si>
    <t>CENTRAL KENTUCKY EDUCATION COOPERATIVE</t>
  </si>
  <si>
    <t>UK 43 DICKEY HALL</t>
  </si>
  <si>
    <t>LEXINGTON</t>
  </si>
  <si>
    <t>40506</t>
  </si>
  <si>
    <t>0017</t>
  </si>
  <si>
    <t>8595273244</t>
  </si>
  <si>
    <t>2100110</t>
  </si>
  <si>
    <t>999914000</t>
  </si>
  <si>
    <t>CENTRAL KENTUCKY SPECIAL EDUCATION COOPERATIVE</t>
  </si>
  <si>
    <t>8592574314</t>
  </si>
  <si>
    <t>2101150</t>
  </si>
  <si>
    <t>024115000</t>
  </si>
  <si>
    <t>CHRISTIAN COUNTY</t>
  </si>
  <si>
    <t>200 GLASS ST</t>
  </si>
  <si>
    <t>HOPKINSVILLE</t>
  </si>
  <si>
    <t>42240</t>
  </si>
  <si>
    <t>0609</t>
  </si>
  <si>
    <t>2708871300</t>
  </si>
  <si>
    <t>2101200</t>
  </si>
  <si>
    <t>025121000</t>
  </si>
  <si>
    <t>CLARK COUNTY</t>
  </si>
  <si>
    <t>1600 W LEXINGTON AVE</t>
  </si>
  <si>
    <t>WINCHESTER</t>
  </si>
  <si>
    <t>40391</t>
  </si>
  <si>
    <t>1145</t>
  </si>
  <si>
    <t>8597444545</t>
  </si>
  <si>
    <t>3,4,8</t>
  </si>
  <si>
    <t>2101230</t>
  </si>
  <si>
    <t>026125000</t>
  </si>
  <si>
    <t>CLAY COUNTY</t>
  </si>
  <si>
    <t>128 RICHMOND RD</t>
  </si>
  <si>
    <t>999910000</t>
  </si>
  <si>
    <t>BADGETT REGIONAL COOPERATIVE FOR EDUCATIONAL ENHANCEMENT</t>
  </si>
  <si>
    <t>38 W ARCH ST</t>
  </si>
  <si>
    <t>MADISONVILLE</t>
  </si>
  <si>
    <t>42431</t>
  </si>
  <si>
    <t>1902</t>
  </si>
  <si>
    <t>2708214909</t>
  </si>
  <si>
    <t>M</t>
  </si>
  <si>
    <t>2100210</t>
  </si>
  <si>
    <t>004015000</t>
  </si>
  <si>
    <t>BALLARD CO</t>
  </si>
  <si>
    <t>RT 1 3465 PADUCAH RD</t>
  </si>
  <si>
    <t>BARLOW</t>
  </si>
  <si>
    <t>42024</t>
  </si>
  <si>
    <t>9529</t>
  </si>
  <si>
    <t>2706658400</t>
  </si>
  <si>
    <t>7</t>
  </si>
  <si>
    <t>2100240</t>
  </si>
  <si>
    <t>061016000</t>
  </si>
  <si>
    <t>BARBOURVILLE IND</t>
  </si>
  <si>
    <t>P.O. BOX 520</t>
  </si>
  <si>
    <t>BARBOURVILLE</t>
  </si>
  <si>
    <t>40906</t>
  </si>
  <si>
    <t>0520</t>
  </si>
  <si>
    <t>6065463120</t>
  </si>
  <si>
    <t>6</t>
  </si>
  <si>
    <t>2100270</t>
  </si>
  <si>
    <t>090017000</t>
  </si>
  <si>
    <t>BARDSTOWN IND</t>
  </si>
  <si>
    <t>308 NORTH 5TH</t>
  </si>
  <si>
    <t>BARDSTOWN</t>
  </si>
  <si>
    <t>40004</t>
  </si>
  <si>
    <t>1406</t>
  </si>
  <si>
    <t>5023318800</t>
  </si>
  <si>
    <t>2100300</t>
  </si>
  <si>
    <t>005021000</t>
  </si>
  <si>
    <t>BARREN CO</t>
  </si>
  <si>
    <t>P.O. BOX 879</t>
  </si>
  <si>
    <t>GLASGOW</t>
  </si>
  <si>
    <t>42141</t>
  </si>
  <si>
    <t>2706513787</t>
  </si>
  <si>
    <t>2100330</t>
  </si>
  <si>
    <t>006025000</t>
  </si>
  <si>
    <t>BATH CO</t>
  </si>
  <si>
    <t>405 WEST MAIN STREET</t>
  </si>
  <si>
    <t>OWINGSV</t>
  </si>
  <si>
    <t>40360</t>
  </si>
  <si>
    <t>0409</t>
  </si>
  <si>
    <t>6066746314</t>
  </si>
  <si>
    <t>2100360</t>
  </si>
  <si>
    <t>059026000</t>
  </si>
  <si>
    <t>BEECHWOOD IND</t>
  </si>
  <si>
    <t>50 BEECHWOOD ROAD</t>
  </si>
  <si>
    <t>FT MITCHEL</t>
  </si>
  <si>
    <t>41017</t>
  </si>
  <si>
    <t>2716</t>
  </si>
  <si>
    <t>8593313250</t>
  </si>
  <si>
    <t>2100390</t>
  </si>
  <si>
    <t>007031000</t>
  </si>
  <si>
    <t>BELL CO</t>
  </si>
  <si>
    <t>211 VIRGINIA AVENUE</t>
  </si>
  <si>
    <t>PINEVILLE</t>
  </si>
  <si>
    <t>40977</t>
  </si>
  <si>
    <t>0340</t>
  </si>
  <si>
    <t>6063377051</t>
  </si>
  <si>
    <t>2100420</t>
  </si>
  <si>
    <t>019032000</t>
  </si>
  <si>
    <t>BELLEVUE IND</t>
  </si>
  <si>
    <t>219 CENTER STREET</t>
  </si>
  <si>
    <t>BELLEVUE</t>
  </si>
  <si>
    <t>41073</t>
  </si>
  <si>
    <t>1401</t>
  </si>
  <si>
    <t>8592612108</t>
  </si>
  <si>
    <t>2100480</t>
  </si>
  <si>
    <t>073034000</t>
  </si>
  <si>
    <t>BEREA IND</t>
  </si>
  <si>
    <t>3 PIRATE PARKWAY</t>
  </si>
  <si>
    <t>BEREA</t>
  </si>
  <si>
    <t>40403</t>
  </si>
  <si>
    <t>1541</t>
  </si>
  <si>
    <t>8599868446</t>
  </si>
  <si>
    <t>2100100</t>
  </si>
  <si>
    <t>999911000</t>
  </si>
  <si>
    <t>BIG EAST EDUCATIONAL COOPERATIVE</t>
  </si>
  <si>
    <t>904 W ROAD RD</t>
  </si>
  <si>
    <t>41102</t>
  </si>
  <si>
    <t>6069280205</t>
  </si>
  <si>
    <t>2100510</t>
  </si>
  <si>
    <t>008035000</t>
  </si>
  <si>
    <t>BOONE CO</t>
  </si>
  <si>
    <t>8330 US 42</t>
  </si>
  <si>
    <t>FLORENCE</t>
  </si>
  <si>
    <t>41042</t>
  </si>
  <si>
    <t>9286</t>
  </si>
  <si>
    <t>8592831003</t>
  </si>
  <si>
    <t>3,8</t>
  </si>
  <si>
    <t>2100540</t>
  </si>
  <si>
    <t>009041000</t>
  </si>
  <si>
    <t>BOURBON CO</t>
  </si>
  <si>
    <t>3343 LEXINGTON ROAD</t>
  </si>
  <si>
    <t>PARIS</t>
  </si>
  <si>
    <t>40361</t>
  </si>
  <si>
    <t>1000</t>
  </si>
  <si>
    <t>8599872180</t>
  </si>
  <si>
    <t>4,8</t>
  </si>
  <si>
    <t>2100570</t>
  </si>
  <si>
    <t>114042000</t>
  </si>
  <si>
    <t>BOWLING GREEN IND</t>
  </si>
  <si>
    <t>1211 CENTER ST</t>
  </si>
  <si>
    <t>BOWLING GREEN</t>
  </si>
  <si>
    <t>42101</t>
  </si>
  <si>
    <t>6801</t>
  </si>
  <si>
    <t>2707462200</t>
  </si>
  <si>
    <t>2,8</t>
  </si>
  <si>
    <t>2100620</t>
  </si>
  <si>
    <t>010045000</t>
  </si>
  <si>
    <t>BOYD CO</t>
  </si>
  <si>
    <t>1104 BOB MCCULLOUGH</t>
  </si>
  <si>
    <t>9275</t>
  </si>
  <si>
    <t>6069284141</t>
  </si>
  <si>
    <t>2,4,8</t>
  </si>
  <si>
    <t>2100630</t>
  </si>
  <si>
    <t>011051000</t>
  </si>
  <si>
    <t>BOYLE CO</t>
  </si>
  <si>
    <t>DANVILLE</t>
  </si>
  <si>
    <t>40422</t>
  </si>
  <si>
    <t>8592366634</t>
  </si>
  <si>
    <t>2100660</t>
  </si>
  <si>
    <t>012055000</t>
  </si>
  <si>
    <t>BRACKEN CO</t>
  </si>
  <si>
    <t>348 WEST MIAMI ST</t>
  </si>
  <si>
    <t>BROOKSVILL</t>
  </si>
  <si>
    <t>41004</t>
  </si>
  <si>
    <t>0026</t>
  </si>
  <si>
    <t>6067352523</t>
  </si>
  <si>
    <t>2100690</t>
  </si>
  <si>
    <t>013061000</t>
  </si>
  <si>
    <t>BREATHITT CO</t>
  </si>
  <si>
    <t>P.O. BOX 750</t>
  </si>
  <si>
    <t>JACKSON</t>
  </si>
  <si>
    <t>41339</t>
  </si>
  <si>
    <t>0750</t>
  </si>
  <si>
    <t>6066662491</t>
  </si>
  <si>
    <t>2100720</t>
  </si>
  <si>
    <t>014065000</t>
  </si>
  <si>
    <t>BRECKINRIDGE CO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</si>
  <si>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</si>
  <si>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</si>
  <si>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</si>
  <si>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</si>
  <si>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</si>
  <si>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</si>
  <si>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</si>
  <si>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</si>
  <si>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</si>
  <si>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</si>
  <si>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</si>
  <si>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</si>
  <si>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</si>
  <si>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</si>
  <si>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</si>
  <si>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</si>
  <si>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</si>
  <si>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</si>
  <si>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</si>
  <si>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</si>
  <si>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</si>
  <si>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</si>
  <si>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</si>
  <si>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</si>
  <si>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</si>
  <si>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</si>
  <si>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</si>
  <si>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</si>
  <si>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</si>
  <si>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</si>
  <si>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</si>
  <si>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</si>
  <si>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</si>
  <si>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</si>
  <si>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</si>
  <si>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</si>
  <si>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</si>
  <si>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</si>
  <si>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</si>
  <si>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2100030</t>
  </si>
  <si>
    <t>001001000</t>
  </si>
  <si>
    <t>ADAIR CO</t>
  </si>
  <si>
    <t>1204 GREENSBURG ST</t>
  </si>
  <si>
    <t>COLUMBIA</t>
  </si>
  <si>
    <t>KY</t>
  </si>
  <si>
    <t>42728</t>
  </si>
  <si>
    <t>1811</t>
  </si>
  <si>
    <t>2703842476</t>
  </si>
  <si>
    <t>6,7</t>
  </si>
  <si>
    <t>NO</t>
  </si>
  <si>
    <t>YES</t>
  </si>
  <si>
    <t>2100070</t>
  </si>
  <si>
    <t>002005000</t>
  </si>
  <si>
    <t>ALLEN CO</t>
  </si>
  <si>
    <t>238 BLGN RD</t>
  </si>
  <si>
    <t>SCOTTSVILLE</t>
  </si>
  <si>
    <t>42164</t>
  </si>
  <si>
    <t>9650</t>
  </si>
  <si>
    <t>2702373181</t>
  </si>
  <si>
    <t>2100090</t>
  </si>
  <si>
    <t>056006000</t>
  </si>
  <si>
    <t>ANCHORAGE IND</t>
  </si>
  <si>
    <t>11400 RIDGE ROAD</t>
  </si>
  <si>
    <t>ANCHORAGE</t>
  </si>
  <si>
    <t>40223</t>
  </si>
  <si>
    <t>2444</t>
  </si>
  <si>
    <t>5022458927</t>
  </si>
  <si>
    <t>3</t>
  </si>
  <si>
    <t>2100120</t>
  </si>
  <si>
    <t>003011000</t>
  </si>
  <si>
    <t>ANDERSON CO</t>
  </si>
  <si>
    <t>103 NORTH MAIN</t>
  </si>
  <si>
    <t>LAWRENCEBURG</t>
  </si>
  <si>
    <t>40342</t>
  </si>
  <si>
    <t>1013</t>
  </si>
  <si>
    <t>5028393406</t>
  </si>
  <si>
    <t>2100150</t>
  </si>
  <si>
    <t>010012000</t>
  </si>
  <si>
    <t>ASHLAND IND</t>
  </si>
  <si>
    <t>1420 CENTRAL AVE</t>
  </si>
  <si>
    <t>ASHLAND</t>
  </si>
  <si>
    <t>41101</t>
  </si>
  <si>
    <t>7552</t>
  </si>
  <si>
    <t>6063272706</t>
  </si>
  <si>
    <t>2</t>
  </si>
  <si>
    <t>2100180</t>
  </si>
  <si>
    <t>012013000</t>
  </si>
  <si>
    <t>AUGUSTA IND</t>
  </si>
  <si>
    <t>307 BRACKEN STREET</t>
  </si>
  <si>
    <t>AUGUSTA</t>
  </si>
  <si>
    <t>41002</t>
  </si>
  <si>
    <t>1134</t>
  </si>
  <si>
    <t>6067562545</t>
  </si>
  <si>
    <t>8</t>
  </si>
  <si>
    <t>2100097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</si>
</sst>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49" fontId="0" fillId="2" borderId="22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2" fontId="0" fillId="2" borderId="22" xfId="0" applyNumberFormat="1" applyFont="1" applyFill="1" applyBorder="1" applyAlignment="1">
      <alignment horizontal="center"/>
    </xf>
    <xf numFmtId="166" fontId="0" fillId="2" borderId="23" xfId="0" applyNumberFormat="1" applyFont="1" applyFill="1" applyBorder="1" applyAlignment="1">
      <alignment/>
    </xf>
    <xf numFmtId="167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0" fontId="0" fillId="2" borderId="24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0" fillId="0" borderId="23" xfId="2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169" fontId="0" fillId="0" borderId="26" xfId="20" applyNumberFormat="1" applyFont="1" applyFill="1" applyBorder="1" applyAlignment="1" applyProtection="1">
      <alignment horizontal="right"/>
      <protection locked="0"/>
    </xf>
    <xf numFmtId="169" fontId="0" fillId="0" borderId="25" xfId="17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 horizontal="right"/>
      <protection locked="0"/>
    </xf>
    <xf numFmtId="169" fontId="0" fillId="0" borderId="24" xfId="17" applyNumberFormat="1" applyFont="1" applyFill="1" applyBorder="1" applyAlignment="1" applyProtection="1">
      <alignment horizontal="right"/>
      <protection locked="0"/>
    </xf>
    <xf numFmtId="169" fontId="0" fillId="0" borderId="25" xfId="20" applyNumberFormat="1" applyFont="1" applyFill="1" applyBorder="1" applyAlignment="1" applyProtection="1">
      <alignment horizontal="right"/>
      <protection locked="0"/>
    </xf>
    <xf numFmtId="169" fontId="0" fillId="0" borderId="24" xfId="20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2" xfId="0" applyFont="1" applyFill="1" applyBorder="1" applyAlignment="1">
      <alignment horizontal="center"/>
    </xf>
    <xf numFmtId="169" fontId="0" fillId="0" borderId="24" xfId="17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169" fontId="0" fillId="0" borderId="20" xfId="17" applyNumberFormat="1" applyFont="1" applyFill="1" applyBorder="1" applyAlignment="1" applyProtection="1">
      <alignment horizontal="right"/>
      <protection locked="0"/>
    </xf>
    <xf numFmtId="169" fontId="0" fillId="0" borderId="20" xfId="0" applyNumberFormat="1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169" fontId="0" fillId="0" borderId="20" xfId="17" applyNumberFormat="1" applyFont="1" applyFill="1" applyBorder="1" applyAlignment="1" applyProtection="1">
      <alignment horizontal="right"/>
      <protection locked="0"/>
    </xf>
    <xf numFmtId="169" fontId="0" fillId="0" borderId="20" xfId="0" applyNumberFormat="1" applyFont="1" applyFill="1" applyBorder="1" applyAlignment="1" applyProtection="1">
      <alignment horizontal="right"/>
      <protection locked="0"/>
    </xf>
    <xf numFmtId="0" fontId="0" fillId="2" borderId="27" xfId="0" applyNumberFormat="1" applyFont="1" applyFill="1" applyBorder="1" applyAlignment="1">
      <alignment/>
    </xf>
    <xf numFmtId="2" fontId="0" fillId="2" borderId="27" xfId="0" applyNumberFormat="1" applyFont="1" applyFill="1" applyBorder="1" applyAlignment="1">
      <alignment horizontal="right"/>
    </xf>
    <xf numFmtId="169" fontId="0" fillId="0" borderId="27" xfId="17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8" xfId="2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169" fontId="0" fillId="0" borderId="27" xfId="17" applyNumberFormat="1" applyFont="1" applyFill="1" applyBorder="1" applyAlignment="1" applyProtection="1">
      <alignment/>
      <protection locked="0"/>
    </xf>
    <xf numFmtId="169" fontId="0" fillId="0" borderId="28" xfId="20" applyNumberFormat="1" applyFont="1" applyFill="1" applyBorder="1" applyAlignment="1" applyProtection="1">
      <alignment horizontal="right"/>
      <protection locked="0"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8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25" xfId="20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9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10.00390625" style="0" bestFit="1" customWidth="1"/>
    <col min="3" max="3" width="32.00390625" style="0" bestFit="1" customWidth="1"/>
    <col min="4" max="4" width="21.7109375" style="0" bestFit="1" customWidth="1"/>
    <col min="5" max="5" width="18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68" t="s">
        <v>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2">
      <c r="A2" s="166" t="s">
        <v>32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2">
      <c r="A3" s="167" t="s">
        <v>33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5.75" customHeight="1">
      <c r="A4" s="170" t="s">
        <v>34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49.5" customHeight="1">
      <c r="A5" s="163" t="s">
        <v>35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ht="12">
      <c r="A6" s="165" t="s">
        <v>36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ht="12">
      <c r="A7" s="165" t="s">
        <v>37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</row>
    <row r="8" spans="1:31" ht="16.5">
      <c r="A8" s="11" t="s">
        <v>27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1419</v>
      </c>
      <c r="B9" s="16" t="s">
        <v>1420</v>
      </c>
      <c r="C9" s="17" t="s">
        <v>1421</v>
      </c>
      <c r="D9" s="17" t="s">
        <v>1422</v>
      </c>
      <c r="E9" s="17" t="s">
        <v>1423</v>
      </c>
      <c r="F9" s="18" t="s">
        <v>1424</v>
      </c>
      <c r="G9" s="19" t="s">
        <v>1425</v>
      </c>
      <c r="H9" s="18" t="s">
        <v>1426</v>
      </c>
      <c r="I9" s="17" t="s">
        <v>1427</v>
      </c>
      <c r="J9" s="20" t="s">
        <v>1428</v>
      </c>
      <c r="K9" s="21" t="s">
        <v>1429</v>
      </c>
      <c r="L9" s="22" t="s">
        <v>1430</v>
      </c>
      <c r="M9" s="23" t="s">
        <v>1431</v>
      </c>
      <c r="N9" s="24" t="s">
        <v>1432</v>
      </c>
      <c r="O9" s="25" t="s">
        <v>1433</v>
      </c>
      <c r="P9" s="26" t="s">
        <v>1434</v>
      </c>
      <c r="Q9" s="27" t="s">
        <v>1435</v>
      </c>
      <c r="R9" s="28" t="s">
        <v>1436</v>
      </c>
      <c r="S9" s="29" t="s">
        <v>1437</v>
      </c>
      <c r="T9" s="30" t="s">
        <v>1438</v>
      </c>
      <c r="U9" s="31" t="s">
        <v>1439</v>
      </c>
      <c r="V9" s="31" t="s">
        <v>1440</v>
      </c>
      <c r="W9" s="32" t="s">
        <v>1441</v>
      </c>
      <c r="X9" s="33" t="s">
        <v>1442</v>
      </c>
      <c r="Y9" s="34" t="s">
        <v>1443</v>
      </c>
      <c r="Z9" s="35" t="s">
        <v>1444</v>
      </c>
      <c r="AA9" s="36" t="s">
        <v>1445</v>
      </c>
      <c r="AB9" s="36" t="s">
        <v>1446</v>
      </c>
      <c r="AC9" s="37" t="s">
        <v>1447</v>
      </c>
      <c r="AD9" s="38" t="s">
        <v>1448</v>
      </c>
      <c r="AE9" s="35" t="s">
        <v>1449</v>
      </c>
      <c r="AF9" s="36" t="s">
        <v>1450</v>
      </c>
      <c r="AG9" s="37" t="s">
        <v>1451</v>
      </c>
      <c r="AH9" s="39" t="s">
        <v>1452</v>
      </c>
      <c r="AI9" s="40" t="s">
        <v>1453</v>
      </c>
    </row>
    <row r="10" spans="1:35" s="94" customFormat="1" ht="12.7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1454</v>
      </c>
      <c r="R10" s="55" t="s">
        <v>1455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1456</v>
      </c>
    </row>
    <row r="11" spans="1:36" s="64" customFormat="1" ht="12.75" customHeight="1">
      <c r="A11" s="130" t="s">
        <v>1503</v>
      </c>
      <c r="B11" s="131" t="s">
        <v>1504</v>
      </c>
      <c r="C11" s="132" t="s">
        <v>1505</v>
      </c>
      <c r="D11" s="133" t="s">
        <v>1506</v>
      </c>
      <c r="E11" s="133" t="s">
        <v>1507</v>
      </c>
      <c r="F11" s="134" t="s">
        <v>1462</v>
      </c>
      <c r="G11" s="135" t="s">
        <v>1508</v>
      </c>
      <c r="H11" s="136" t="s">
        <v>1509</v>
      </c>
      <c r="I11" s="137" t="s">
        <v>1510</v>
      </c>
      <c r="J11" s="138" t="s">
        <v>1511</v>
      </c>
      <c r="K11" s="139" t="s">
        <v>1468</v>
      </c>
      <c r="L11" s="126" t="s">
        <v>28</v>
      </c>
      <c r="M11" s="127">
        <v>264.342</v>
      </c>
      <c r="N11" s="98" t="s">
        <v>28</v>
      </c>
      <c r="O11" s="140">
        <v>28.125</v>
      </c>
      <c r="P11" s="141" t="s">
        <v>1468</v>
      </c>
      <c r="Q11" s="99"/>
      <c r="R11" s="100"/>
      <c r="S11" s="142" t="s">
        <v>1468</v>
      </c>
      <c r="T11" s="128">
        <v>17368</v>
      </c>
      <c r="U11" s="101">
        <v>624</v>
      </c>
      <c r="V11" s="102">
        <v>1363</v>
      </c>
      <c r="W11" s="129">
        <v>0</v>
      </c>
      <c r="X11" s="158" t="s">
        <v>1468</v>
      </c>
      <c r="Y11" s="159" t="s">
        <v>1467</v>
      </c>
      <c r="Z11" s="132">
        <f aca="true" t="shared" si="0" ref="Z11:Z19">IF(OR(K11="YES",TRIM(L11)="YES"),1,0)</f>
        <v>1</v>
      </c>
      <c r="AA11" s="133">
        <f aca="true" t="shared" si="1" ref="AA11:AA19">IF(OR(AND(ISNUMBER(M11),AND(M11&gt;0,M11&lt;600)),AND(ISNUMBER(M11),AND(M11&gt;0,N11="YES"))),1,0)</f>
        <v>1</v>
      </c>
      <c r="AB11" s="133">
        <f aca="true" t="shared" si="2" ref="AB11:AB19">IF(AND(OR(K11="YES",TRIM(L11)="YES"),(Z11=0)),"Trouble",0)</f>
        <v>0</v>
      </c>
      <c r="AC11" s="133">
        <f aca="true" t="shared" si="3" ref="AC11:AC19">IF(AND(OR(AND(ISNUMBER(M11),AND(M11&gt;0,M11&lt;600)),AND(ISNUMBER(M11),AND(M11&gt;0,N11="YES"))),(AA11=0)),"Trouble",0)</f>
        <v>0</v>
      </c>
      <c r="AD11" s="143" t="str">
        <f aca="true" t="shared" si="4" ref="AD11:AD19">IF(AND(Z11=1,AA11=1),"SRSA","-")</f>
        <v>SRSA</v>
      </c>
      <c r="AE11" s="132">
        <f aca="true" t="shared" si="5" ref="AE11:AE19">IF(S11="YES",1,0)</f>
        <v>1</v>
      </c>
      <c r="AF11" s="133">
        <f aca="true" t="shared" si="6" ref="AF11:AF19">IF(OR(AND(ISNUMBER(Q11),Q11&gt;=20),(AND(ISNUMBER(Q11)=FALSE,AND(ISNUMBER(O11),O11&gt;=20)))),1,0)</f>
        <v>1</v>
      </c>
      <c r="AG11" s="133" t="str">
        <f aca="true" t="shared" si="7" ref="AG11:AG19">IF(AND(AE11=1,AF11=1),"Initial",0)</f>
        <v>Initial</v>
      </c>
      <c r="AH11" s="143" t="str">
        <f aca="true" t="shared" si="8" ref="AH11:AH19">IF(AND(AND(AG11="Initial",AI11=0),AND(ISNUMBER(M11),M11&gt;0)),"RLIS","-")</f>
        <v>-</v>
      </c>
      <c r="AI11" s="132" t="str">
        <f aca="true" t="shared" si="9" ref="AI11:AI19">IF(AND(AD11="SRSA",AG11="Initial"),"SRSA",0)</f>
        <v>SRSA</v>
      </c>
      <c r="AJ11" s="64" t="s">
        <v>1503</v>
      </c>
    </row>
    <row r="12" spans="1:36" s="64" customFormat="1" ht="12.75" customHeight="1">
      <c r="A12" s="144" t="s">
        <v>1147</v>
      </c>
      <c r="B12" s="145" t="s">
        <v>1148</v>
      </c>
      <c r="C12" s="146" t="s">
        <v>1149</v>
      </c>
      <c r="D12" s="147" t="s">
        <v>1150</v>
      </c>
      <c r="E12" s="147" t="s">
        <v>1151</v>
      </c>
      <c r="F12" s="148" t="s">
        <v>1462</v>
      </c>
      <c r="G12" s="149" t="s">
        <v>1152</v>
      </c>
      <c r="H12" s="150" t="s">
        <v>1153</v>
      </c>
      <c r="I12" s="151" t="s">
        <v>1154</v>
      </c>
      <c r="J12" s="152" t="s">
        <v>1288</v>
      </c>
      <c r="K12" s="153" t="s">
        <v>1468</v>
      </c>
      <c r="L12" s="81" t="s">
        <v>28</v>
      </c>
      <c r="M12" s="83">
        <v>410.807</v>
      </c>
      <c r="N12" s="82" t="s">
        <v>28</v>
      </c>
      <c r="O12" s="154">
        <v>10.21377672209026</v>
      </c>
      <c r="P12" s="155" t="s">
        <v>1467</v>
      </c>
      <c r="Q12" s="85"/>
      <c r="R12" s="86"/>
      <c r="S12" s="156" t="s">
        <v>1468</v>
      </c>
      <c r="T12" s="88">
        <v>15212</v>
      </c>
      <c r="U12" s="90">
        <v>415</v>
      </c>
      <c r="V12" s="89">
        <v>1169</v>
      </c>
      <c r="W12" s="87">
        <v>0</v>
      </c>
      <c r="X12" s="160" t="s">
        <v>1468</v>
      </c>
      <c r="Y12" s="161" t="s">
        <v>1467</v>
      </c>
      <c r="Z12" s="146">
        <f t="shared" si="0"/>
        <v>1</v>
      </c>
      <c r="AA12" s="147">
        <f t="shared" si="1"/>
        <v>1</v>
      </c>
      <c r="AB12" s="147">
        <f t="shared" si="2"/>
        <v>0</v>
      </c>
      <c r="AC12" s="147">
        <f t="shared" si="3"/>
        <v>0</v>
      </c>
      <c r="AD12" s="157" t="str">
        <f t="shared" si="4"/>
        <v>SRSA</v>
      </c>
      <c r="AE12" s="146">
        <f t="shared" si="5"/>
        <v>1</v>
      </c>
      <c r="AF12" s="147">
        <f t="shared" si="6"/>
        <v>0</v>
      </c>
      <c r="AG12" s="147">
        <f t="shared" si="7"/>
        <v>0</v>
      </c>
      <c r="AH12" s="157" t="str">
        <f t="shared" si="8"/>
        <v>-</v>
      </c>
      <c r="AI12" s="146">
        <f t="shared" si="9"/>
        <v>0</v>
      </c>
      <c r="AJ12" s="64" t="s">
        <v>1147</v>
      </c>
    </row>
    <row r="13" spans="1:36" s="64" customFormat="1" ht="12.75" customHeight="1">
      <c r="A13" s="144" t="s">
        <v>1007</v>
      </c>
      <c r="B13" s="145" t="s">
        <v>1008</v>
      </c>
      <c r="C13" s="146" t="s">
        <v>1009</v>
      </c>
      <c r="D13" s="147" t="s">
        <v>1010</v>
      </c>
      <c r="E13" s="147" t="s">
        <v>1011</v>
      </c>
      <c r="F13" s="148" t="s">
        <v>1462</v>
      </c>
      <c r="G13" s="149" t="s">
        <v>1012</v>
      </c>
      <c r="H13" s="150" t="s">
        <v>1013</v>
      </c>
      <c r="I13" s="151" t="s">
        <v>1014</v>
      </c>
      <c r="J13" s="152" t="s">
        <v>1288</v>
      </c>
      <c r="K13" s="153" t="s">
        <v>1468</v>
      </c>
      <c r="L13" s="81" t="s">
        <v>28</v>
      </c>
      <c r="M13" s="83">
        <v>270.934</v>
      </c>
      <c r="N13" s="82" t="s">
        <v>28</v>
      </c>
      <c r="O13" s="154">
        <v>30.34825870646766</v>
      </c>
      <c r="P13" s="155" t="s">
        <v>1468</v>
      </c>
      <c r="Q13" s="85"/>
      <c r="R13" s="86"/>
      <c r="S13" s="156" t="s">
        <v>1468</v>
      </c>
      <c r="T13" s="88">
        <v>20243</v>
      </c>
      <c r="U13" s="90">
        <v>854</v>
      </c>
      <c r="V13" s="89">
        <v>1364</v>
      </c>
      <c r="W13" s="87">
        <v>0</v>
      </c>
      <c r="X13" s="160" t="s">
        <v>1468</v>
      </c>
      <c r="Y13" s="161" t="s">
        <v>1467</v>
      </c>
      <c r="Z13" s="146">
        <f t="shared" si="0"/>
        <v>1</v>
      </c>
      <c r="AA13" s="147">
        <f t="shared" si="1"/>
        <v>1</v>
      </c>
      <c r="AB13" s="147">
        <f t="shared" si="2"/>
        <v>0</v>
      </c>
      <c r="AC13" s="147">
        <f t="shared" si="3"/>
        <v>0</v>
      </c>
      <c r="AD13" s="157" t="str">
        <f t="shared" si="4"/>
        <v>SRSA</v>
      </c>
      <c r="AE13" s="146">
        <f t="shared" si="5"/>
        <v>1</v>
      </c>
      <c r="AF13" s="147">
        <f t="shared" si="6"/>
        <v>1</v>
      </c>
      <c r="AG13" s="147" t="str">
        <f t="shared" si="7"/>
        <v>Initial</v>
      </c>
      <c r="AH13" s="157" t="str">
        <f t="shared" si="8"/>
        <v>-</v>
      </c>
      <c r="AI13" s="146" t="str">
        <f t="shared" si="9"/>
        <v>SRSA</v>
      </c>
      <c r="AJ13" s="64" t="s">
        <v>1007</v>
      </c>
    </row>
    <row r="14" spans="1:36" s="64" customFormat="1" ht="12.75" customHeight="1">
      <c r="A14" s="144" t="s">
        <v>1077</v>
      </c>
      <c r="B14" s="145" t="s">
        <v>1078</v>
      </c>
      <c r="C14" s="146" t="s">
        <v>1079</v>
      </c>
      <c r="D14" s="147" t="s">
        <v>1080</v>
      </c>
      <c r="E14" s="147" t="s">
        <v>1081</v>
      </c>
      <c r="F14" s="148" t="s">
        <v>1462</v>
      </c>
      <c r="G14" s="149" t="s">
        <v>1082</v>
      </c>
      <c r="H14" s="150" t="s">
        <v>1083</v>
      </c>
      <c r="I14" s="151" t="s">
        <v>1084</v>
      </c>
      <c r="J14" s="152" t="s">
        <v>1288</v>
      </c>
      <c r="K14" s="153" t="s">
        <v>1468</v>
      </c>
      <c r="L14" s="81" t="s">
        <v>28</v>
      </c>
      <c r="M14" s="83">
        <v>471.403</v>
      </c>
      <c r="N14" s="82" t="s">
        <v>28</v>
      </c>
      <c r="O14" s="154">
        <v>28.365384615384613</v>
      </c>
      <c r="P14" s="155" t="s">
        <v>1468</v>
      </c>
      <c r="Q14" s="85"/>
      <c r="R14" s="86"/>
      <c r="S14" s="156" t="s">
        <v>1468</v>
      </c>
      <c r="T14" s="88">
        <v>29467</v>
      </c>
      <c r="U14" s="90">
        <v>749</v>
      </c>
      <c r="V14" s="89">
        <v>1778</v>
      </c>
      <c r="W14" s="87">
        <v>0</v>
      </c>
      <c r="X14" s="160" t="s">
        <v>1468</v>
      </c>
      <c r="Y14" s="161" t="s">
        <v>1467</v>
      </c>
      <c r="Z14" s="146">
        <f t="shared" si="0"/>
        <v>1</v>
      </c>
      <c r="AA14" s="147">
        <f t="shared" si="1"/>
        <v>1</v>
      </c>
      <c r="AB14" s="147">
        <f t="shared" si="2"/>
        <v>0</v>
      </c>
      <c r="AC14" s="147">
        <f t="shared" si="3"/>
        <v>0</v>
      </c>
      <c r="AD14" s="157" t="str">
        <f t="shared" si="4"/>
        <v>SRSA</v>
      </c>
      <c r="AE14" s="146">
        <f t="shared" si="5"/>
        <v>1</v>
      </c>
      <c r="AF14" s="147">
        <f t="shared" si="6"/>
        <v>1</v>
      </c>
      <c r="AG14" s="147" t="str">
        <f t="shared" si="7"/>
        <v>Initial</v>
      </c>
      <c r="AH14" s="157" t="str">
        <f t="shared" si="8"/>
        <v>-</v>
      </c>
      <c r="AI14" s="146" t="str">
        <f t="shared" si="9"/>
        <v>SRSA</v>
      </c>
      <c r="AJ14" s="64" t="s">
        <v>1077</v>
      </c>
    </row>
    <row r="15" spans="1:36" s="64" customFormat="1" ht="12.75" customHeight="1">
      <c r="A15" s="144" t="s">
        <v>910</v>
      </c>
      <c r="B15" s="145" t="s">
        <v>911</v>
      </c>
      <c r="C15" s="146" t="s">
        <v>912</v>
      </c>
      <c r="D15" s="147" t="s">
        <v>913</v>
      </c>
      <c r="E15" s="147" t="s">
        <v>914</v>
      </c>
      <c r="F15" s="148" t="s">
        <v>1462</v>
      </c>
      <c r="G15" s="149" t="s">
        <v>915</v>
      </c>
      <c r="H15" s="150" t="s">
        <v>916</v>
      </c>
      <c r="I15" s="151" t="s">
        <v>917</v>
      </c>
      <c r="J15" s="152" t="s">
        <v>1288</v>
      </c>
      <c r="K15" s="153" t="s">
        <v>1468</v>
      </c>
      <c r="L15" s="81" t="s">
        <v>28</v>
      </c>
      <c r="M15" s="83">
        <v>539.302</v>
      </c>
      <c r="N15" s="82" t="s">
        <v>28</v>
      </c>
      <c r="O15" s="154">
        <v>30.832196452933154</v>
      </c>
      <c r="P15" s="155" t="s">
        <v>1468</v>
      </c>
      <c r="Q15" s="85"/>
      <c r="R15" s="86"/>
      <c r="S15" s="156" t="s">
        <v>1468</v>
      </c>
      <c r="T15" s="88">
        <v>75110</v>
      </c>
      <c r="U15" s="90">
        <v>3144</v>
      </c>
      <c r="V15" s="89">
        <v>4289</v>
      </c>
      <c r="W15" s="87">
        <v>0</v>
      </c>
      <c r="X15" s="160" t="s">
        <v>1468</v>
      </c>
      <c r="Y15" s="161" t="s">
        <v>1467</v>
      </c>
      <c r="Z15" s="146">
        <f t="shared" si="0"/>
        <v>1</v>
      </c>
      <c r="AA15" s="147">
        <f t="shared" si="1"/>
        <v>1</v>
      </c>
      <c r="AB15" s="147">
        <f t="shared" si="2"/>
        <v>0</v>
      </c>
      <c r="AC15" s="147">
        <f t="shared" si="3"/>
        <v>0</v>
      </c>
      <c r="AD15" s="157" t="str">
        <f t="shared" si="4"/>
        <v>SRSA</v>
      </c>
      <c r="AE15" s="146">
        <f t="shared" si="5"/>
        <v>1</v>
      </c>
      <c r="AF15" s="147">
        <f t="shared" si="6"/>
        <v>1</v>
      </c>
      <c r="AG15" s="147" t="str">
        <f t="shared" si="7"/>
        <v>Initial</v>
      </c>
      <c r="AH15" s="157" t="str">
        <f t="shared" si="8"/>
        <v>-</v>
      </c>
      <c r="AI15" s="146" t="str">
        <f t="shared" si="9"/>
        <v>SRSA</v>
      </c>
      <c r="AJ15" s="64" t="s">
        <v>910</v>
      </c>
    </row>
    <row r="16" spans="1:36" s="64" customFormat="1" ht="12.75" customHeight="1">
      <c r="A16" s="144" t="s">
        <v>825</v>
      </c>
      <c r="B16" s="145" t="s">
        <v>826</v>
      </c>
      <c r="C16" s="146" t="s">
        <v>827</v>
      </c>
      <c r="D16" s="147" t="s">
        <v>828</v>
      </c>
      <c r="E16" s="147" t="s">
        <v>829</v>
      </c>
      <c r="F16" s="148" t="s">
        <v>1462</v>
      </c>
      <c r="G16" s="149" t="s">
        <v>830</v>
      </c>
      <c r="H16" s="150" t="s">
        <v>831</v>
      </c>
      <c r="I16" s="151" t="s">
        <v>832</v>
      </c>
      <c r="J16" s="152" t="s">
        <v>1288</v>
      </c>
      <c r="K16" s="153" t="s">
        <v>1468</v>
      </c>
      <c r="L16" s="81" t="s">
        <v>28</v>
      </c>
      <c r="M16" s="83">
        <v>495.226</v>
      </c>
      <c r="N16" s="82" t="s">
        <v>28</v>
      </c>
      <c r="O16" s="154">
        <v>38.218923933209645</v>
      </c>
      <c r="P16" s="155" t="s">
        <v>1468</v>
      </c>
      <c r="Q16" s="85"/>
      <c r="R16" s="86"/>
      <c r="S16" s="156" t="s">
        <v>1468</v>
      </c>
      <c r="T16" s="88">
        <v>64384</v>
      </c>
      <c r="U16" s="90">
        <v>2993</v>
      </c>
      <c r="V16" s="89">
        <v>4103</v>
      </c>
      <c r="W16" s="87">
        <v>0</v>
      </c>
      <c r="X16" s="160" t="s">
        <v>1468</v>
      </c>
      <c r="Y16" s="161" t="s">
        <v>1467</v>
      </c>
      <c r="Z16" s="146">
        <f t="shared" si="0"/>
        <v>1</v>
      </c>
      <c r="AA16" s="147">
        <f t="shared" si="1"/>
        <v>1</v>
      </c>
      <c r="AB16" s="147">
        <f t="shared" si="2"/>
        <v>0</v>
      </c>
      <c r="AC16" s="147">
        <f t="shared" si="3"/>
        <v>0</v>
      </c>
      <c r="AD16" s="157" t="str">
        <f t="shared" si="4"/>
        <v>SRSA</v>
      </c>
      <c r="AE16" s="146">
        <f t="shared" si="5"/>
        <v>1</v>
      </c>
      <c r="AF16" s="147">
        <f t="shared" si="6"/>
        <v>1</v>
      </c>
      <c r="AG16" s="147" t="str">
        <f t="shared" si="7"/>
        <v>Initial</v>
      </c>
      <c r="AH16" s="157" t="str">
        <f t="shared" si="8"/>
        <v>-</v>
      </c>
      <c r="AI16" s="146" t="str">
        <f t="shared" si="9"/>
        <v>SRSA</v>
      </c>
      <c r="AJ16" s="64" t="s">
        <v>825</v>
      </c>
    </row>
    <row r="17" spans="1:36" s="64" customFormat="1" ht="12.75" customHeight="1">
      <c r="A17" s="144" t="s">
        <v>169</v>
      </c>
      <c r="B17" s="145" t="s">
        <v>170</v>
      </c>
      <c r="C17" s="146" t="s">
        <v>171</v>
      </c>
      <c r="D17" s="147" t="s">
        <v>172</v>
      </c>
      <c r="E17" s="147" t="s">
        <v>1333</v>
      </c>
      <c r="F17" s="148" t="s">
        <v>1462</v>
      </c>
      <c r="G17" s="149" t="s">
        <v>1334</v>
      </c>
      <c r="H17" s="150" t="s">
        <v>173</v>
      </c>
      <c r="I17" s="151" t="s">
        <v>174</v>
      </c>
      <c r="J17" s="152" t="s">
        <v>1288</v>
      </c>
      <c r="K17" s="153" t="s">
        <v>1468</v>
      </c>
      <c r="L17" s="81" t="s">
        <v>28</v>
      </c>
      <c r="M17" s="83">
        <v>513.256</v>
      </c>
      <c r="N17" s="82" t="s">
        <v>28</v>
      </c>
      <c r="O17" s="154">
        <v>43.260188087774296</v>
      </c>
      <c r="P17" s="155" t="s">
        <v>1468</v>
      </c>
      <c r="Q17" s="85"/>
      <c r="R17" s="86"/>
      <c r="S17" s="156" t="s">
        <v>1468</v>
      </c>
      <c r="T17" s="88">
        <v>52570</v>
      </c>
      <c r="U17" s="90">
        <v>2719</v>
      </c>
      <c r="V17" s="89">
        <v>3850</v>
      </c>
      <c r="W17" s="87">
        <v>0</v>
      </c>
      <c r="X17" s="160" t="s">
        <v>1467</v>
      </c>
      <c r="Y17" s="161" t="s">
        <v>1467</v>
      </c>
      <c r="Z17" s="146">
        <f t="shared" si="0"/>
        <v>1</v>
      </c>
      <c r="AA17" s="147">
        <f t="shared" si="1"/>
        <v>1</v>
      </c>
      <c r="AB17" s="147">
        <f t="shared" si="2"/>
        <v>0</v>
      </c>
      <c r="AC17" s="147">
        <f t="shared" si="3"/>
        <v>0</v>
      </c>
      <c r="AD17" s="157" t="str">
        <f t="shared" si="4"/>
        <v>SRSA</v>
      </c>
      <c r="AE17" s="146">
        <f t="shared" si="5"/>
        <v>1</v>
      </c>
      <c r="AF17" s="147">
        <f t="shared" si="6"/>
        <v>1</v>
      </c>
      <c r="AG17" s="147" t="str">
        <f t="shared" si="7"/>
        <v>Initial</v>
      </c>
      <c r="AH17" s="157" t="str">
        <f t="shared" si="8"/>
        <v>-</v>
      </c>
      <c r="AI17" s="146" t="str">
        <f t="shared" si="9"/>
        <v>SRSA</v>
      </c>
      <c r="AJ17" s="64" t="s">
        <v>169</v>
      </c>
    </row>
    <row r="18" spans="1:36" s="64" customFormat="1" ht="12.75" customHeight="1">
      <c r="A18" s="144" t="s">
        <v>213</v>
      </c>
      <c r="B18" s="145" t="s">
        <v>214</v>
      </c>
      <c r="C18" s="146" t="s">
        <v>215</v>
      </c>
      <c r="D18" s="147" t="s">
        <v>1104</v>
      </c>
      <c r="E18" s="147" t="s">
        <v>216</v>
      </c>
      <c r="F18" s="148" t="s">
        <v>1462</v>
      </c>
      <c r="G18" s="149" t="s">
        <v>217</v>
      </c>
      <c r="H18" s="150" t="s">
        <v>218</v>
      </c>
      <c r="I18" s="151" t="s">
        <v>219</v>
      </c>
      <c r="J18" s="152" t="s">
        <v>1288</v>
      </c>
      <c r="K18" s="153" t="s">
        <v>1468</v>
      </c>
      <c r="L18" s="81" t="s">
        <v>28</v>
      </c>
      <c r="M18" s="83">
        <v>363.795</v>
      </c>
      <c r="N18" s="82" t="s">
        <v>28</v>
      </c>
      <c r="O18" s="154">
        <v>25.27777777777778</v>
      </c>
      <c r="P18" s="155" t="s">
        <v>1468</v>
      </c>
      <c r="Q18" s="85"/>
      <c r="R18" s="86"/>
      <c r="S18" s="156" t="s">
        <v>1468</v>
      </c>
      <c r="T18" s="88">
        <v>29162</v>
      </c>
      <c r="U18" s="90">
        <v>1167</v>
      </c>
      <c r="V18" s="89">
        <v>1954</v>
      </c>
      <c r="W18" s="87">
        <v>0</v>
      </c>
      <c r="X18" s="160" t="s">
        <v>1467</v>
      </c>
      <c r="Y18" s="161" t="s">
        <v>1467</v>
      </c>
      <c r="Z18" s="146">
        <f t="shared" si="0"/>
        <v>1</v>
      </c>
      <c r="AA18" s="147">
        <f t="shared" si="1"/>
        <v>1</v>
      </c>
      <c r="AB18" s="147">
        <f t="shared" si="2"/>
        <v>0</v>
      </c>
      <c r="AC18" s="147">
        <f t="shared" si="3"/>
        <v>0</v>
      </c>
      <c r="AD18" s="157" t="str">
        <f t="shared" si="4"/>
        <v>SRSA</v>
      </c>
      <c r="AE18" s="146">
        <f t="shared" si="5"/>
        <v>1</v>
      </c>
      <c r="AF18" s="147">
        <f t="shared" si="6"/>
        <v>1</v>
      </c>
      <c r="AG18" s="147" t="str">
        <f t="shared" si="7"/>
        <v>Initial</v>
      </c>
      <c r="AH18" s="157" t="str">
        <f t="shared" si="8"/>
        <v>-</v>
      </c>
      <c r="AI18" s="146" t="str">
        <f t="shared" si="9"/>
        <v>SRSA</v>
      </c>
      <c r="AJ18" s="64" t="s">
        <v>213</v>
      </c>
    </row>
    <row r="19" spans="1:36" s="64" customFormat="1" ht="12.75" customHeight="1">
      <c r="A19" s="144" t="s">
        <v>257</v>
      </c>
      <c r="B19" s="145" t="s">
        <v>258</v>
      </c>
      <c r="C19" s="146" t="s">
        <v>259</v>
      </c>
      <c r="D19" s="147" t="s">
        <v>260</v>
      </c>
      <c r="E19" s="147" t="s">
        <v>261</v>
      </c>
      <c r="F19" s="148" t="s">
        <v>1462</v>
      </c>
      <c r="G19" s="149" t="s">
        <v>262</v>
      </c>
      <c r="H19" s="150" t="s">
        <v>263</v>
      </c>
      <c r="I19" s="151" t="s">
        <v>264</v>
      </c>
      <c r="J19" s="152" t="s">
        <v>1288</v>
      </c>
      <c r="K19" s="153" t="s">
        <v>1468</v>
      </c>
      <c r="L19" s="81" t="s">
        <v>28</v>
      </c>
      <c r="M19" s="83">
        <v>371.15</v>
      </c>
      <c r="N19" s="82" t="s">
        <v>28</v>
      </c>
      <c r="O19" s="154">
        <v>26.21359223300971</v>
      </c>
      <c r="P19" s="155" t="s">
        <v>1468</v>
      </c>
      <c r="Q19" s="85"/>
      <c r="R19" s="86"/>
      <c r="S19" s="156" t="s">
        <v>1468</v>
      </c>
      <c r="T19" s="88">
        <v>14783</v>
      </c>
      <c r="U19" s="90">
        <v>603</v>
      </c>
      <c r="V19" s="89">
        <v>1434</v>
      </c>
      <c r="W19" s="87">
        <v>0</v>
      </c>
      <c r="X19" s="160" t="s">
        <v>1468</v>
      </c>
      <c r="Y19" s="161" t="s">
        <v>1467</v>
      </c>
      <c r="Z19" s="146">
        <f t="shared" si="0"/>
        <v>1</v>
      </c>
      <c r="AA19" s="147">
        <f t="shared" si="1"/>
        <v>1</v>
      </c>
      <c r="AB19" s="147">
        <f t="shared" si="2"/>
        <v>0</v>
      </c>
      <c r="AC19" s="147">
        <f t="shared" si="3"/>
        <v>0</v>
      </c>
      <c r="AD19" s="157" t="str">
        <f t="shared" si="4"/>
        <v>SRSA</v>
      </c>
      <c r="AE19" s="146">
        <f t="shared" si="5"/>
        <v>1</v>
      </c>
      <c r="AF19" s="147">
        <f t="shared" si="6"/>
        <v>1</v>
      </c>
      <c r="AG19" s="147" t="str">
        <f t="shared" si="7"/>
        <v>Initial</v>
      </c>
      <c r="AH19" s="157" t="str">
        <f t="shared" si="8"/>
        <v>-</v>
      </c>
      <c r="AI19" s="146" t="str">
        <f t="shared" si="9"/>
        <v>SRSA</v>
      </c>
      <c r="AJ19" s="64" t="s">
        <v>257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9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10.140625" style="0" bestFit="1" customWidth="1"/>
    <col min="3" max="3" width="68.00390625" style="0" bestFit="1" customWidth="1"/>
    <col min="4" max="4" width="34.7109375" style="0" bestFit="1" customWidth="1"/>
    <col min="5" max="5" width="19.140625" style="0" bestFit="1" customWidth="1"/>
    <col min="6" max="6" width="6.8515625" style="63" hidden="1" customWidth="1"/>
    <col min="7" max="7" width="6.8515625" style="0" customWidth="1"/>
    <col min="8" max="8" width="5.8515625" style="63" hidden="1" customWidth="1"/>
    <col min="9" max="9" width="11.7109375" style="0" bestFit="1" customWidth="1"/>
    <col min="10" max="10" width="6.7109375" style="0" bestFit="1" customWidth="1"/>
    <col min="11" max="12" width="6.421875" style="0" bestFit="1" customWidth="1"/>
    <col min="13" max="13" width="8.8515625" style="0" customWidth="1"/>
    <col min="14" max="15" width="6.421875" style="0" bestFit="1" customWidth="1"/>
    <col min="16" max="16" width="6.421875" style="0" customWidth="1"/>
    <col min="17" max="17" width="6.421875" style="63" hidden="1" customWidth="1"/>
    <col min="18" max="18" width="9.140625" style="63" hidden="1" customWidth="1"/>
    <col min="19" max="19" width="6.421875" style="0" bestFit="1" customWidth="1"/>
    <col min="20" max="20" width="10.140625" style="0" bestFit="1" customWidth="1"/>
    <col min="21" max="22" width="8.421875" style="0" bestFit="1" customWidth="1"/>
    <col min="23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1" ht="12">
      <c r="A1" s="1" t="s">
        <v>1418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27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1419</v>
      </c>
      <c r="B3" s="16" t="s">
        <v>1420</v>
      </c>
      <c r="C3" s="17" t="s">
        <v>1421</v>
      </c>
      <c r="D3" s="17" t="s">
        <v>1422</v>
      </c>
      <c r="E3" s="17" t="s">
        <v>1423</v>
      </c>
      <c r="F3" s="18" t="s">
        <v>1424</v>
      </c>
      <c r="G3" s="19" t="s">
        <v>1425</v>
      </c>
      <c r="H3" s="18" t="s">
        <v>1426</v>
      </c>
      <c r="I3" s="17" t="s">
        <v>1427</v>
      </c>
      <c r="J3" s="20" t="s">
        <v>1428</v>
      </c>
      <c r="K3" s="21" t="s">
        <v>1429</v>
      </c>
      <c r="L3" s="22" t="s">
        <v>1430</v>
      </c>
      <c r="M3" s="23" t="s">
        <v>1431</v>
      </c>
      <c r="N3" s="24" t="s">
        <v>1432</v>
      </c>
      <c r="O3" s="25" t="s">
        <v>1433</v>
      </c>
      <c r="P3" s="26" t="s">
        <v>1434</v>
      </c>
      <c r="Q3" s="27" t="s">
        <v>1435</v>
      </c>
      <c r="R3" s="28" t="s">
        <v>1436</v>
      </c>
      <c r="S3" s="29" t="s">
        <v>1437</v>
      </c>
      <c r="T3" s="30" t="s">
        <v>1438</v>
      </c>
      <c r="U3" s="31" t="s">
        <v>1439</v>
      </c>
      <c r="V3" s="31" t="s">
        <v>1440</v>
      </c>
      <c r="W3" s="32" t="s">
        <v>1441</v>
      </c>
      <c r="X3" s="33" t="s">
        <v>1442</v>
      </c>
      <c r="Y3" s="34" t="s">
        <v>1443</v>
      </c>
      <c r="Z3" s="35" t="s">
        <v>1444</v>
      </c>
      <c r="AA3" s="36" t="s">
        <v>1445</v>
      </c>
      <c r="AB3" s="36" t="s">
        <v>1446</v>
      </c>
      <c r="AC3" s="37" t="s">
        <v>1447</v>
      </c>
      <c r="AD3" s="38" t="s">
        <v>1448</v>
      </c>
      <c r="AE3" s="35" t="s">
        <v>1449</v>
      </c>
      <c r="AF3" s="36" t="s">
        <v>1450</v>
      </c>
      <c r="AG3" s="37" t="s">
        <v>1451</v>
      </c>
      <c r="AH3" s="39" t="s">
        <v>1452</v>
      </c>
      <c r="AI3" s="40" t="s">
        <v>1453</v>
      </c>
    </row>
    <row r="4" spans="1:35" s="94" customFormat="1" ht="12.7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1454</v>
      </c>
      <c r="R4" s="55" t="s">
        <v>1455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1456</v>
      </c>
    </row>
    <row r="5" spans="1:35" ht="12.75" customHeight="1">
      <c r="A5" s="120" t="s">
        <v>1457</v>
      </c>
      <c r="B5" s="121" t="s">
        <v>1458</v>
      </c>
      <c r="C5" s="116" t="s">
        <v>1459</v>
      </c>
      <c r="D5" s="103" t="s">
        <v>1460</v>
      </c>
      <c r="E5" s="103" t="s">
        <v>1461</v>
      </c>
      <c r="F5" s="122" t="s">
        <v>1462</v>
      </c>
      <c r="G5" s="117" t="s">
        <v>1463</v>
      </c>
      <c r="H5" s="104" t="s">
        <v>1464</v>
      </c>
      <c r="I5" s="105" t="s">
        <v>1465</v>
      </c>
      <c r="J5" s="113" t="s">
        <v>1466</v>
      </c>
      <c r="K5" s="106" t="s">
        <v>1467</v>
      </c>
      <c r="L5" s="123" t="s">
        <v>28</v>
      </c>
      <c r="M5" s="118">
        <v>2333.338</v>
      </c>
      <c r="N5" s="107" t="s">
        <v>28</v>
      </c>
      <c r="O5" s="114">
        <v>27.354570637119114</v>
      </c>
      <c r="P5" s="108" t="s">
        <v>1468</v>
      </c>
      <c r="Q5" s="109"/>
      <c r="R5" s="110"/>
      <c r="S5" s="124" t="s">
        <v>1468</v>
      </c>
      <c r="T5" s="115">
        <v>227700</v>
      </c>
      <c r="U5" s="111">
        <v>11282</v>
      </c>
      <c r="V5" s="112">
        <v>14474</v>
      </c>
      <c r="W5" s="125">
        <v>0</v>
      </c>
      <c r="X5" s="158" t="s">
        <v>1467</v>
      </c>
      <c r="Y5" s="159" t="s">
        <v>1467</v>
      </c>
      <c r="Z5" s="65">
        <f aca="true" t="shared" si="0" ref="Z5:Z36">IF(OR(K5="YES",TRIM(L5)="YES"),1,0)</f>
        <v>0</v>
      </c>
      <c r="AA5" s="66">
        <f aca="true" t="shared" si="1" ref="AA5:AA36">IF(OR(AND(ISNUMBER(M5),AND(M5&gt;0,M5&lt;600)),AND(ISNUMBER(M5),AND(M5&gt;0,N5="YES"))),1,0)</f>
        <v>0</v>
      </c>
      <c r="AB5" s="66">
        <f aca="true" t="shared" si="2" ref="AB5:AB36">IF(AND(OR(K5="YES",TRIM(L5)="YES"),(Z5=0)),"Trouble",0)</f>
        <v>0</v>
      </c>
      <c r="AC5" s="66">
        <f aca="true" t="shared" si="3" ref="AC5:AC36">IF(AND(OR(AND(ISNUMBER(M5),AND(M5&gt;0,M5&lt;600)),AND(ISNUMBER(M5),AND(M5&gt;0,N5="YES"))),(AA5=0)),"Trouble",0)</f>
        <v>0</v>
      </c>
      <c r="AD5" s="67" t="str">
        <f aca="true" t="shared" si="4" ref="AD5:AD36">IF(AND(Z5=1,AA5=1),"SRSA","-")</f>
        <v>-</v>
      </c>
      <c r="AE5" s="65">
        <f aca="true" t="shared" si="5" ref="AE5:AE36">IF(S5="YES",1,0)</f>
        <v>1</v>
      </c>
      <c r="AF5" s="66">
        <f aca="true" t="shared" si="6" ref="AF5:AF36">IF(OR(AND(ISNUMBER(Q5),Q5&gt;=20),(AND(ISNUMBER(Q5)=FALSE,AND(ISNUMBER(O5),O5&gt;=20)))),1,0)</f>
        <v>1</v>
      </c>
      <c r="AG5" s="66" t="str">
        <f aca="true" t="shared" si="7" ref="AG5:AG36">IF(AND(AE5=1,AF5=1),"Initial",0)</f>
        <v>Initial</v>
      </c>
      <c r="AH5" s="67" t="str">
        <f aca="true" t="shared" si="8" ref="AH5:AH36">IF(AND(AND(AG5="Initial",AI5=0),AND(ISNUMBER(M5),M5&gt;0)),"RLIS","-")</f>
        <v>RLIS</v>
      </c>
      <c r="AI5" s="65">
        <f aca="true" t="shared" si="9" ref="AI5:AI36">IF(AND(AD5="SRSA",AG5="Initial"),"SRSA",0)</f>
        <v>0</v>
      </c>
    </row>
    <row r="6" spans="1:35" ht="12.75" customHeight="1">
      <c r="A6" s="68" t="s">
        <v>1469</v>
      </c>
      <c r="B6" s="69" t="s">
        <v>1470</v>
      </c>
      <c r="C6" s="70" t="s">
        <v>1471</v>
      </c>
      <c r="D6" s="71" t="s">
        <v>1472</v>
      </c>
      <c r="E6" s="71" t="s">
        <v>1473</v>
      </c>
      <c r="F6" s="72" t="s">
        <v>1462</v>
      </c>
      <c r="G6" s="73" t="s">
        <v>1474</v>
      </c>
      <c r="H6" s="74" t="s">
        <v>1475</v>
      </c>
      <c r="I6" s="75" t="s">
        <v>1476</v>
      </c>
      <c r="J6" s="80" t="s">
        <v>1466</v>
      </c>
      <c r="K6" s="76" t="s">
        <v>1467</v>
      </c>
      <c r="L6" s="81" t="s">
        <v>28</v>
      </c>
      <c r="M6" s="83">
        <v>2725.117</v>
      </c>
      <c r="N6" s="82" t="s">
        <v>28</v>
      </c>
      <c r="O6" s="77">
        <v>23.585752768632144</v>
      </c>
      <c r="P6" s="78" t="s">
        <v>1468</v>
      </c>
      <c r="Q6" s="85"/>
      <c r="R6" s="86"/>
      <c r="S6" s="79" t="s">
        <v>1468</v>
      </c>
      <c r="T6" s="88">
        <v>181225</v>
      </c>
      <c r="U6" s="90">
        <v>8216</v>
      </c>
      <c r="V6" s="89">
        <v>13704</v>
      </c>
      <c r="W6" s="87">
        <v>0</v>
      </c>
      <c r="X6" s="162" t="s">
        <v>1468</v>
      </c>
      <c r="Y6" s="161" t="s">
        <v>1467</v>
      </c>
      <c r="Z6" s="70">
        <f t="shared" si="0"/>
        <v>0</v>
      </c>
      <c r="AA6" s="71">
        <f t="shared" si="1"/>
        <v>0</v>
      </c>
      <c r="AB6" s="71">
        <f t="shared" si="2"/>
        <v>0</v>
      </c>
      <c r="AC6" s="71">
        <f t="shared" si="3"/>
        <v>0</v>
      </c>
      <c r="AD6" s="95" t="str">
        <f t="shared" si="4"/>
        <v>-</v>
      </c>
      <c r="AE6" s="70">
        <f t="shared" si="5"/>
        <v>1</v>
      </c>
      <c r="AF6" s="71">
        <f t="shared" si="6"/>
        <v>1</v>
      </c>
      <c r="AG6" s="71" t="str">
        <f t="shared" si="7"/>
        <v>Initial</v>
      </c>
      <c r="AH6" s="95" t="str">
        <f t="shared" si="8"/>
        <v>RLIS</v>
      </c>
      <c r="AI6" s="70">
        <f t="shared" si="9"/>
        <v>0</v>
      </c>
    </row>
    <row r="7" spans="1:35" ht="12.75" customHeight="1">
      <c r="A7" s="68" t="s">
        <v>1477</v>
      </c>
      <c r="B7" s="69" t="s">
        <v>1478</v>
      </c>
      <c r="C7" s="70" t="s">
        <v>1479</v>
      </c>
      <c r="D7" s="71" t="s">
        <v>1480</v>
      </c>
      <c r="E7" s="71" t="s">
        <v>1481</v>
      </c>
      <c r="F7" s="72" t="s">
        <v>1462</v>
      </c>
      <c r="G7" s="73" t="s">
        <v>1482</v>
      </c>
      <c r="H7" s="74" t="s">
        <v>1483</v>
      </c>
      <c r="I7" s="75" t="s">
        <v>1484</v>
      </c>
      <c r="J7" s="80" t="s">
        <v>1485</v>
      </c>
      <c r="K7" s="76" t="s">
        <v>1467</v>
      </c>
      <c r="L7" s="81" t="s">
        <v>28</v>
      </c>
      <c r="M7" s="83">
        <v>359.573</v>
      </c>
      <c r="N7" s="82" t="s">
        <v>28</v>
      </c>
      <c r="O7" s="77">
        <v>2.608695652173913</v>
      </c>
      <c r="P7" s="78" t="s">
        <v>1467</v>
      </c>
      <c r="Q7" s="85"/>
      <c r="R7" s="86"/>
      <c r="S7" s="79" t="s">
        <v>1467</v>
      </c>
      <c r="T7" s="88">
        <v>9870</v>
      </c>
      <c r="U7" s="90">
        <v>117</v>
      </c>
      <c r="V7" s="89">
        <v>728</v>
      </c>
      <c r="W7" s="87">
        <v>0</v>
      </c>
      <c r="X7" s="162" t="s">
        <v>1468</v>
      </c>
      <c r="Y7" s="161" t="s">
        <v>1467</v>
      </c>
      <c r="Z7" s="70">
        <f t="shared" si="0"/>
        <v>0</v>
      </c>
      <c r="AA7" s="71">
        <f t="shared" si="1"/>
        <v>1</v>
      </c>
      <c r="AB7" s="71">
        <f t="shared" si="2"/>
        <v>0</v>
      </c>
      <c r="AC7" s="71">
        <f t="shared" si="3"/>
        <v>0</v>
      </c>
      <c r="AD7" s="95" t="str">
        <f t="shared" si="4"/>
        <v>-</v>
      </c>
      <c r="AE7" s="70">
        <f t="shared" si="5"/>
        <v>0</v>
      </c>
      <c r="AF7" s="71">
        <f t="shared" si="6"/>
        <v>0</v>
      </c>
      <c r="AG7" s="71">
        <f t="shared" si="7"/>
        <v>0</v>
      </c>
      <c r="AH7" s="95" t="str">
        <f t="shared" si="8"/>
        <v>-</v>
      </c>
      <c r="AI7" s="70">
        <f t="shared" si="9"/>
        <v>0</v>
      </c>
    </row>
    <row r="8" spans="1:35" ht="12.75" customHeight="1">
      <c r="A8" s="68" t="s">
        <v>1486</v>
      </c>
      <c r="B8" s="69" t="s">
        <v>1487</v>
      </c>
      <c r="C8" s="70" t="s">
        <v>1488</v>
      </c>
      <c r="D8" s="71" t="s">
        <v>1489</v>
      </c>
      <c r="E8" s="71" t="s">
        <v>1490</v>
      </c>
      <c r="F8" s="72" t="s">
        <v>1462</v>
      </c>
      <c r="G8" s="73" t="s">
        <v>1491</v>
      </c>
      <c r="H8" s="74" t="s">
        <v>1492</v>
      </c>
      <c r="I8" s="75" t="s">
        <v>1493</v>
      </c>
      <c r="J8" s="80" t="s">
        <v>1466</v>
      </c>
      <c r="K8" s="76" t="s">
        <v>1467</v>
      </c>
      <c r="L8" s="81" t="s">
        <v>28</v>
      </c>
      <c r="M8" s="83">
        <v>3550.946</v>
      </c>
      <c r="N8" s="82" t="s">
        <v>28</v>
      </c>
      <c r="O8" s="77">
        <v>10.186585980837116</v>
      </c>
      <c r="P8" s="78" t="s">
        <v>1467</v>
      </c>
      <c r="Q8" s="85"/>
      <c r="R8" s="86"/>
      <c r="S8" s="79" t="s">
        <v>1468</v>
      </c>
      <c r="T8" s="88">
        <v>132900</v>
      </c>
      <c r="U8" s="90">
        <v>3648</v>
      </c>
      <c r="V8" s="89">
        <v>11046</v>
      </c>
      <c r="W8" s="87">
        <v>0</v>
      </c>
      <c r="X8" s="162" t="s">
        <v>1467</v>
      </c>
      <c r="Y8" s="161" t="s">
        <v>1467</v>
      </c>
      <c r="Z8" s="70">
        <f t="shared" si="0"/>
        <v>0</v>
      </c>
      <c r="AA8" s="71">
        <f t="shared" si="1"/>
        <v>0</v>
      </c>
      <c r="AB8" s="71">
        <f t="shared" si="2"/>
        <v>0</v>
      </c>
      <c r="AC8" s="71">
        <f t="shared" si="3"/>
        <v>0</v>
      </c>
      <c r="AD8" s="95" t="str">
        <f t="shared" si="4"/>
        <v>-</v>
      </c>
      <c r="AE8" s="70">
        <f t="shared" si="5"/>
        <v>1</v>
      </c>
      <c r="AF8" s="71">
        <f t="shared" si="6"/>
        <v>0</v>
      </c>
      <c r="AG8" s="71">
        <f t="shared" si="7"/>
        <v>0</v>
      </c>
      <c r="AH8" s="95" t="str">
        <f t="shared" si="8"/>
        <v>-</v>
      </c>
      <c r="AI8" s="70">
        <f t="shared" si="9"/>
        <v>0</v>
      </c>
    </row>
    <row r="9" spans="1:35" ht="12.75" customHeight="1">
      <c r="A9" s="68" t="s">
        <v>1494</v>
      </c>
      <c r="B9" s="69" t="s">
        <v>1495</v>
      </c>
      <c r="C9" s="70" t="s">
        <v>1496</v>
      </c>
      <c r="D9" s="71" t="s">
        <v>1497</v>
      </c>
      <c r="E9" s="71" t="s">
        <v>1498</v>
      </c>
      <c r="F9" s="72" t="s">
        <v>1462</v>
      </c>
      <c r="G9" s="73" t="s">
        <v>1499</v>
      </c>
      <c r="H9" s="74" t="s">
        <v>1500</v>
      </c>
      <c r="I9" s="75" t="s">
        <v>1501</v>
      </c>
      <c r="J9" s="80" t="s">
        <v>1502</v>
      </c>
      <c r="K9" s="76" t="s">
        <v>1467</v>
      </c>
      <c r="L9" s="81" t="s">
        <v>28</v>
      </c>
      <c r="M9" s="83">
        <v>2853.451</v>
      </c>
      <c r="N9" s="82" t="s">
        <v>28</v>
      </c>
      <c r="O9" s="77">
        <v>24.825281069583713</v>
      </c>
      <c r="P9" s="78" t="s">
        <v>1468</v>
      </c>
      <c r="Q9" s="85"/>
      <c r="R9" s="86"/>
      <c r="S9" s="79" t="s">
        <v>1467</v>
      </c>
      <c r="T9" s="88">
        <v>248006</v>
      </c>
      <c r="U9" s="90">
        <v>10528</v>
      </c>
      <c r="V9" s="89">
        <v>17425</v>
      </c>
      <c r="W9" s="87">
        <v>0</v>
      </c>
      <c r="X9" s="162" t="s">
        <v>1467</v>
      </c>
      <c r="Y9" s="161" t="s">
        <v>1467</v>
      </c>
      <c r="Z9" s="70">
        <f t="shared" si="0"/>
        <v>0</v>
      </c>
      <c r="AA9" s="71">
        <f t="shared" si="1"/>
        <v>0</v>
      </c>
      <c r="AB9" s="71">
        <f t="shared" si="2"/>
        <v>0</v>
      </c>
      <c r="AC9" s="71">
        <f t="shared" si="3"/>
        <v>0</v>
      </c>
      <c r="AD9" s="95" t="str">
        <f t="shared" si="4"/>
        <v>-</v>
      </c>
      <c r="AE9" s="70">
        <f t="shared" si="5"/>
        <v>0</v>
      </c>
      <c r="AF9" s="71">
        <f t="shared" si="6"/>
        <v>1</v>
      </c>
      <c r="AG9" s="71">
        <f t="shared" si="7"/>
        <v>0</v>
      </c>
      <c r="AH9" s="95" t="str">
        <f t="shared" si="8"/>
        <v>-</v>
      </c>
      <c r="AI9" s="70">
        <f t="shared" si="9"/>
        <v>0</v>
      </c>
    </row>
    <row r="10" spans="1:35" ht="12.75" customHeight="1">
      <c r="A10" s="68" t="s">
        <v>1503</v>
      </c>
      <c r="B10" s="69" t="s">
        <v>1504</v>
      </c>
      <c r="C10" s="70" t="s">
        <v>1505</v>
      </c>
      <c r="D10" s="71" t="s">
        <v>1506</v>
      </c>
      <c r="E10" s="71" t="s">
        <v>1507</v>
      </c>
      <c r="F10" s="72" t="s">
        <v>1462</v>
      </c>
      <c r="G10" s="73" t="s">
        <v>1508</v>
      </c>
      <c r="H10" s="74" t="s">
        <v>1509</v>
      </c>
      <c r="I10" s="75" t="s">
        <v>1510</v>
      </c>
      <c r="J10" s="80" t="s">
        <v>1511</v>
      </c>
      <c r="K10" s="76" t="s">
        <v>1468</v>
      </c>
      <c r="L10" s="81" t="s">
        <v>28</v>
      </c>
      <c r="M10" s="83">
        <v>264.342</v>
      </c>
      <c r="N10" s="82" t="s">
        <v>28</v>
      </c>
      <c r="O10" s="77">
        <v>28.125</v>
      </c>
      <c r="P10" s="78" t="s">
        <v>1468</v>
      </c>
      <c r="Q10" s="85"/>
      <c r="R10" s="86"/>
      <c r="S10" s="79" t="s">
        <v>1468</v>
      </c>
      <c r="T10" s="88">
        <v>17368</v>
      </c>
      <c r="U10" s="90">
        <v>624</v>
      </c>
      <c r="V10" s="89">
        <v>1363</v>
      </c>
      <c r="W10" s="87">
        <v>0</v>
      </c>
      <c r="X10" s="162" t="s">
        <v>1468</v>
      </c>
      <c r="Y10" s="161" t="s">
        <v>1467</v>
      </c>
      <c r="Z10" s="70">
        <f t="shared" si="0"/>
        <v>1</v>
      </c>
      <c r="AA10" s="71">
        <f t="shared" si="1"/>
        <v>1</v>
      </c>
      <c r="AB10" s="71">
        <f t="shared" si="2"/>
        <v>0</v>
      </c>
      <c r="AC10" s="71">
        <f t="shared" si="3"/>
        <v>0</v>
      </c>
      <c r="AD10" s="95" t="str">
        <f t="shared" si="4"/>
        <v>SRSA</v>
      </c>
      <c r="AE10" s="70">
        <f t="shared" si="5"/>
        <v>1</v>
      </c>
      <c r="AF10" s="71">
        <f t="shared" si="6"/>
        <v>1</v>
      </c>
      <c r="AG10" s="71" t="str">
        <f t="shared" si="7"/>
        <v>Initial</v>
      </c>
      <c r="AH10" s="95" t="str">
        <f t="shared" si="8"/>
        <v>-</v>
      </c>
      <c r="AI10" s="70" t="str">
        <f t="shared" si="9"/>
        <v>SRSA</v>
      </c>
    </row>
    <row r="11" spans="1:35" ht="12.75" customHeight="1">
      <c r="A11" s="68" t="s">
        <v>1512</v>
      </c>
      <c r="B11" s="69" t="s">
        <v>1272</v>
      </c>
      <c r="C11" s="70" t="s">
        <v>1273</v>
      </c>
      <c r="D11" s="71" t="s">
        <v>1274</v>
      </c>
      <c r="E11" s="71" t="s">
        <v>1275</v>
      </c>
      <c r="F11" s="72" t="s">
        <v>1462</v>
      </c>
      <c r="G11" s="73" t="s">
        <v>1276</v>
      </c>
      <c r="H11" s="74" t="s">
        <v>1277</v>
      </c>
      <c r="I11" s="75" t="s">
        <v>1278</v>
      </c>
      <c r="J11" s="80"/>
      <c r="K11" s="76"/>
      <c r="L11" s="81" t="s">
        <v>28</v>
      </c>
      <c r="M11" s="84"/>
      <c r="N11" s="82" t="s">
        <v>28</v>
      </c>
      <c r="O11" s="77" t="s">
        <v>1279</v>
      </c>
      <c r="P11" s="78" t="s">
        <v>1467</v>
      </c>
      <c r="Q11" s="85"/>
      <c r="R11" s="86"/>
      <c r="S11" s="79"/>
      <c r="T11" s="91"/>
      <c r="U11" s="96"/>
      <c r="V11" s="92"/>
      <c r="W11" s="87" t="s">
        <v>29</v>
      </c>
      <c r="X11" s="160"/>
      <c r="Y11" s="161" t="s">
        <v>1467</v>
      </c>
      <c r="Z11" s="70">
        <f t="shared" si="0"/>
        <v>0</v>
      </c>
      <c r="AA11" s="71">
        <f t="shared" si="1"/>
        <v>0</v>
      </c>
      <c r="AB11" s="71">
        <f t="shared" si="2"/>
        <v>0</v>
      </c>
      <c r="AC11" s="71">
        <f t="shared" si="3"/>
        <v>0</v>
      </c>
      <c r="AD11" s="95" t="str">
        <f t="shared" si="4"/>
        <v>-</v>
      </c>
      <c r="AE11" s="70">
        <f t="shared" si="5"/>
        <v>0</v>
      </c>
      <c r="AF11" s="71">
        <f t="shared" si="6"/>
        <v>0</v>
      </c>
      <c r="AG11" s="71">
        <f t="shared" si="7"/>
        <v>0</v>
      </c>
      <c r="AH11" s="95" t="str">
        <f t="shared" si="8"/>
        <v>-</v>
      </c>
      <c r="AI11" s="70">
        <f t="shared" si="9"/>
        <v>0</v>
      </c>
    </row>
    <row r="12" spans="1:35" ht="12.75" customHeight="1">
      <c r="A12" s="68" t="s">
        <v>1280</v>
      </c>
      <c r="B12" s="69" t="s">
        <v>1281</v>
      </c>
      <c r="C12" s="70" t="s">
        <v>1282</v>
      </c>
      <c r="D12" s="71" t="s">
        <v>1283</v>
      </c>
      <c r="E12" s="71" t="s">
        <v>1284</v>
      </c>
      <c r="F12" s="72" t="s">
        <v>1462</v>
      </c>
      <c r="G12" s="73" t="s">
        <v>1285</v>
      </c>
      <c r="H12" s="74" t="s">
        <v>1286</v>
      </c>
      <c r="I12" s="75" t="s">
        <v>1287</v>
      </c>
      <c r="J12" s="80" t="s">
        <v>1288</v>
      </c>
      <c r="K12" s="76" t="s">
        <v>1468</v>
      </c>
      <c r="L12" s="81" t="s">
        <v>28</v>
      </c>
      <c r="M12" s="83">
        <v>1230.974</v>
      </c>
      <c r="N12" s="82" t="s">
        <v>28</v>
      </c>
      <c r="O12" s="77">
        <v>21.884984025559106</v>
      </c>
      <c r="P12" s="78" t="s">
        <v>1468</v>
      </c>
      <c r="Q12" s="85"/>
      <c r="R12" s="86"/>
      <c r="S12" s="79" t="s">
        <v>1468</v>
      </c>
      <c r="T12" s="88">
        <v>76365</v>
      </c>
      <c r="U12" s="90">
        <v>2792</v>
      </c>
      <c r="V12" s="89">
        <v>5278</v>
      </c>
      <c r="W12" s="87">
        <v>0</v>
      </c>
      <c r="X12" s="160" t="s">
        <v>1468</v>
      </c>
      <c r="Y12" s="161" t="s">
        <v>1467</v>
      </c>
      <c r="Z12" s="70">
        <f t="shared" si="0"/>
        <v>1</v>
      </c>
      <c r="AA12" s="71">
        <f t="shared" si="1"/>
        <v>0</v>
      </c>
      <c r="AB12" s="71">
        <f t="shared" si="2"/>
        <v>0</v>
      </c>
      <c r="AC12" s="71">
        <f t="shared" si="3"/>
        <v>0</v>
      </c>
      <c r="AD12" s="95" t="str">
        <f t="shared" si="4"/>
        <v>-</v>
      </c>
      <c r="AE12" s="70">
        <f t="shared" si="5"/>
        <v>1</v>
      </c>
      <c r="AF12" s="71">
        <f t="shared" si="6"/>
        <v>1</v>
      </c>
      <c r="AG12" s="71" t="str">
        <f t="shared" si="7"/>
        <v>Initial</v>
      </c>
      <c r="AH12" s="95" t="str">
        <f t="shared" si="8"/>
        <v>RLIS</v>
      </c>
      <c r="AI12" s="70">
        <f t="shared" si="9"/>
        <v>0</v>
      </c>
    </row>
    <row r="13" spans="1:35" ht="12.75" customHeight="1">
      <c r="A13" s="68" t="s">
        <v>1289</v>
      </c>
      <c r="B13" s="69" t="s">
        <v>1290</v>
      </c>
      <c r="C13" s="70" t="s">
        <v>1291</v>
      </c>
      <c r="D13" s="71" t="s">
        <v>1292</v>
      </c>
      <c r="E13" s="71" t="s">
        <v>1293</v>
      </c>
      <c r="F13" s="72" t="s">
        <v>1462</v>
      </c>
      <c r="G13" s="73" t="s">
        <v>1294</v>
      </c>
      <c r="H13" s="74" t="s">
        <v>1295</v>
      </c>
      <c r="I13" s="75" t="s">
        <v>1296</v>
      </c>
      <c r="J13" s="80" t="s">
        <v>1297</v>
      </c>
      <c r="K13" s="76" t="s">
        <v>1467</v>
      </c>
      <c r="L13" s="81" t="s">
        <v>28</v>
      </c>
      <c r="M13" s="83">
        <v>573.246</v>
      </c>
      <c r="N13" s="82" t="s">
        <v>28</v>
      </c>
      <c r="O13" s="77">
        <v>38.862559241706165</v>
      </c>
      <c r="P13" s="78" t="s">
        <v>1468</v>
      </c>
      <c r="Q13" s="85"/>
      <c r="R13" s="86"/>
      <c r="S13" s="79" t="s">
        <v>1468</v>
      </c>
      <c r="T13" s="88">
        <v>56695</v>
      </c>
      <c r="U13" s="90">
        <v>2709</v>
      </c>
      <c r="V13" s="89">
        <v>3696</v>
      </c>
      <c r="W13" s="87">
        <v>0</v>
      </c>
      <c r="X13" s="160" t="s">
        <v>1468</v>
      </c>
      <c r="Y13" s="161" t="s">
        <v>1467</v>
      </c>
      <c r="Z13" s="70">
        <f t="shared" si="0"/>
        <v>0</v>
      </c>
      <c r="AA13" s="71">
        <f t="shared" si="1"/>
        <v>1</v>
      </c>
      <c r="AB13" s="71">
        <f t="shared" si="2"/>
        <v>0</v>
      </c>
      <c r="AC13" s="71">
        <f t="shared" si="3"/>
        <v>0</v>
      </c>
      <c r="AD13" s="95" t="str">
        <f t="shared" si="4"/>
        <v>-</v>
      </c>
      <c r="AE13" s="70">
        <f t="shared" si="5"/>
        <v>1</v>
      </c>
      <c r="AF13" s="71">
        <f t="shared" si="6"/>
        <v>1</v>
      </c>
      <c r="AG13" s="71" t="str">
        <f t="shared" si="7"/>
        <v>Initial</v>
      </c>
      <c r="AH13" s="95" t="str">
        <f t="shared" si="8"/>
        <v>RLIS</v>
      </c>
      <c r="AI13" s="70">
        <f t="shared" si="9"/>
        <v>0</v>
      </c>
    </row>
    <row r="14" spans="1:35" ht="12.75" customHeight="1">
      <c r="A14" s="68" t="s">
        <v>1298</v>
      </c>
      <c r="B14" s="69" t="s">
        <v>1299</v>
      </c>
      <c r="C14" s="70" t="s">
        <v>1300</v>
      </c>
      <c r="D14" s="71" t="s">
        <v>1301</v>
      </c>
      <c r="E14" s="71" t="s">
        <v>1302</v>
      </c>
      <c r="F14" s="72" t="s">
        <v>1462</v>
      </c>
      <c r="G14" s="73" t="s">
        <v>1303</v>
      </c>
      <c r="H14" s="74" t="s">
        <v>1304</v>
      </c>
      <c r="I14" s="75" t="s">
        <v>1305</v>
      </c>
      <c r="J14" s="80" t="s">
        <v>1485</v>
      </c>
      <c r="K14" s="76" t="s">
        <v>1467</v>
      </c>
      <c r="L14" s="81" t="s">
        <v>28</v>
      </c>
      <c r="M14" s="83">
        <v>2090.92</v>
      </c>
      <c r="N14" s="82" t="s">
        <v>28</v>
      </c>
      <c r="O14" s="77">
        <v>20.911413969335605</v>
      </c>
      <c r="P14" s="78" t="s">
        <v>1468</v>
      </c>
      <c r="Q14" s="85"/>
      <c r="R14" s="86"/>
      <c r="S14" s="79" t="s">
        <v>1467</v>
      </c>
      <c r="T14" s="88">
        <v>115699</v>
      </c>
      <c r="U14" s="90">
        <v>6108</v>
      </c>
      <c r="V14" s="89">
        <v>11320</v>
      </c>
      <c r="W14" s="87">
        <v>0</v>
      </c>
      <c r="X14" s="160" t="s">
        <v>1468</v>
      </c>
      <c r="Y14" s="161" t="s">
        <v>1467</v>
      </c>
      <c r="Z14" s="70">
        <f t="shared" si="0"/>
        <v>0</v>
      </c>
      <c r="AA14" s="71">
        <f t="shared" si="1"/>
        <v>0</v>
      </c>
      <c r="AB14" s="71">
        <f t="shared" si="2"/>
        <v>0</v>
      </c>
      <c r="AC14" s="71">
        <f t="shared" si="3"/>
        <v>0</v>
      </c>
      <c r="AD14" s="95" t="str">
        <f t="shared" si="4"/>
        <v>-</v>
      </c>
      <c r="AE14" s="70">
        <f t="shared" si="5"/>
        <v>0</v>
      </c>
      <c r="AF14" s="71">
        <f t="shared" si="6"/>
        <v>1</v>
      </c>
      <c r="AG14" s="71">
        <f t="shared" si="7"/>
        <v>0</v>
      </c>
      <c r="AH14" s="95" t="str">
        <f t="shared" si="8"/>
        <v>-</v>
      </c>
      <c r="AI14" s="70">
        <f t="shared" si="9"/>
        <v>0</v>
      </c>
    </row>
    <row r="15" spans="1:35" ht="12.75" customHeight="1">
      <c r="A15" s="68" t="s">
        <v>1306</v>
      </c>
      <c r="B15" s="69" t="s">
        <v>1307</v>
      </c>
      <c r="C15" s="70" t="s">
        <v>1308</v>
      </c>
      <c r="D15" s="71" t="s">
        <v>1309</v>
      </c>
      <c r="E15" s="71" t="s">
        <v>1310</v>
      </c>
      <c r="F15" s="72" t="s">
        <v>1462</v>
      </c>
      <c r="G15" s="73" t="s">
        <v>1311</v>
      </c>
      <c r="H15" s="74" t="s">
        <v>1279</v>
      </c>
      <c r="I15" s="75" t="s">
        <v>1312</v>
      </c>
      <c r="J15" s="80" t="s">
        <v>1466</v>
      </c>
      <c r="K15" s="76" t="s">
        <v>1467</v>
      </c>
      <c r="L15" s="81" t="s">
        <v>28</v>
      </c>
      <c r="M15" s="83">
        <v>4078.598</v>
      </c>
      <c r="N15" s="82" t="s">
        <v>28</v>
      </c>
      <c r="O15" s="77">
        <v>17.512524504465258</v>
      </c>
      <c r="P15" s="78" t="s">
        <v>1467</v>
      </c>
      <c r="Q15" s="85"/>
      <c r="R15" s="86"/>
      <c r="S15" s="79" t="s">
        <v>1468</v>
      </c>
      <c r="T15" s="88">
        <v>226808</v>
      </c>
      <c r="U15" s="90">
        <v>9966</v>
      </c>
      <c r="V15" s="89">
        <v>16105</v>
      </c>
      <c r="W15" s="87">
        <v>0</v>
      </c>
      <c r="X15" s="160" t="s">
        <v>1467</v>
      </c>
      <c r="Y15" s="161" t="s">
        <v>1467</v>
      </c>
      <c r="Z15" s="70">
        <f t="shared" si="0"/>
        <v>0</v>
      </c>
      <c r="AA15" s="71">
        <f t="shared" si="1"/>
        <v>0</v>
      </c>
      <c r="AB15" s="71">
        <f t="shared" si="2"/>
        <v>0</v>
      </c>
      <c r="AC15" s="71">
        <f t="shared" si="3"/>
        <v>0</v>
      </c>
      <c r="AD15" s="95" t="str">
        <f t="shared" si="4"/>
        <v>-</v>
      </c>
      <c r="AE15" s="70">
        <f t="shared" si="5"/>
        <v>1</v>
      </c>
      <c r="AF15" s="71">
        <f t="shared" si="6"/>
        <v>0</v>
      </c>
      <c r="AG15" s="71">
        <f t="shared" si="7"/>
        <v>0</v>
      </c>
      <c r="AH15" s="95" t="str">
        <f t="shared" si="8"/>
        <v>-</v>
      </c>
      <c r="AI15" s="70">
        <f t="shared" si="9"/>
        <v>0</v>
      </c>
    </row>
    <row r="16" spans="1:35" ht="12.75" customHeight="1">
      <c r="A16" s="68" t="s">
        <v>1313</v>
      </c>
      <c r="B16" s="69" t="s">
        <v>1314</v>
      </c>
      <c r="C16" s="70" t="s">
        <v>1315</v>
      </c>
      <c r="D16" s="71" t="s">
        <v>1316</v>
      </c>
      <c r="E16" s="71" t="s">
        <v>1317</v>
      </c>
      <c r="F16" s="72" t="s">
        <v>1462</v>
      </c>
      <c r="G16" s="73" t="s">
        <v>1318</v>
      </c>
      <c r="H16" s="74" t="s">
        <v>1319</v>
      </c>
      <c r="I16" s="75" t="s">
        <v>1320</v>
      </c>
      <c r="J16" s="80" t="s">
        <v>1288</v>
      </c>
      <c r="K16" s="76" t="s">
        <v>1468</v>
      </c>
      <c r="L16" s="81" t="s">
        <v>28</v>
      </c>
      <c r="M16" s="83">
        <v>1811.922</v>
      </c>
      <c r="N16" s="82" t="s">
        <v>28</v>
      </c>
      <c r="O16" s="77">
        <v>32.29935992122107</v>
      </c>
      <c r="P16" s="78" t="s">
        <v>1468</v>
      </c>
      <c r="Q16" s="85"/>
      <c r="R16" s="86"/>
      <c r="S16" s="79" t="s">
        <v>1468</v>
      </c>
      <c r="T16" s="88">
        <v>155726</v>
      </c>
      <c r="U16" s="90">
        <v>7271</v>
      </c>
      <c r="V16" s="89">
        <v>10026</v>
      </c>
      <c r="W16" s="87">
        <v>0</v>
      </c>
      <c r="X16" s="160" t="s">
        <v>1467</v>
      </c>
      <c r="Y16" s="161" t="s">
        <v>1467</v>
      </c>
      <c r="Z16" s="70">
        <f t="shared" si="0"/>
        <v>1</v>
      </c>
      <c r="AA16" s="71">
        <f t="shared" si="1"/>
        <v>0</v>
      </c>
      <c r="AB16" s="71">
        <f t="shared" si="2"/>
        <v>0</v>
      </c>
      <c r="AC16" s="71">
        <f t="shared" si="3"/>
        <v>0</v>
      </c>
      <c r="AD16" s="95" t="str">
        <f t="shared" si="4"/>
        <v>-</v>
      </c>
      <c r="AE16" s="70">
        <f t="shared" si="5"/>
        <v>1</v>
      </c>
      <c r="AF16" s="71">
        <f t="shared" si="6"/>
        <v>1</v>
      </c>
      <c r="AG16" s="71" t="str">
        <f t="shared" si="7"/>
        <v>Initial</v>
      </c>
      <c r="AH16" s="95" t="str">
        <f t="shared" si="8"/>
        <v>RLIS</v>
      </c>
      <c r="AI16" s="70">
        <f t="shared" si="9"/>
        <v>0</v>
      </c>
    </row>
    <row r="17" spans="1:35" ht="12.75" customHeight="1">
      <c r="A17" s="68" t="s">
        <v>1321</v>
      </c>
      <c r="B17" s="69" t="s">
        <v>1322</v>
      </c>
      <c r="C17" s="70" t="s">
        <v>1323</v>
      </c>
      <c r="D17" s="71" t="s">
        <v>1324</v>
      </c>
      <c r="E17" s="71" t="s">
        <v>1325</v>
      </c>
      <c r="F17" s="72" t="s">
        <v>1462</v>
      </c>
      <c r="G17" s="73" t="s">
        <v>1326</v>
      </c>
      <c r="H17" s="74" t="s">
        <v>1327</v>
      </c>
      <c r="I17" s="75" t="s">
        <v>1328</v>
      </c>
      <c r="J17" s="80" t="s">
        <v>1485</v>
      </c>
      <c r="K17" s="76" t="s">
        <v>1467</v>
      </c>
      <c r="L17" s="81" t="s">
        <v>28</v>
      </c>
      <c r="M17" s="83">
        <v>1021.592</v>
      </c>
      <c r="N17" s="82" t="s">
        <v>28</v>
      </c>
      <c r="O17" s="77">
        <v>4.8559670781893</v>
      </c>
      <c r="P17" s="78" t="s">
        <v>1467</v>
      </c>
      <c r="Q17" s="85"/>
      <c r="R17" s="86"/>
      <c r="S17" s="79" t="s">
        <v>1467</v>
      </c>
      <c r="T17" s="88">
        <v>25467</v>
      </c>
      <c r="U17" s="90">
        <v>804</v>
      </c>
      <c r="V17" s="89">
        <v>3151</v>
      </c>
      <c r="W17" s="87">
        <v>0</v>
      </c>
      <c r="X17" s="160" t="s">
        <v>1468</v>
      </c>
      <c r="Y17" s="161" t="s">
        <v>1467</v>
      </c>
      <c r="Z17" s="70">
        <f t="shared" si="0"/>
        <v>0</v>
      </c>
      <c r="AA17" s="71">
        <f t="shared" si="1"/>
        <v>0</v>
      </c>
      <c r="AB17" s="71">
        <f t="shared" si="2"/>
        <v>0</v>
      </c>
      <c r="AC17" s="71">
        <f t="shared" si="3"/>
        <v>0</v>
      </c>
      <c r="AD17" s="95" t="str">
        <f t="shared" si="4"/>
        <v>-</v>
      </c>
      <c r="AE17" s="70">
        <f t="shared" si="5"/>
        <v>0</v>
      </c>
      <c r="AF17" s="71">
        <f t="shared" si="6"/>
        <v>0</v>
      </c>
      <c r="AG17" s="71">
        <f t="shared" si="7"/>
        <v>0</v>
      </c>
      <c r="AH17" s="95" t="str">
        <f t="shared" si="8"/>
        <v>-</v>
      </c>
      <c r="AI17" s="70">
        <f t="shared" si="9"/>
        <v>0</v>
      </c>
    </row>
    <row r="18" spans="1:35" ht="12.75" customHeight="1">
      <c r="A18" s="68" t="s">
        <v>1329</v>
      </c>
      <c r="B18" s="69" t="s">
        <v>1330</v>
      </c>
      <c r="C18" s="70" t="s">
        <v>1331</v>
      </c>
      <c r="D18" s="71" t="s">
        <v>1332</v>
      </c>
      <c r="E18" s="71" t="s">
        <v>1333</v>
      </c>
      <c r="F18" s="72" t="s">
        <v>1462</v>
      </c>
      <c r="G18" s="73" t="s">
        <v>1334</v>
      </c>
      <c r="H18" s="74" t="s">
        <v>1335</v>
      </c>
      <c r="I18" s="75" t="s">
        <v>1336</v>
      </c>
      <c r="J18" s="80" t="s">
        <v>1466</v>
      </c>
      <c r="K18" s="76" t="s">
        <v>1467</v>
      </c>
      <c r="L18" s="81" t="s">
        <v>28</v>
      </c>
      <c r="M18" s="83">
        <v>2734.543</v>
      </c>
      <c r="N18" s="82" t="s">
        <v>28</v>
      </c>
      <c r="O18" s="77">
        <v>35.14376996805112</v>
      </c>
      <c r="P18" s="78" t="s">
        <v>1468</v>
      </c>
      <c r="Q18" s="85"/>
      <c r="R18" s="86"/>
      <c r="S18" s="79" t="s">
        <v>1468</v>
      </c>
      <c r="T18" s="88">
        <v>336013</v>
      </c>
      <c r="U18" s="90">
        <v>17009</v>
      </c>
      <c r="V18" s="89">
        <v>21951</v>
      </c>
      <c r="W18" s="87">
        <v>0</v>
      </c>
      <c r="X18" s="160" t="s">
        <v>1468</v>
      </c>
      <c r="Y18" s="161" t="s">
        <v>1467</v>
      </c>
      <c r="Z18" s="70">
        <f t="shared" si="0"/>
        <v>0</v>
      </c>
      <c r="AA18" s="71">
        <f t="shared" si="1"/>
        <v>0</v>
      </c>
      <c r="AB18" s="71">
        <f t="shared" si="2"/>
        <v>0</v>
      </c>
      <c r="AC18" s="71">
        <f t="shared" si="3"/>
        <v>0</v>
      </c>
      <c r="AD18" s="95" t="str">
        <f t="shared" si="4"/>
        <v>-</v>
      </c>
      <c r="AE18" s="70">
        <f t="shared" si="5"/>
        <v>1</v>
      </c>
      <c r="AF18" s="71">
        <f t="shared" si="6"/>
        <v>1</v>
      </c>
      <c r="AG18" s="71" t="str">
        <f t="shared" si="7"/>
        <v>Initial</v>
      </c>
      <c r="AH18" s="95" t="str">
        <f t="shared" si="8"/>
        <v>RLIS</v>
      </c>
      <c r="AI18" s="70">
        <f t="shared" si="9"/>
        <v>0</v>
      </c>
    </row>
    <row r="19" spans="1:35" ht="12.75" customHeight="1">
      <c r="A19" s="68" t="s">
        <v>1337</v>
      </c>
      <c r="B19" s="69" t="s">
        <v>1338</v>
      </c>
      <c r="C19" s="70" t="s">
        <v>1339</v>
      </c>
      <c r="D19" s="71" t="s">
        <v>1340</v>
      </c>
      <c r="E19" s="71" t="s">
        <v>1341</v>
      </c>
      <c r="F19" s="72" t="s">
        <v>1462</v>
      </c>
      <c r="G19" s="73" t="s">
        <v>1342</v>
      </c>
      <c r="H19" s="74" t="s">
        <v>1343</v>
      </c>
      <c r="I19" s="75" t="s">
        <v>1344</v>
      </c>
      <c r="J19" s="80" t="s">
        <v>1485</v>
      </c>
      <c r="K19" s="76" t="s">
        <v>1467</v>
      </c>
      <c r="L19" s="81" t="s">
        <v>28</v>
      </c>
      <c r="M19" s="83">
        <v>714.828</v>
      </c>
      <c r="N19" s="82" t="s">
        <v>28</v>
      </c>
      <c r="O19" s="77">
        <v>15.305164319248826</v>
      </c>
      <c r="P19" s="78" t="s">
        <v>1467</v>
      </c>
      <c r="Q19" s="85"/>
      <c r="R19" s="86"/>
      <c r="S19" s="79" t="s">
        <v>1467</v>
      </c>
      <c r="T19" s="88">
        <v>52534</v>
      </c>
      <c r="U19" s="90">
        <v>2696</v>
      </c>
      <c r="V19" s="89">
        <v>3956</v>
      </c>
      <c r="W19" s="87">
        <v>0</v>
      </c>
      <c r="X19" s="160" t="s">
        <v>1468</v>
      </c>
      <c r="Y19" s="161" t="s">
        <v>1467</v>
      </c>
      <c r="Z19" s="70">
        <f t="shared" si="0"/>
        <v>0</v>
      </c>
      <c r="AA19" s="71">
        <f t="shared" si="1"/>
        <v>0</v>
      </c>
      <c r="AB19" s="71">
        <f t="shared" si="2"/>
        <v>0</v>
      </c>
      <c r="AC19" s="71">
        <f t="shared" si="3"/>
        <v>0</v>
      </c>
      <c r="AD19" s="95" t="str">
        <f t="shared" si="4"/>
        <v>-</v>
      </c>
      <c r="AE19" s="70">
        <f t="shared" si="5"/>
        <v>0</v>
      </c>
      <c r="AF19" s="71">
        <f t="shared" si="6"/>
        <v>0</v>
      </c>
      <c r="AG19" s="71">
        <f t="shared" si="7"/>
        <v>0</v>
      </c>
      <c r="AH19" s="95" t="str">
        <f t="shared" si="8"/>
        <v>-</v>
      </c>
      <c r="AI19" s="70">
        <f t="shared" si="9"/>
        <v>0</v>
      </c>
    </row>
    <row r="20" spans="1:35" ht="12.75" customHeight="1">
      <c r="A20" s="68" t="s">
        <v>1345</v>
      </c>
      <c r="B20" s="69" t="s">
        <v>1346</v>
      </c>
      <c r="C20" s="70" t="s">
        <v>1347</v>
      </c>
      <c r="D20" s="71" t="s">
        <v>1348</v>
      </c>
      <c r="E20" s="71" t="s">
        <v>1349</v>
      </c>
      <c r="F20" s="72" t="s">
        <v>1462</v>
      </c>
      <c r="G20" s="73" t="s">
        <v>1350</v>
      </c>
      <c r="H20" s="74" t="s">
        <v>1351</v>
      </c>
      <c r="I20" s="75" t="s">
        <v>1352</v>
      </c>
      <c r="J20" s="80" t="s">
        <v>1297</v>
      </c>
      <c r="K20" s="76" t="s">
        <v>1467</v>
      </c>
      <c r="L20" s="81" t="s">
        <v>28</v>
      </c>
      <c r="M20" s="83">
        <v>984.709</v>
      </c>
      <c r="N20" s="82" t="s">
        <v>28</v>
      </c>
      <c r="O20" s="77">
        <v>23.054474708171206</v>
      </c>
      <c r="P20" s="78" t="s">
        <v>1468</v>
      </c>
      <c r="Q20" s="85"/>
      <c r="R20" s="86"/>
      <c r="S20" s="79" t="s">
        <v>1468</v>
      </c>
      <c r="T20" s="88">
        <v>56513</v>
      </c>
      <c r="U20" s="90">
        <v>2494</v>
      </c>
      <c r="V20" s="89">
        <v>4317</v>
      </c>
      <c r="W20" s="87">
        <v>0</v>
      </c>
      <c r="X20" s="160" t="s">
        <v>1468</v>
      </c>
      <c r="Y20" s="161" t="s">
        <v>1467</v>
      </c>
      <c r="Z20" s="70">
        <f t="shared" si="0"/>
        <v>0</v>
      </c>
      <c r="AA20" s="71">
        <f t="shared" si="1"/>
        <v>0</v>
      </c>
      <c r="AB20" s="71">
        <f t="shared" si="2"/>
        <v>0</v>
      </c>
      <c r="AC20" s="71">
        <f t="shared" si="3"/>
        <v>0</v>
      </c>
      <c r="AD20" s="95" t="str">
        <f t="shared" si="4"/>
        <v>-</v>
      </c>
      <c r="AE20" s="70">
        <f t="shared" si="5"/>
        <v>1</v>
      </c>
      <c r="AF20" s="71">
        <f t="shared" si="6"/>
        <v>1</v>
      </c>
      <c r="AG20" s="71" t="str">
        <f t="shared" si="7"/>
        <v>Initial</v>
      </c>
      <c r="AH20" s="95" t="str">
        <f t="shared" si="8"/>
        <v>RLIS</v>
      </c>
      <c r="AI20" s="70">
        <f t="shared" si="9"/>
        <v>0</v>
      </c>
    </row>
    <row r="21" spans="1:35" ht="12.75" customHeight="1">
      <c r="A21" s="68" t="s">
        <v>1353</v>
      </c>
      <c r="B21" s="69" t="s">
        <v>1354</v>
      </c>
      <c r="C21" s="70" t="s">
        <v>1355</v>
      </c>
      <c r="D21" s="71" t="s">
        <v>1356</v>
      </c>
      <c r="E21" s="71" t="s">
        <v>1498</v>
      </c>
      <c r="F21" s="72" t="s">
        <v>1462</v>
      </c>
      <c r="G21" s="73" t="s">
        <v>1357</v>
      </c>
      <c r="H21" s="74" t="s">
        <v>1279</v>
      </c>
      <c r="I21" s="75" t="s">
        <v>1358</v>
      </c>
      <c r="J21" s="80"/>
      <c r="K21" s="76"/>
      <c r="L21" s="81" t="s">
        <v>28</v>
      </c>
      <c r="M21" s="84"/>
      <c r="N21" s="82" t="s">
        <v>28</v>
      </c>
      <c r="O21" s="77" t="s">
        <v>1279</v>
      </c>
      <c r="P21" s="78" t="s">
        <v>1467</v>
      </c>
      <c r="Q21" s="85"/>
      <c r="R21" s="86"/>
      <c r="S21" s="79"/>
      <c r="T21" s="91"/>
      <c r="U21" s="97"/>
      <c r="V21" s="92"/>
      <c r="W21" s="87" t="s">
        <v>29</v>
      </c>
      <c r="X21" s="160"/>
      <c r="Y21" s="161" t="s">
        <v>1467</v>
      </c>
      <c r="Z21" s="70">
        <f t="shared" si="0"/>
        <v>0</v>
      </c>
      <c r="AA21" s="71">
        <f t="shared" si="1"/>
        <v>0</v>
      </c>
      <c r="AB21" s="71">
        <f t="shared" si="2"/>
        <v>0</v>
      </c>
      <c r="AC21" s="71">
        <f t="shared" si="3"/>
        <v>0</v>
      </c>
      <c r="AD21" s="95" t="str">
        <f t="shared" si="4"/>
        <v>-</v>
      </c>
      <c r="AE21" s="70">
        <f t="shared" si="5"/>
        <v>0</v>
      </c>
      <c r="AF21" s="71">
        <f t="shared" si="6"/>
        <v>0</v>
      </c>
      <c r="AG21" s="71">
        <f t="shared" si="7"/>
        <v>0</v>
      </c>
      <c r="AH21" s="95" t="str">
        <f t="shared" si="8"/>
        <v>-</v>
      </c>
      <c r="AI21" s="70">
        <f t="shared" si="9"/>
        <v>0</v>
      </c>
    </row>
    <row r="22" spans="1:35" ht="12.75" customHeight="1">
      <c r="A22" s="68" t="s">
        <v>1359</v>
      </c>
      <c r="B22" s="69" t="s">
        <v>1360</v>
      </c>
      <c r="C22" s="70" t="s">
        <v>1361</v>
      </c>
      <c r="D22" s="71" t="s">
        <v>1362</v>
      </c>
      <c r="E22" s="71" t="s">
        <v>1363</v>
      </c>
      <c r="F22" s="72" t="s">
        <v>1462</v>
      </c>
      <c r="G22" s="73" t="s">
        <v>1364</v>
      </c>
      <c r="H22" s="74" t="s">
        <v>1365</v>
      </c>
      <c r="I22" s="75" t="s">
        <v>1366</v>
      </c>
      <c r="J22" s="80" t="s">
        <v>1367</v>
      </c>
      <c r="K22" s="76" t="s">
        <v>1467</v>
      </c>
      <c r="L22" s="81" t="s">
        <v>28</v>
      </c>
      <c r="M22" s="83">
        <v>17081.541</v>
      </c>
      <c r="N22" s="82" t="s">
        <v>28</v>
      </c>
      <c r="O22" s="77">
        <v>7.095154644058163</v>
      </c>
      <c r="P22" s="78" t="s">
        <v>1467</v>
      </c>
      <c r="Q22" s="85"/>
      <c r="R22" s="86"/>
      <c r="S22" s="79" t="s">
        <v>1467</v>
      </c>
      <c r="T22" s="88">
        <v>502427</v>
      </c>
      <c r="U22" s="90">
        <v>16192</v>
      </c>
      <c r="V22" s="89">
        <v>50937</v>
      </c>
      <c r="W22" s="87">
        <v>0</v>
      </c>
      <c r="X22" s="160" t="s">
        <v>1467</v>
      </c>
      <c r="Y22" s="161" t="s">
        <v>1467</v>
      </c>
      <c r="Z22" s="70">
        <f t="shared" si="0"/>
        <v>0</v>
      </c>
      <c r="AA22" s="71">
        <f t="shared" si="1"/>
        <v>0</v>
      </c>
      <c r="AB22" s="71">
        <f t="shared" si="2"/>
        <v>0</v>
      </c>
      <c r="AC22" s="71">
        <f t="shared" si="3"/>
        <v>0</v>
      </c>
      <c r="AD22" s="95" t="str">
        <f t="shared" si="4"/>
        <v>-</v>
      </c>
      <c r="AE22" s="70">
        <f t="shared" si="5"/>
        <v>0</v>
      </c>
      <c r="AF22" s="71">
        <f t="shared" si="6"/>
        <v>0</v>
      </c>
      <c r="AG22" s="71">
        <f t="shared" si="7"/>
        <v>0</v>
      </c>
      <c r="AH22" s="95" t="str">
        <f t="shared" si="8"/>
        <v>-</v>
      </c>
      <c r="AI22" s="70">
        <f t="shared" si="9"/>
        <v>0</v>
      </c>
    </row>
    <row r="23" spans="1:35" ht="12.75" customHeight="1">
      <c r="A23" s="68" t="s">
        <v>1368</v>
      </c>
      <c r="B23" s="69" t="s">
        <v>1369</v>
      </c>
      <c r="C23" s="70" t="s">
        <v>1370</v>
      </c>
      <c r="D23" s="71" t="s">
        <v>1371</v>
      </c>
      <c r="E23" s="71" t="s">
        <v>1372</v>
      </c>
      <c r="F23" s="72" t="s">
        <v>1462</v>
      </c>
      <c r="G23" s="73" t="s">
        <v>1373</v>
      </c>
      <c r="H23" s="74" t="s">
        <v>1374</v>
      </c>
      <c r="I23" s="75" t="s">
        <v>1375</v>
      </c>
      <c r="J23" s="80" t="s">
        <v>1376</v>
      </c>
      <c r="K23" s="76" t="s">
        <v>1467</v>
      </c>
      <c r="L23" s="81" t="s">
        <v>28</v>
      </c>
      <c r="M23" s="83">
        <v>2385.46</v>
      </c>
      <c r="N23" s="82" t="s">
        <v>28</v>
      </c>
      <c r="O23" s="77">
        <v>16.957903097696583</v>
      </c>
      <c r="P23" s="78" t="s">
        <v>1467</v>
      </c>
      <c r="Q23" s="85"/>
      <c r="R23" s="86"/>
      <c r="S23" s="79" t="s">
        <v>1467</v>
      </c>
      <c r="T23" s="88">
        <v>130173</v>
      </c>
      <c r="U23" s="90">
        <v>5575</v>
      </c>
      <c r="V23" s="89">
        <v>9353</v>
      </c>
      <c r="W23" s="87">
        <v>0</v>
      </c>
      <c r="X23" s="160" t="s">
        <v>1467</v>
      </c>
      <c r="Y23" s="161" t="s">
        <v>1467</v>
      </c>
      <c r="Z23" s="70">
        <f t="shared" si="0"/>
        <v>0</v>
      </c>
      <c r="AA23" s="71">
        <f t="shared" si="1"/>
        <v>0</v>
      </c>
      <c r="AB23" s="71">
        <f t="shared" si="2"/>
        <v>0</v>
      </c>
      <c r="AC23" s="71">
        <f t="shared" si="3"/>
        <v>0</v>
      </c>
      <c r="AD23" s="95" t="str">
        <f t="shared" si="4"/>
        <v>-</v>
      </c>
      <c r="AE23" s="70">
        <f t="shared" si="5"/>
        <v>0</v>
      </c>
      <c r="AF23" s="71">
        <f t="shared" si="6"/>
        <v>0</v>
      </c>
      <c r="AG23" s="71">
        <f t="shared" si="7"/>
        <v>0</v>
      </c>
      <c r="AH23" s="95" t="str">
        <f t="shared" si="8"/>
        <v>-</v>
      </c>
      <c r="AI23" s="70">
        <f t="shared" si="9"/>
        <v>0</v>
      </c>
    </row>
    <row r="24" spans="1:35" ht="12.75" customHeight="1">
      <c r="A24" s="68" t="s">
        <v>1377</v>
      </c>
      <c r="B24" s="69" t="s">
        <v>1378</v>
      </c>
      <c r="C24" s="70" t="s">
        <v>1379</v>
      </c>
      <c r="D24" s="71" t="s">
        <v>1380</v>
      </c>
      <c r="E24" s="71" t="s">
        <v>1381</v>
      </c>
      <c r="F24" s="72" t="s">
        <v>1462</v>
      </c>
      <c r="G24" s="73" t="s">
        <v>1382</v>
      </c>
      <c r="H24" s="74" t="s">
        <v>1383</v>
      </c>
      <c r="I24" s="75" t="s">
        <v>1384</v>
      </c>
      <c r="J24" s="80" t="s">
        <v>1385</v>
      </c>
      <c r="K24" s="76" t="s">
        <v>1467</v>
      </c>
      <c r="L24" s="81" t="s">
        <v>28</v>
      </c>
      <c r="M24" s="83">
        <v>3405.717</v>
      </c>
      <c r="N24" s="82" t="s">
        <v>28</v>
      </c>
      <c r="O24" s="77">
        <v>32.242990654205606</v>
      </c>
      <c r="P24" s="78" t="s">
        <v>1468</v>
      </c>
      <c r="Q24" s="85"/>
      <c r="R24" s="86"/>
      <c r="S24" s="79" t="s">
        <v>1467</v>
      </c>
      <c r="T24" s="88">
        <v>251285</v>
      </c>
      <c r="U24" s="90">
        <v>10797</v>
      </c>
      <c r="V24" s="89">
        <v>18759</v>
      </c>
      <c r="W24" s="87">
        <v>0</v>
      </c>
      <c r="X24" s="160" t="s">
        <v>1467</v>
      </c>
      <c r="Y24" s="161" t="s">
        <v>1467</v>
      </c>
      <c r="Z24" s="70">
        <f t="shared" si="0"/>
        <v>0</v>
      </c>
      <c r="AA24" s="71">
        <f t="shared" si="1"/>
        <v>0</v>
      </c>
      <c r="AB24" s="71">
        <f t="shared" si="2"/>
        <v>0</v>
      </c>
      <c r="AC24" s="71">
        <f t="shared" si="3"/>
        <v>0</v>
      </c>
      <c r="AD24" s="95" t="str">
        <f t="shared" si="4"/>
        <v>-</v>
      </c>
      <c r="AE24" s="70">
        <f t="shared" si="5"/>
        <v>0</v>
      </c>
      <c r="AF24" s="71">
        <f t="shared" si="6"/>
        <v>1</v>
      </c>
      <c r="AG24" s="71">
        <f t="shared" si="7"/>
        <v>0</v>
      </c>
      <c r="AH24" s="95" t="str">
        <f t="shared" si="8"/>
        <v>-</v>
      </c>
      <c r="AI24" s="70">
        <f t="shared" si="9"/>
        <v>0</v>
      </c>
    </row>
    <row r="25" spans="1:35" ht="12.75" customHeight="1">
      <c r="A25" s="68" t="s">
        <v>1386</v>
      </c>
      <c r="B25" s="69" t="s">
        <v>1387</v>
      </c>
      <c r="C25" s="70" t="s">
        <v>1388</v>
      </c>
      <c r="D25" s="71" t="s">
        <v>1389</v>
      </c>
      <c r="E25" s="71" t="s">
        <v>1498</v>
      </c>
      <c r="F25" s="72" t="s">
        <v>1462</v>
      </c>
      <c r="G25" s="73" t="s">
        <v>1357</v>
      </c>
      <c r="H25" s="74" t="s">
        <v>1390</v>
      </c>
      <c r="I25" s="75" t="s">
        <v>1391</v>
      </c>
      <c r="J25" s="80" t="s">
        <v>1392</v>
      </c>
      <c r="K25" s="76" t="s">
        <v>1467</v>
      </c>
      <c r="L25" s="81" t="s">
        <v>28</v>
      </c>
      <c r="M25" s="83">
        <v>2937.465</v>
      </c>
      <c r="N25" s="82" t="s">
        <v>28</v>
      </c>
      <c r="O25" s="77">
        <v>16.565305531421952</v>
      </c>
      <c r="P25" s="78" t="s">
        <v>1467</v>
      </c>
      <c r="Q25" s="85"/>
      <c r="R25" s="86"/>
      <c r="S25" s="79" t="s">
        <v>1467</v>
      </c>
      <c r="T25" s="88">
        <v>210301</v>
      </c>
      <c r="U25" s="90">
        <v>6913</v>
      </c>
      <c r="V25" s="89">
        <v>12930</v>
      </c>
      <c r="W25" s="87">
        <v>0</v>
      </c>
      <c r="X25" s="160" t="s">
        <v>1468</v>
      </c>
      <c r="Y25" s="161" t="s">
        <v>1467</v>
      </c>
      <c r="Z25" s="70">
        <f t="shared" si="0"/>
        <v>0</v>
      </c>
      <c r="AA25" s="71">
        <f t="shared" si="1"/>
        <v>0</v>
      </c>
      <c r="AB25" s="71">
        <f t="shared" si="2"/>
        <v>0</v>
      </c>
      <c r="AC25" s="71">
        <f t="shared" si="3"/>
        <v>0</v>
      </c>
      <c r="AD25" s="95" t="str">
        <f t="shared" si="4"/>
        <v>-</v>
      </c>
      <c r="AE25" s="70">
        <f t="shared" si="5"/>
        <v>0</v>
      </c>
      <c r="AF25" s="71">
        <f t="shared" si="6"/>
        <v>0</v>
      </c>
      <c r="AG25" s="71">
        <f t="shared" si="7"/>
        <v>0</v>
      </c>
      <c r="AH25" s="95" t="str">
        <f t="shared" si="8"/>
        <v>-</v>
      </c>
      <c r="AI25" s="70">
        <f t="shared" si="9"/>
        <v>0</v>
      </c>
    </row>
    <row r="26" spans="1:35" ht="12.75" customHeight="1">
      <c r="A26" s="68" t="s">
        <v>1393</v>
      </c>
      <c r="B26" s="69" t="s">
        <v>1394</v>
      </c>
      <c r="C26" s="70" t="s">
        <v>1395</v>
      </c>
      <c r="D26" s="71" t="s">
        <v>1292</v>
      </c>
      <c r="E26" s="71" t="s">
        <v>1396</v>
      </c>
      <c r="F26" s="72" t="s">
        <v>1462</v>
      </c>
      <c r="G26" s="73" t="s">
        <v>1397</v>
      </c>
      <c r="H26" s="74" t="s">
        <v>1279</v>
      </c>
      <c r="I26" s="75" t="s">
        <v>1398</v>
      </c>
      <c r="J26" s="80" t="s">
        <v>1288</v>
      </c>
      <c r="K26" s="76" t="s">
        <v>1468</v>
      </c>
      <c r="L26" s="81" t="s">
        <v>28</v>
      </c>
      <c r="M26" s="83">
        <v>2459.071</v>
      </c>
      <c r="N26" s="82" t="s">
        <v>28</v>
      </c>
      <c r="O26" s="77">
        <v>14.738955823293173</v>
      </c>
      <c r="P26" s="78" t="s">
        <v>1467</v>
      </c>
      <c r="Q26" s="85"/>
      <c r="R26" s="86"/>
      <c r="S26" s="79" t="s">
        <v>1468</v>
      </c>
      <c r="T26" s="88">
        <v>123187</v>
      </c>
      <c r="U26" s="90">
        <v>3882</v>
      </c>
      <c r="V26" s="89">
        <v>8201</v>
      </c>
      <c r="W26" s="87">
        <v>0</v>
      </c>
      <c r="X26" s="160" t="s">
        <v>1468</v>
      </c>
      <c r="Y26" s="161" t="s">
        <v>1467</v>
      </c>
      <c r="Z26" s="70">
        <f t="shared" si="0"/>
        <v>1</v>
      </c>
      <c r="AA26" s="71">
        <f t="shared" si="1"/>
        <v>0</v>
      </c>
      <c r="AB26" s="71">
        <f t="shared" si="2"/>
        <v>0</v>
      </c>
      <c r="AC26" s="71">
        <f t="shared" si="3"/>
        <v>0</v>
      </c>
      <c r="AD26" s="95" t="str">
        <f t="shared" si="4"/>
        <v>-</v>
      </c>
      <c r="AE26" s="70">
        <f t="shared" si="5"/>
        <v>1</v>
      </c>
      <c r="AF26" s="71">
        <f t="shared" si="6"/>
        <v>0</v>
      </c>
      <c r="AG26" s="71">
        <f t="shared" si="7"/>
        <v>0</v>
      </c>
      <c r="AH26" s="95" t="str">
        <f t="shared" si="8"/>
        <v>-</v>
      </c>
      <c r="AI26" s="70">
        <f t="shared" si="9"/>
        <v>0</v>
      </c>
    </row>
    <row r="27" spans="1:35" ht="12.75" customHeight="1">
      <c r="A27" s="68" t="s">
        <v>1399</v>
      </c>
      <c r="B27" s="69" t="s">
        <v>1400</v>
      </c>
      <c r="C27" s="70" t="s">
        <v>1401</v>
      </c>
      <c r="D27" s="71" t="s">
        <v>1402</v>
      </c>
      <c r="E27" s="71" t="s">
        <v>1403</v>
      </c>
      <c r="F27" s="72" t="s">
        <v>1462</v>
      </c>
      <c r="G27" s="73" t="s">
        <v>1404</v>
      </c>
      <c r="H27" s="74" t="s">
        <v>1405</v>
      </c>
      <c r="I27" s="75" t="s">
        <v>1406</v>
      </c>
      <c r="J27" s="80" t="s">
        <v>1511</v>
      </c>
      <c r="K27" s="76" t="s">
        <v>1468</v>
      </c>
      <c r="L27" s="81" t="s">
        <v>28</v>
      </c>
      <c r="M27" s="83">
        <v>1136.795</v>
      </c>
      <c r="N27" s="82" t="s">
        <v>28</v>
      </c>
      <c r="O27" s="77">
        <v>16.6403785488959</v>
      </c>
      <c r="P27" s="78" t="s">
        <v>1467</v>
      </c>
      <c r="Q27" s="85"/>
      <c r="R27" s="86"/>
      <c r="S27" s="79" t="s">
        <v>1468</v>
      </c>
      <c r="T27" s="88">
        <v>69043</v>
      </c>
      <c r="U27" s="90">
        <v>1443</v>
      </c>
      <c r="V27" s="89">
        <v>3743</v>
      </c>
      <c r="W27" s="87">
        <v>0</v>
      </c>
      <c r="X27" s="160" t="s">
        <v>1467</v>
      </c>
      <c r="Y27" s="161" t="s">
        <v>1467</v>
      </c>
      <c r="Z27" s="70">
        <f t="shared" si="0"/>
        <v>1</v>
      </c>
      <c r="AA27" s="71">
        <f t="shared" si="1"/>
        <v>0</v>
      </c>
      <c r="AB27" s="71">
        <f t="shared" si="2"/>
        <v>0</v>
      </c>
      <c r="AC27" s="71">
        <f t="shared" si="3"/>
        <v>0</v>
      </c>
      <c r="AD27" s="95" t="str">
        <f t="shared" si="4"/>
        <v>-</v>
      </c>
      <c r="AE27" s="70">
        <f t="shared" si="5"/>
        <v>1</v>
      </c>
      <c r="AF27" s="71">
        <f t="shared" si="6"/>
        <v>0</v>
      </c>
      <c r="AG27" s="71">
        <f t="shared" si="7"/>
        <v>0</v>
      </c>
      <c r="AH27" s="95" t="str">
        <f t="shared" si="8"/>
        <v>-</v>
      </c>
      <c r="AI27" s="70">
        <f t="shared" si="9"/>
        <v>0</v>
      </c>
    </row>
    <row r="28" spans="1:35" ht="12.75" customHeight="1">
      <c r="A28" s="68" t="s">
        <v>1407</v>
      </c>
      <c r="B28" s="69" t="s">
        <v>1408</v>
      </c>
      <c r="C28" s="70" t="s">
        <v>1409</v>
      </c>
      <c r="D28" s="71" t="s">
        <v>1410</v>
      </c>
      <c r="E28" s="71" t="s">
        <v>1411</v>
      </c>
      <c r="F28" s="72" t="s">
        <v>1462</v>
      </c>
      <c r="G28" s="73" t="s">
        <v>1412</v>
      </c>
      <c r="H28" s="74" t="s">
        <v>1413</v>
      </c>
      <c r="I28" s="75" t="s">
        <v>1414</v>
      </c>
      <c r="J28" s="80" t="s">
        <v>1466</v>
      </c>
      <c r="K28" s="76" t="s">
        <v>1467</v>
      </c>
      <c r="L28" s="81" t="s">
        <v>28</v>
      </c>
      <c r="M28" s="83">
        <v>1987.146</v>
      </c>
      <c r="N28" s="82" t="s">
        <v>28</v>
      </c>
      <c r="O28" s="77">
        <v>39.64256701868399</v>
      </c>
      <c r="P28" s="78" t="s">
        <v>1468</v>
      </c>
      <c r="Q28" s="85"/>
      <c r="R28" s="86"/>
      <c r="S28" s="79" t="s">
        <v>1468</v>
      </c>
      <c r="T28" s="88">
        <v>293341</v>
      </c>
      <c r="U28" s="90">
        <v>14226</v>
      </c>
      <c r="V28" s="89">
        <v>18007</v>
      </c>
      <c r="W28" s="87">
        <v>0</v>
      </c>
      <c r="X28" s="160" t="s">
        <v>1468</v>
      </c>
      <c r="Y28" s="161" t="s">
        <v>1467</v>
      </c>
      <c r="Z28" s="70">
        <f t="shared" si="0"/>
        <v>0</v>
      </c>
      <c r="AA28" s="71">
        <f t="shared" si="1"/>
        <v>0</v>
      </c>
      <c r="AB28" s="71">
        <f t="shared" si="2"/>
        <v>0</v>
      </c>
      <c r="AC28" s="71">
        <f t="shared" si="3"/>
        <v>0</v>
      </c>
      <c r="AD28" s="95" t="str">
        <f t="shared" si="4"/>
        <v>-</v>
      </c>
      <c r="AE28" s="70">
        <f t="shared" si="5"/>
        <v>1</v>
      </c>
      <c r="AF28" s="71">
        <f t="shared" si="6"/>
        <v>1</v>
      </c>
      <c r="AG28" s="71" t="str">
        <f t="shared" si="7"/>
        <v>Initial</v>
      </c>
      <c r="AH28" s="95" t="str">
        <f t="shared" si="8"/>
        <v>RLIS</v>
      </c>
      <c r="AI28" s="70">
        <f t="shared" si="9"/>
        <v>0</v>
      </c>
    </row>
    <row r="29" spans="1:35" ht="12.75" customHeight="1">
      <c r="A29" s="68" t="s">
        <v>1415</v>
      </c>
      <c r="B29" s="69" t="s">
        <v>1416</v>
      </c>
      <c r="C29" s="70" t="s">
        <v>1417</v>
      </c>
      <c r="D29" s="71" t="s">
        <v>1134</v>
      </c>
      <c r="E29" s="71" t="s">
        <v>1135</v>
      </c>
      <c r="F29" s="72" t="s">
        <v>1462</v>
      </c>
      <c r="G29" s="73" t="s">
        <v>1136</v>
      </c>
      <c r="H29" s="74" t="s">
        <v>1137</v>
      </c>
      <c r="I29" s="75" t="s">
        <v>1138</v>
      </c>
      <c r="J29" s="80" t="s">
        <v>1288</v>
      </c>
      <c r="K29" s="76" t="s">
        <v>1468</v>
      </c>
      <c r="L29" s="81" t="s">
        <v>28</v>
      </c>
      <c r="M29" s="83">
        <v>2473.721</v>
      </c>
      <c r="N29" s="82" t="s">
        <v>28</v>
      </c>
      <c r="O29" s="77">
        <v>21.248339973439574</v>
      </c>
      <c r="P29" s="78" t="s">
        <v>1468</v>
      </c>
      <c r="Q29" s="85"/>
      <c r="R29" s="86"/>
      <c r="S29" s="79" t="s">
        <v>1468</v>
      </c>
      <c r="T29" s="88">
        <v>191673</v>
      </c>
      <c r="U29" s="90">
        <v>8040</v>
      </c>
      <c r="V29" s="89">
        <v>12632</v>
      </c>
      <c r="W29" s="87">
        <v>0</v>
      </c>
      <c r="X29" s="160" t="s">
        <v>1467</v>
      </c>
      <c r="Y29" s="161" t="s">
        <v>1467</v>
      </c>
      <c r="Z29" s="70">
        <f t="shared" si="0"/>
        <v>1</v>
      </c>
      <c r="AA29" s="71">
        <f t="shared" si="1"/>
        <v>0</v>
      </c>
      <c r="AB29" s="71">
        <f t="shared" si="2"/>
        <v>0</v>
      </c>
      <c r="AC29" s="71">
        <f t="shared" si="3"/>
        <v>0</v>
      </c>
      <c r="AD29" s="95" t="str">
        <f t="shared" si="4"/>
        <v>-</v>
      </c>
      <c r="AE29" s="70">
        <f t="shared" si="5"/>
        <v>1</v>
      </c>
      <c r="AF29" s="71">
        <f t="shared" si="6"/>
        <v>1</v>
      </c>
      <c r="AG29" s="71" t="str">
        <f t="shared" si="7"/>
        <v>Initial</v>
      </c>
      <c r="AH29" s="95" t="str">
        <f t="shared" si="8"/>
        <v>RLIS</v>
      </c>
      <c r="AI29" s="70">
        <f t="shared" si="9"/>
        <v>0</v>
      </c>
    </row>
    <row r="30" spans="1:35" ht="12.75" customHeight="1">
      <c r="A30" s="68" t="s">
        <v>1139</v>
      </c>
      <c r="B30" s="69" t="s">
        <v>1140</v>
      </c>
      <c r="C30" s="70" t="s">
        <v>1141</v>
      </c>
      <c r="D30" s="71" t="s">
        <v>1142</v>
      </c>
      <c r="E30" s="71" t="s">
        <v>1143</v>
      </c>
      <c r="F30" s="72" t="s">
        <v>1462</v>
      </c>
      <c r="G30" s="73" t="s">
        <v>1144</v>
      </c>
      <c r="H30" s="74" t="s">
        <v>1145</v>
      </c>
      <c r="I30" s="75" t="s">
        <v>1146</v>
      </c>
      <c r="J30" s="80" t="s">
        <v>1367</v>
      </c>
      <c r="K30" s="76" t="s">
        <v>1467</v>
      </c>
      <c r="L30" s="81" t="s">
        <v>28</v>
      </c>
      <c r="M30" s="83">
        <v>11410.112</v>
      </c>
      <c r="N30" s="82" t="s">
        <v>28</v>
      </c>
      <c r="O30" s="77">
        <v>10.757088570593394</v>
      </c>
      <c r="P30" s="78" t="s">
        <v>1467</v>
      </c>
      <c r="Q30" s="85"/>
      <c r="R30" s="86"/>
      <c r="S30" s="79" t="s">
        <v>1467</v>
      </c>
      <c r="T30" s="88">
        <v>488702</v>
      </c>
      <c r="U30" s="90">
        <v>14459</v>
      </c>
      <c r="V30" s="89">
        <v>37982</v>
      </c>
      <c r="W30" s="87">
        <v>0</v>
      </c>
      <c r="X30" s="160" t="s">
        <v>1467</v>
      </c>
      <c r="Y30" s="161" t="s">
        <v>1467</v>
      </c>
      <c r="Z30" s="70">
        <f t="shared" si="0"/>
        <v>0</v>
      </c>
      <c r="AA30" s="71">
        <f t="shared" si="1"/>
        <v>0</v>
      </c>
      <c r="AB30" s="71">
        <f t="shared" si="2"/>
        <v>0</v>
      </c>
      <c r="AC30" s="71">
        <f t="shared" si="3"/>
        <v>0</v>
      </c>
      <c r="AD30" s="95" t="str">
        <f t="shared" si="4"/>
        <v>-</v>
      </c>
      <c r="AE30" s="70">
        <f t="shared" si="5"/>
        <v>0</v>
      </c>
      <c r="AF30" s="71">
        <f t="shared" si="6"/>
        <v>0</v>
      </c>
      <c r="AG30" s="71">
        <f t="shared" si="7"/>
        <v>0</v>
      </c>
      <c r="AH30" s="95" t="str">
        <f t="shared" si="8"/>
        <v>-</v>
      </c>
      <c r="AI30" s="70">
        <f t="shared" si="9"/>
        <v>0</v>
      </c>
    </row>
    <row r="31" spans="1:35" ht="12.75" customHeight="1">
      <c r="A31" s="68" t="s">
        <v>1147</v>
      </c>
      <c r="B31" s="69" t="s">
        <v>1148</v>
      </c>
      <c r="C31" s="70" t="s">
        <v>1149</v>
      </c>
      <c r="D31" s="71" t="s">
        <v>1150</v>
      </c>
      <c r="E31" s="71" t="s">
        <v>1151</v>
      </c>
      <c r="F31" s="72" t="s">
        <v>1462</v>
      </c>
      <c r="G31" s="73" t="s">
        <v>1152</v>
      </c>
      <c r="H31" s="74" t="s">
        <v>1153</v>
      </c>
      <c r="I31" s="75" t="s">
        <v>1154</v>
      </c>
      <c r="J31" s="80" t="s">
        <v>1288</v>
      </c>
      <c r="K31" s="76" t="s">
        <v>1468</v>
      </c>
      <c r="L31" s="81" t="s">
        <v>28</v>
      </c>
      <c r="M31" s="83">
        <v>410.807</v>
      </c>
      <c r="N31" s="82" t="s">
        <v>28</v>
      </c>
      <c r="O31" s="77">
        <v>10.21377672209026</v>
      </c>
      <c r="P31" s="78" t="s">
        <v>1467</v>
      </c>
      <c r="Q31" s="85"/>
      <c r="R31" s="86"/>
      <c r="S31" s="79" t="s">
        <v>1468</v>
      </c>
      <c r="T31" s="88">
        <v>15212</v>
      </c>
      <c r="U31" s="90">
        <v>415</v>
      </c>
      <c r="V31" s="89">
        <v>1169</v>
      </c>
      <c r="W31" s="87">
        <v>0</v>
      </c>
      <c r="X31" s="160" t="s">
        <v>1468</v>
      </c>
      <c r="Y31" s="161" t="s">
        <v>1467</v>
      </c>
      <c r="Z31" s="70">
        <f t="shared" si="0"/>
        <v>1</v>
      </c>
      <c r="AA31" s="71">
        <f t="shared" si="1"/>
        <v>1</v>
      </c>
      <c r="AB31" s="71">
        <f t="shared" si="2"/>
        <v>0</v>
      </c>
      <c r="AC31" s="71">
        <f t="shared" si="3"/>
        <v>0</v>
      </c>
      <c r="AD31" s="95" t="str">
        <f t="shared" si="4"/>
        <v>SRSA</v>
      </c>
      <c r="AE31" s="70">
        <f t="shared" si="5"/>
        <v>1</v>
      </c>
      <c r="AF31" s="71">
        <f t="shared" si="6"/>
        <v>0</v>
      </c>
      <c r="AG31" s="71">
        <f t="shared" si="7"/>
        <v>0</v>
      </c>
      <c r="AH31" s="95" t="str">
        <f t="shared" si="8"/>
        <v>-</v>
      </c>
      <c r="AI31" s="70">
        <f t="shared" si="9"/>
        <v>0</v>
      </c>
    </row>
    <row r="32" spans="1:35" ht="12.75" customHeight="1">
      <c r="A32" s="68" t="s">
        <v>1155</v>
      </c>
      <c r="B32" s="69" t="s">
        <v>1156</v>
      </c>
      <c r="C32" s="70" t="s">
        <v>1157</v>
      </c>
      <c r="D32" s="71" t="s">
        <v>1158</v>
      </c>
      <c r="E32" s="71" t="s">
        <v>1159</v>
      </c>
      <c r="F32" s="72" t="s">
        <v>1462</v>
      </c>
      <c r="G32" s="73" t="s">
        <v>1160</v>
      </c>
      <c r="H32" s="74" t="s">
        <v>1161</v>
      </c>
      <c r="I32" s="75" t="s">
        <v>1162</v>
      </c>
      <c r="J32" s="80" t="s">
        <v>1466</v>
      </c>
      <c r="K32" s="76" t="s">
        <v>1467</v>
      </c>
      <c r="L32" s="81" t="s">
        <v>28</v>
      </c>
      <c r="M32" s="83">
        <v>1921.566</v>
      </c>
      <c r="N32" s="82" t="s">
        <v>28</v>
      </c>
      <c r="O32" s="77">
        <v>23.20036680421825</v>
      </c>
      <c r="P32" s="78" t="s">
        <v>1468</v>
      </c>
      <c r="Q32" s="85"/>
      <c r="R32" s="86"/>
      <c r="S32" s="79" t="s">
        <v>1468</v>
      </c>
      <c r="T32" s="88">
        <v>154844</v>
      </c>
      <c r="U32" s="90">
        <v>5992</v>
      </c>
      <c r="V32" s="89">
        <v>9908</v>
      </c>
      <c r="W32" s="87">
        <v>0</v>
      </c>
      <c r="X32" s="160" t="s">
        <v>1468</v>
      </c>
      <c r="Y32" s="161" t="s">
        <v>1467</v>
      </c>
      <c r="Z32" s="70">
        <f t="shared" si="0"/>
        <v>0</v>
      </c>
      <c r="AA32" s="71">
        <f t="shared" si="1"/>
        <v>0</v>
      </c>
      <c r="AB32" s="71">
        <f t="shared" si="2"/>
        <v>0</v>
      </c>
      <c r="AC32" s="71">
        <f t="shared" si="3"/>
        <v>0</v>
      </c>
      <c r="AD32" s="95" t="str">
        <f t="shared" si="4"/>
        <v>-</v>
      </c>
      <c r="AE32" s="70">
        <f t="shared" si="5"/>
        <v>1</v>
      </c>
      <c r="AF32" s="71">
        <f t="shared" si="6"/>
        <v>1</v>
      </c>
      <c r="AG32" s="71" t="str">
        <f t="shared" si="7"/>
        <v>Initial</v>
      </c>
      <c r="AH32" s="95" t="str">
        <f t="shared" si="8"/>
        <v>RLIS</v>
      </c>
      <c r="AI32" s="70">
        <f t="shared" si="9"/>
        <v>0</v>
      </c>
    </row>
    <row r="33" spans="1:35" ht="12.75" customHeight="1">
      <c r="A33" s="68" t="s">
        <v>1163</v>
      </c>
      <c r="B33" s="69" t="s">
        <v>1164</v>
      </c>
      <c r="C33" s="70" t="s">
        <v>1165</v>
      </c>
      <c r="D33" s="71" t="s">
        <v>1166</v>
      </c>
      <c r="E33" s="71" t="s">
        <v>1167</v>
      </c>
      <c r="F33" s="72" t="s">
        <v>1462</v>
      </c>
      <c r="G33" s="73" t="s">
        <v>1168</v>
      </c>
      <c r="H33" s="74" t="s">
        <v>1169</v>
      </c>
      <c r="I33" s="75" t="s">
        <v>1170</v>
      </c>
      <c r="J33" s="80" t="s">
        <v>1466</v>
      </c>
      <c r="K33" s="76" t="s">
        <v>1467</v>
      </c>
      <c r="L33" s="81" t="s">
        <v>28</v>
      </c>
      <c r="M33" s="83">
        <v>1798.741</v>
      </c>
      <c r="N33" s="82" t="s">
        <v>28</v>
      </c>
      <c r="O33" s="77">
        <v>22.48995983935743</v>
      </c>
      <c r="P33" s="78" t="s">
        <v>1468</v>
      </c>
      <c r="Q33" s="85"/>
      <c r="R33" s="86"/>
      <c r="S33" s="79" t="s">
        <v>1468</v>
      </c>
      <c r="T33" s="88">
        <v>140567</v>
      </c>
      <c r="U33" s="90">
        <v>4821</v>
      </c>
      <c r="V33" s="89">
        <v>8134</v>
      </c>
      <c r="W33" s="87">
        <v>0</v>
      </c>
      <c r="X33" s="160" t="s">
        <v>1467</v>
      </c>
      <c r="Y33" s="161" t="s">
        <v>1467</v>
      </c>
      <c r="Z33" s="70">
        <f t="shared" si="0"/>
        <v>0</v>
      </c>
      <c r="AA33" s="71">
        <f t="shared" si="1"/>
        <v>0</v>
      </c>
      <c r="AB33" s="71">
        <f t="shared" si="2"/>
        <v>0</v>
      </c>
      <c r="AC33" s="71">
        <f t="shared" si="3"/>
        <v>0</v>
      </c>
      <c r="AD33" s="95" t="str">
        <f t="shared" si="4"/>
        <v>-</v>
      </c>
      <c r="AE33" s="70">
        <f t="shared" si="5"/>
        <v>1</v>
      </c>
      <c r="AF33" s="71">
        <f t="shared" si="6"/>
        <v>1</v>
      </c>
      <c r="AG33" s="71" t="str">
        <f t="shared" si="7"/>
        <v>Initial</v>
      </c>
      <c r="AH33" s="95" t="str">
        <f t="shared" si="8"/>
        <v>RLIS</v>
      </c>
      <c r="AI33" s="70">
        <f t="shared" si="9"/>
        <v>0</v>
      </c>
    </row>
    <row r="34" spans="1:35" ht="12.75" customHeight="1">
      <c r="A34" s="68" t="s">
        <v>1171</v>
      </c>
      <c r="B34" s="69" t="s">
        <v>1172</v>
      </c>
      <c r="C34" s="70" t="s">
        <v>1173</v>
      </c>
      <c r="D34" s="71" t="s">
        <v>1174</v>
      </c>
      <c r="E34" s="71" t="s">
        <v>1175</v>
      </c>
      <c r="F34" s="72" t="s">
        <v>1462</v>
      </c>
      <c r="G34" s="73" t="s">
        <v>1176</v>
      </c>
      <c r="H34" s="74" t="s">
        <v>1177</v>
      </c>
      <c r="I34" s="75" t="s">
        <v>1178</v>
      </c>
      <c r="J34" s="80" t="s">
        <v>1466</v>
      </c>
      <c r="K34" s="76" t="s">
        <v>1467</v>
      </c>
      <c r="L34" s="81" t="s">
        <v>28</v>
      </c>
      <c r="M34" s="83">
        <v>2841.901</v>
      </c>
      <c r="N34" s="82" t="s">
        <v>28</v>
      </c>
      <c r="O34" s="77">
        <v>18.05094130675526</v>
      </c>
      <c r="P34" s="78" t="s">
        <v>1467</v>
      </c>
      <c r="Q34" s="85"/>
      <c r="R34" s="86"/>
      <c r="S34" s="79" t="s">
        <v>1468</v>
      </c>
      <c r="T34" s="88">
        <v>177832</v>
      </c>
      <c r="U34" s="90">
        <v>6700</v>
      </c>
      <c r="V34" s="89">
        <v>12030</v>
      </c>
      <c r="W34" s="87">
        <v>0</v>
      </c>
      <c r="X34" s="160" t="s">
        <v>1467</v>
      </c>
      <c r="Y34" s="161" t="s">
        <v>1467</v>
      </c>
      <c r="Z34" s="70">
        <f t="shared" si="0"/>
        <v>0</v>
      </c>
      <c r="AA34" s="71">
        <f t="shared" si="1"/>
        <v>0</v>
      </c>
      <c r="AB34" s="71">
        <f t="shared" si="2"/>
        <v>0</v>
      </c>
      <c r="AC34" s="71">
        <f t="shared" si="3"/>
        <v>0</v>
      </c>
      <c r="AD34" s="95" t="str">
        <f t="shared" si="4"/>
        <v>-</v>
      </c>
      <c r="AE34" s="70">
        <f t="shared" si="5"/>
        <v>1</v>
      </c>
      <c r="AF34" s="71">
        <f t="shared" si="6"/>
        <v>0</v>
      </c>
      <c r="AG34" s="71">
        <f t="shared" si="7"/>
        <v>0</v>
      </c>
      <c r="AH34" s="95" t="str">
        <f t="shared" si="8"/>
        <v>-</v>
      </c>
      <c r="AI34" s="70">
        <f t="shared" si="9"/>
        <v>0</v>
      </c>
    </row>
    <row r="35" spans="1:35" ht="12.75" customHeight="1">
      <c r="A35" s="68" t="s">
        <v>1179</v>
      </c>
      <c r="B35" s="69" t="s">
        <v>1180</v>
      </c>
      <c r="C35" s="70" t="s">
        <v>1181</v>
      </c>
      <c r="D35" s="71" t="s">
        <v>1182</v>
      </c>
      <c r="E35" s="71" t="s">
        <v>1183</v>
      </c>
      <c r="F35" s="72" t="s">
        <v>1462</v>
      </c>
      <c r="G35" s="73" t="s">
        <v>1184</v>
      </c>
      <c r="H35" s="74" t="s">
        <v>1185</v>
      </c>
      <c r="I35" s="75" t="s">
        <v>1186</v>
      </c>
      <c r="J35" s="80" t="s">
        <v>1367</v>
      </c>
      <c r="K35" s="76" t="s">
        <v>1467</v>
      </c>
      <c r="L35" s="81" t="s">
        <v>28</v>
      </c>
      <c r="M35" s="83">
        <v>4380.775</v>
      </c>
      <c r="N35" s="82" t="s">
        <v>28</v>
      </c>
      <c r="O35" s="77">
        <v>6.6749072929542645</v>
      </c>
      <c r="P35" s="78" t="s">
        <v>1467</v>
      </c>
      <c r="Q35" s="85"/>
      <c r="R35" s="86"/>
      <c r="S35" s="79" t="s">
        <v>1467</v>
      </c>
      <c r="T35" s="88">
        <v>152648</v>
      </c>
      <c r="U35" s="90">
        <v>5264</v>
      </c>
      <c r="V35" s="89">
        <v>14756</v>
      </c>
      <c r="W35" s="87">
        <v>0</v>
      </c>
      <c r="X35" s="160" t="s">
        <v>1467</v>
      </c>
      <c r="Y35" s="161" t="s">
        <v>1467</v>
      </c>
      <c r="Z35" s="70">
        <f t="shared" si="0"/>
        <v>0</v>
      </c>
      <c r="AA35" s="71">
        <f t="shared" si="1"/>
        <v>0</v>
      </c>
      <c r="AB35" s="71">
        <f t="shared" si="2"/>
        <v>0</v>
      </c>
      <c r="AC35" s="71">
        <f t="shared" si="3"/>
        <v>0</v>
      </c>
      <c r="AD35" s="95" t="str">
        <f t="shared" si="4"/>
        <v>-</v>
      </c>
      <c r="AE35" s="70">
        <f t="shared" si="5"/>
        <v>0</v>
      </c>
      <c r="AF35" s="71">
        <f t="shared" si="6"/>
        <v>0</v>
      </c>
      <c r="AG35" s="71">
        <f t="shared" si="7"/>
        <v>0</v>
      </c>
      <c r="AH35" s="95" t="str">
        <f t="shared" si="8"/>
        <v>-</v>
      </c>
      <c r="AI35" s="70">
        <f t="shared" si="9"/>
        <v>0</v>
      </c>
    </row>
    <row r="36" spans="1:35" ht="12.75" customHeight="1">
      <c r="A36" s="68" t="s">
        <v>1187</v>
      </c>
      <c r="B36" s="69" t="s">
        <v>1188</v>
      </c>
      <c r="C36" s="70" t="s">
        <v>1189</v>
      </c>
      <c r="D36" s="71" t="s">
        <v>1190</v>
      </c>
      <c r="E36" s="71" t="s">
        <v>1191</v>
      </c>
      <c r="F36" s="72" t="s">
        <v>1462</v>
      </c>
      <c r="G36" s="73" t="s">
        <v>1192</v>
      </c>
      <c r="H36" s="74" t="s">
        <v>1193</v>
      </c>
      <c r="I36" s="75" t="s">
        <v>1194</v>
      </c>
      <c r="J36" s="80" t="s">
        <v>1297</v>
      </c>
      <c r="K36" s="76" t="s">
        <v>1467</v>
      </c>
      <c r="L36" s="81" t="s">
        <v>28</v>
      </c>
      <c r="M36" s="83">
        <v>1012.198</v>
      </c>
      <c r="N36" s="82" t="s">
        <v>28</v>
      </c>
      <c r="O36" s="77">
        <v>31.137254901960787</v>
      </c>
      <c r="P36" s="78" t="s">
        <v>1468</v>
      </c>
      <c r="Q36" s="85"/>
      <c r="R36" s="86"/>
      <c r="S36" s="79" t="s">
        <v>1468</v>
      </c>
      <c r="T36" s="88">
        <v>121979</v>
      </c>
      <c r="U36" s="90">
        <v>6210</v>
      </c>
      <c r="V36" s="89">
        <v>8862</v>
      </c>
      <c r="W36" s="87">
        <v>0</v>
      </c>
      <c r="X36" s="160" t="s">
        <v>1468</v>
      </c>
      <c r="Y36" s="161" t="s">
        <v>1467</v>
      </c>
      <c r="Z36" s="70">
        <f t="shared" si="0"/>
        <v>0</v>
      </c>
      <c r="AA36" s="71">
        <f t="shared" si="1"/>
        <v>0</v>
      </c>
      <c r="AB36" s="71">
        <f t="shared" si="2"/>
        <v>0</v>
      </c>
      <c r="AC36" s="71">
        <f t="shared" si="3"/>
        <v>0</v>
      </c>
      <c r="AD36" s="95" t="str">
        <f t="shared" si="4"/>
        <v>-</v>
      </c>
      <c r="AE36" s="70">
        <f t="shared" si="5"/>
        <v>1</v>
      </c>
      <c r="AF36" s="71">
        <f t="shared" si="6"/>
        <v>1</v>
      </c>
      <c r="AG36" s="71" t="str">
        <f t="shared" si="7"/>
        <v>Initial</v>
      </c>
      <c r="AH36" s="95" t="str">
        <f t="shared" si="8"/>
        <v>RLIS</v>
      </c>
      <c r="AI36" s="70">
        <f t="shared" si="9"/>
        <v>0</v>
      </c>
    </row>
    <row r="37" spans="1:35" ht="12.75" customHeight="1">
      <c r="A37" s="68" t="s">
        <v>1195</v>
      </c>
      <c r="B37" s="69" t="s">
        <v>1196</v>
      </c>
      <c r="C37" s="70" t="s">
        <v>1197</v>
      </c>
      <c r="D37" s="71" t="s">
        <v>1198</v>
      </c>
      <c r="E37" s="71" t="s">
        <v>1199</v>
      </c>
      <c r="F37" s="72" t="s">
        <v>1462</v>
      </c>
      <c r="G37" s="73" t="s">
        <v>1200</v>
      </c>
      <c r="H37" s="74" t="s">
        <v>1201</v>
      </c>
      <c r="I37" s="75" t="s">
        <v>1202</v>
      </c>
      <c r="J37" s="80" t="s">
        <v>1288</v>
      </c>
      <c r="K37" s="76" t="s">
        <v>1468</v>
      </c>
      <c r="L37" s="81" t="s">
        <v>28</v>
      </c>
      <c r="M37" s="83">
        <v>708.358</v>
      </c>
      <c r="N37" s="82" t="s">
        <v>28</v>
      </c>
      <c r="O37" s="77">
        <v>20.09685230024213</v>
      </c>
      <c r="P37" s="78" t="s">
        <v>1468</v>
      </c>
      <c r="Q37" s="85"/>
      <c r="R37" s="86"/>
      <c r="S37" s="79" t="s">
        <v>1468</v>
      </c>
      <c r="T37" s="88">
        <v>52459</v>
      </c>
      <c r="U37" s="90">
        <v>1774</v>
      </c>
      <c r="V37" s="89">
        <v>3188</v>
      </c>
      <c r="W37" s="87">
        <v>0</v>
      </c>
      <c r="X37" s="160" t="s">
        <v>1468</v>
      </c>
      <c r="Y37" s="161" t="s">
        <v>1467</v>
      </c>
      <c r="Z37" s="70">
        <f aca="true" t="shared" si="10" ref="Z37:Z68">IF(OR(K37="YES",TRIM(L37)="YES"),1,0)</f>
        <v>1</v>
      </c>
      <c r="AA37" s="71">
        <f aca="true" t="shared" si="11" ref="AA37:AA68">IF(OR(AND(ISNUMBER(M37),AND(M37&gt;0,M37&lt;600)),AND(ISNUMBER(M37),AND(M37&gt;0,N37="YES"))),1,0)</f>
        <v>0</v>
      </c>
      <c r="AB37" s="71">
        <f aca="true" t="shared" si="12" ref="AB37:AB68">IF(AND(OR(K37="YES",TRIM(L37)="YES"),(Z37=0)),"Trouble",0)</f>
        <v>0</v>
      </c>
      <c r="AC37" s="71">
        <f aca="true" t="shared" si="13" ref="AC37:AC68">IF(AND(OR(AND(ISNUMBER(M37),AND(M37&gt;0,M37&lt;600)),AND(ISNUMBER(M37),AND(M37&gt;0,N37="YES"))),(AA37=0)),"Trouble",0)</f>
        <v>0</v>
      </c>
      <c r="AD37" s="95" t="str">
        <f aca="true" t="shared" si="14" ref="AD37:AD68">IF(AND(Z37=1,AA37=1),"SRSA","-")</f>
        <v>-</v>
      </c>
      <c r="AE37" s="70">
        <f aca="true" t="shared" si="15" ref="AE37:AE68">IF(S37="YES",1,0)</f>
        <v>1</v>
      </c>
      <c r="AF37" s="71">
        <f aca="true" t="shared" si="16" ref="AF37:AF68">IF(OR(AND(ISNUMBER(Q37),Q37&gt;=20),(AND(ISNUMBER(Q37)=FALSE,AND(ISNUMBER(O37),O37&gt;=20)))),1,0)</f>
        <v>1</v>
      </c>
      <c r="AG37" s="71" t="str">
        <f aca="true" t="shared" si="17" ref="AG37:AG68">IF(AND(AE37=1,AF37=1),"Initial",0)</f>
        <v>Initial</v>
      </c>
      <c r="AH37" s="95" t="str">
        <f aca="true" t="shared" si="18" ref="AH37:AH68">IF(AND(AND(AG37="Initial",AI37=0),AND(ISNUMBER(M37),M37&gt;0)),"RLIS","-")</f>
        <v>RLIS</v>
      </c>
      <c r="AI37" s="70">
        <f aca="true" t="shared" si="19" ref="AI37:AI68">IF(AND(AD37="SRSA",AG37="Initial"),"SRSA",0)</f>
        <v>0</v>
      </c>
    </row>
    <row r="38" spans="1:35" ht="12.75" customHeight="1">
      <c r="A38" s="68" t="s">
        <v>1203</v>
      </c>
      <c r="B38" s="69" t="s">
        <v>1204</v>
      </c>
      <c r="C38" s="70" t="s">
        <v>1205</v>
      </c>
      <c r="D38" s="71" t="s">
        <v>1206</v>
      </c>
      <c r="E38" s="71" t="s">
        <v>1207</v>
      </c>
      <c r="F38" s="72" t="s">
        <v>1462</v>
      </c>
      <c r="G38" s="73" t="s">
        <v>1208</v>
      </c>
      <c r="H38" s="74" t="s">
        <v>1209</v>
      </c>
      <c r="I38" s="75" t="s">
        <v>1210</v>
      </c>
      <c r="J38" s="80" t="s">
        <v>1297</v>
      </c>
      <c r="K38" s="76" t="s">
        <v>1467</v>
      </c>
      <c r="L38" s="81" t="s">
        <v>28</v>
      </c>
      <c r="M38" s="83">
        <v>1722.527</v>
      </c>
      <c r="N38" s="82" t="s">
        <v>28</v>
      </c>
      <c r="O38" s="77">
        <v>21.000549752611324</v>
      </c>
      <c r="P38" s="78" t="s">
        <v>1468</v>
      </c>
      <c r="Q38" s="85"/>
      <c r="R38" s="86"/>
      <c r="S38" s="79" t="s">
        <v>1468</v>
      </c>
      <c r="T38" s="88">
        <v>117510</v>
      </c>
      <c r="U38" s="90">
        <v>3973</v>
      </c>
      <c r="V38" s="89">
        <v>7142</v>
      </c>
      <c r="W38" s="87">
        <v>0</v>
      </c>
      <c r="X38" s="160" t="s">
        <v>1468</v>
      </c>
      <c r="Y38" s="161" t="s">
        <v>1467</v>
      </c>
      <c r="Z38" s="70">
        <f t="shared" si="10"/>
        <v>0</v>
      </c>
      <c r="AA38" s="71">
        <f t="shared" si="11"/>
        <v>0</v>
      </c>
      <c r="AB38" s="71">
        <f t="shared" si="12"/>
        <v>0</v>
      </c>
      <c r="AC38" s="71">
        <f t="shared" si="13"/>
        <v>0</v>
      </c>
      <c r="AD38" s="95" t="str">
        <f t="shared" si="14"/>
        <v>-</v>
      </c>
      <c r="AE38" s="70">
        <f t="shared" si="15"/>
        <v>1</v>
      </c>
      <c r="AF38" s="71">
        <f t="shared" si="16"/>
        <v>1</v>
      </c>
      <c r="AG38" s="71" t="str">
        <f t="shared" si="17"/>
        <v>Initial</v>
      </c>
      <c r="AH38" s="95" t="str">
        <f t="shared" si="18"/>
        <v>RLIS</v>
      </c>
      <c r="AI38" s="70">
        <f t="shared" si="19"/>
        <v>0</v>
      </c>
    </row>
    <row r="39" spans="1:35" ht="12.75" customHeight="1">
      <c r="A39" s="68" t="s">
        <v>1211</v>
      </c>
      <c r="B39" s="69" t="s">
        <v>1212</v>
      </c>
      <c r="C39" s="70" t="s">
        <v>1213</v>
      </c>
      <c r="D39" s="71" t="s">
        <v>1214</v>
      </c>
      <c r="E39" s="71" t="s">
        <v>1215</v>
      </c>
      <c r="F39" s="72" t="s">
        <v>1462</v>
      </c>
      <c r="G39" s="73" t="s">
        <v>1216</v>
      </c>
      <c r="H39" s="74" t="s">
        <v>1217</v>
      </c>
      <c r="I39" s="75" t="s">
        <v>1218</v>
      </c>
      <c r="J39" s="80" t="s">
        <v>1466</v>
      </c>
      <c r="K39" s="76" t="s">
        <v>1467</v>
      </c>
      <c r="L39" s="81" t="s">
        <v>28</v>
      </c>
      <c r="M39" s="83">
        <v>4400.849</v>
      </c>
      <c r="N39" s="82" t="s">
        <v>28</v>
      </c>
      <c r="O39" s="77">
        <v>26.89393939393939</v>
      </c>
      <c r="P39" s="78" t="s">
        <v>1468</v>
      </c>
      <c r="Q39" s="85"/>
      <c r="R39" s="86"/>
      <c r="S39" s="79" t="s">
        <v>1468</v>
      </c>
      <c r="T39" s="88">
        <v>400449</v>
      </c>
      <c r="U39" s="90">
        <v>15087</v>
      </c>
      <c r="V39" s="89">
        <v>24121</v>
      </c>
      <c r="W39" s="87">
        <v>0</v>
      </c>
      <c r="X39" s="160" t="s">
        <v>1467</v>
      </c>
      <c r="Y39" s="161" t="s">
        <v>1467</v>
      </c>
      <c r="Z39" s="70">
        <f t="shared" si="10"/>
        <v>0</v>
      </c>
      <c r="AA39" s="71">
        <f t="shared" si="11"/>
        <v>0</v>
      </c>
      <c r="AB39" s="71">
        <f t="shared" si="12"/>
        <v>0</v>
      </c>
      <c r="AC39" s="71">
        <f t="shared" si="13"/>
        <v>0</v>
      </c>
      <c r="AD39" s="95" t="str">
        <f t="shared" si="14"/>
        <v>-</v>
      </c>
      <c r="AE39" s="70">
        <f t="shared" si="15"/>
        <v>1</v>
      </c>
      <c r="AF39" s="71">
        <f t="shared" si="16"/>
        <v>1</v>
      </c>
      <c r="AG39" s="71" t="str">
        <f t="shared" si="17"/>
        <v>Initial</v>
      </c>
      <c r="AH39" s="95" t="str">
        <f t="shared" si="18"/>
        <v>RLIS</v>
      </c>
      <c r="AI39" s="70">
        <f t="shared" si="19"/>
        <v>0</v>
      </c>
    </row>
    <row r="40" spans="1:35" ht="12.75" customHeight="1">
      <c r="A40" s="68" t="s">
        <v>1219</v>
      </c>
      <c r="B40" s="69" t="s">
        <v>1220</v>
      </c>
      <c r="C40" s="70" t="s">
        <v>1221</v>
      </c>
      <c r="D40" s="71" t="s">
        <v>1222</v>
      </c>
      <c r="E40" s="71" t="s">
        <v>1223</v>
      </c>
      <c r="F40" s="72" t="s">
        <v>1462</v>
      </c>
      <c r="G40" s="73" t="s">
        <v>1224</v>
      </c>
      <c r="H40" s="74" t="s">
        <v>1225</v>
      </c>
      <c r="I40" s="75" t="s">
        <v>1226</v>
      </c>
      <c r="J40" s="80" t="s">
        <v>1288</v>
      </c>
      <c r="K40" s="76" t="s">
        <v>1468</v>
      </c>
      <c r="L40" s="81" t="s">
        <v>28</v>
      </c>
      <c r="M40" s="83">
        <v>2184.773</v>
      </c>
      <c r="N40" s="82" t="s">
        <v>28</v>
      </c>
      <c r="O40" s="77">
        <v>31.342743394860655</v>
      </c>
      <c r="P40" s="78" t="s">
        <v>1468</v>
      </c>
      <c r="Q40" s="85"/>
      <c r="R40" s="86"/>
      <c r="S40" s="79" t="s">
        <v>1468</v>
      </c>
      <c r="T40" s="88">
        <v>218135</v>
      </c>
      <c r="U40" s="90">
        <v>12002</v>
      </c>
      <c r="V40" s="89">
        <v>14885</v>
      </c>
      <c r="W40" s="87">
        <v>0</v>
      </c>
      <c r="X40" s="160" t="s">
        <v>1468</v>
      </c>
      <c r="Y40" s="161" t="s">
        <v>1467</v>
      </c>
      <c r="Z40" s="70">
        <f t="shared" si="10"/>
        <v>1</v>
      </c>
      <c r="AA40" s="71">
        <f t="shared" si="11"/>
        <v>0</v>
      </c>
      <c r="AB40" s="71">
        <f t="shared" si="12"/>
        <v>0</v>
      </c>
      <c r="AC40" s="71">
        <f t="shared" si="13"/>
        <v>0</v>
      </c>
      <c r="AD40" s="95" t="str">
        <f t="shared" si="14"/>
        <v>-</v>
      </c>
      <c r="AE40" s="70">
        <f t="shared" si="15"/>
        <v>1</v>
      </c>
      <c r="AF40" s="71">
        <f t="shared" si="16"/>
        <v>1</v>
      </c>
      <c r="AG40" s="71" t="str">
        <f t="shared" si="17"/>
        <v>Initial</v>
      </c>
      <c r="AH40" s="95" t="str">
        <f t="shared" si="18"/>
        <v>RLIS</v>
      </c>
      <c r="AI40" s="70">
        <f t="shared" si="19"/>
        <v>0</v>
      </c>
    </row>
    <row r="41" spans="1:35" ht="12.75" customHeight="1">
      <c r="A41" s="68" t="s">
        <v>1227</v>
      </c>
      <c r="B41" s="69" t="s">
        <v>1228</v>
      </c>
      <c r="C41" s="70" t="s">
        <v>1229</v>
      </c>
      <c r="D41" s="71" t="s">
        <v>1230</v>
      </c>
      <c r="E41" s="71" t="s">
        <v>1381</v>
      </c>
      <c r="F41" s="72" t="s">
        <v>1462</v>
      </c>
      <c r="G41" s="73" t="s">
        <v>1382</v>
      </c>
      <c r="H41" s="74" t="s">
        <v>1279</v>
      </c>
      <c r="I41" s="75" t="s">
        <v>1231</v>
      </c>
      <c r="J41" s="80"/>
      <c r="K41" s="76"/>
      <c r="L41" s="81" t="s">
        <v>28</v>
      </c>
      <c r="M41" s="84"/>
      <c r="N41" s="82" t="s">
        <v>28</v>
      </c>
      <c r="O41" s="77" t="s">
        <v>1279</v>
      </c>
      <c r="P41" s="78" t="s">
        <v>1467</v>
      </c>
      <c r="Q41" s="85"/>
      <c r="R41" s="86"/>
      <c r="S41" s="79"/>
      <c r="T41" s="91"/>
      <c r="U41" s="92"/>
      <c r="V41" s="92"/>
      <c r="W41" s="87" t="s">
        <v>29</v>
      </c>
      <c r="X41" s="160"/>
      <c r="Y41" s="161" t="s">
        <v>1467</v>
      </c>
      <c r="Z41" s="70">
        <f t="shared" si="10"/>
        <v>0</v>
      </c>
      <c r="AA41" s="71">
        <f t="shared" si="11"/>
        <v>0</v>
      </c>
      <c r="AB41" s="71">
        <f t="shared" si="12"/>
        <v>0</v>
      </c>
      <c r="AC41" s="71">
        <f t="shared" si="13"/>
        <v>0</v>
      </c>
      <c r="AD41" s="95" t="str">
        <f t="shared" si="14"/>
        <v>-</v>
      </c>
      <c r="AE41" s="70">
        <f t="shared" si="15"/>
        <v>0</v>
      </c>
      <c r="AF41" s="71">
        <f t="shared" si="16"/>
        <v>0</v>
      </c>
      <c r="AG41" s="71">
        <f t="shared" si="17"/>
        <v>0</v>
      </c>
      <c r="AH41" s="95" t="str">
        <f t="shared" si="18"/>
        <v>-</v>
      </c>
      <c r="AI41" s="70">
        <f t="shared" si="19"/>
        <v>0</v>
      </c>
    </row>
    <row r="42" spans="1:35" ht="12.75" customHeight="1">
      <c r="A42" s="68" t="s">
        <v>1232</v>
      </c>
      <c r="B42" s="69" t="s">
        <v>1233</v>
      </c>
      <c r="C42" s="70" t="s">
        <v>1234</v>
      </c>
      <c r="D42" s="71" t="s">
        <v>1235</v>
      </c>
      <c r="E42" s="71" t="s">
        <v>1236</v>
      </c>
      <c r="F42" s="72" t="s">
        <v>1462</v>
      </c>
      <c r="G42" s="73" t="s">
        <v>1237</v>
      </c>
      <c r="H42" s="74" t="s">
        <v>1279</v>
      </c>
      <c r="I42" s="75" t="s">
        <v>1238</v>
      </c>
      <c r="J42" s="80" t="s">
        <v>1288</v>
      </c>
      <c r="K42" s="76" t="s">
        <v>1468</v>
      </c>
      <c r="L42" s="81" t="s">
        <v>28</v>
      </c>
      <c r="M42" s="83">
        <v>670.197</v>
      </c>
      <c r="N42" s="82" t="s">
        <v>28</v>
      </c>
      <c r="O42" s="77">
        <v>28.96698615548456</v>
      </c>
      <c r="P42" s="78" t="s">
        <v>1468</v>
      </c>
      <c r="Q42" s="85"/>
      <c r="R42" s="86"/>
      <c r="S42" s="79" t="s">
        <v>1468</v>
      </c>
      <c r="T42" s="88">
        <v>73214</v>
      </c>
      <c r="U42" s="90">
        <v>3654</v>
      </c>
      <c r="V42" s="89">
        <v>4885</v>
      </c>
      <c r="W42" s="87">
        <v>0</v>
      </c>
      <c r="X42" s="160" t="s">
        <v>1468</v>
      </c>
      <c r="Y42" s="161" t="s">
        <v>1467</v>
      </c>
      <c r="Z42" s="70">
        <f t="shared" si="10"/>
        <v>1</v>
      </c>
      <c r="AA42" s="71">
        <f t="shared" si="11"/>
        <v>0</v>
      </c>
      <c r="AB42" s="71">
        <f t="shared" si="12"/>
        <v>0</v>
      </c>
      <c r="AC42" s="71">
        <f t="shared" si="13"/>
        <v>0</v>
      </c>
      <c r="AD42" s="95" t="str">
        <f t="shared" si="14"/>
        <v>-</v>
      </c>
      <c r="AE42" s="70">
        <f t="shared" si="15"/>
        <v>1</v>
      </c>
      <c r="AF42" s="71">
        <f t="shared" si="16"/>
        <v>1</v>
      </c>
      <c r="AG42" s="71" t="str">
        <f t="shared" si="17"/>
        <v>Initial</v>
      </c>
      <c r="AH42" s="95" t="str">
        <f t="shared" si="18"/>
        <v>RLIS</v>
      </c>
      <c r="AI42" s="70">
        <f t="shared" si="19"/>
        <v>0</v>
      </c>
    </row>
    <row r="43" spans="1:35" ht="12.75" customHeight="1">
      <c r="A43" s="68" t="s">
        <v>1239</v>
      </c>
      <c r="B43" s="69" t="s">
        <v>1240</v>
      </c>
      <c r="C43" s="70" t="s">
        <v>1241</v>
      </c>
      <c r="D43" s="71" t="s">
        <v>1242</v>
      </c>
      <c r="E43" s="71" t="s">
        <v>1243</v>
      </c>
      <c r="F43" s="72" t="s">
        <v>1462</v>
      </c>
      <c r="G43" s="73" t="s">
        <v>1244</v>
      </c>
      <c r="H43" s="74" t="s">
        <v>1245</v>
      </c>
      <c r="I43" s="75" t="s">
        <v>1246</v>
      </c>
      <c r="J43" s="80"/>
      <c r="K43" s="76"/>
      <c r="L43" s="81" t="s">
        <v>28</v>
      </c>
      <c r="M43" s="84"/>
      <c r="N43" s="82" t="s">
        <v>28</v>
      </c>
      <c r="O43" s="77" t="s">
        <v>1279</v>
      </c>
      <c r="P43" s="78" t="s">
        <v>1467</v>
      </c>
      <c r="Q43" s="85"/>
      <c r="R43" s="86"/>
      <c r="S43" s="79"/>
      <c r="T43" s="91"/>
      <c r="U43" s="92"/>
      <c r="V43" s="92"/>
      <c r="W43" s="87" t="s">
        <v>29</v>
      </c>
      <c r="X43" s="160"/>
      <c r="Y43" s="161" t="s">
        <v>1467</v>
      </c>
      <c r="Z43" s="70">
        <f t="shared" si="10"/>
        <v>0</v>
      </c>
      <c r="AA43" s="71">
        <f t="shared" si="11"/>
        <v>0</v>
      </c>
      <c r="AB43" s="71">
        <f t="shared" si="12"/>
        <v>0</v>
      </c>
      <c r="AC43" s="71">
        <f t="shared" si="13"/>
        <v>0</v>
      </c>
      <c r="AD43" s="95" t="str">
        <f t="shared" si="14"/>
        <v>-</v>
      </c>
      <c r="AE43" s="70">
        <f t="shared" si="15"/>
        <v>0</v>
      </c>
      <c r="AF43" s="71">
        <f t="shared" si="16"/>
        <v>0</v>
      </c>
      <c r="AG43" s="71">
        <f t="shared" si="17"/>
        <v>0</v>
      </c>
      <c r="AH43" s="95" t="str">
        <f t="shared" si="18"/>
        <v>-</v>
      </c>
      <c r="AI43" s="70">
        <f t="shared" si="19"/>
        <v>0</v>
      </c>
    </row>
    <row r="44" spans="1:35" ht="12.75" customHeight="1">
      <c r="A44" s="68" t="s">
        <v>1247</v>
      </c>
      <c r="B44" s="69" t="s">
        <v>1248</v>
      </c>
      <c r="C44" s="70" t="s">
        <v>1249</v>
      </c>
      <c r="D44" s="71" t="s">
        <v>1242</v>
      </c>
      <c r="E44" s="71" t="s">
        <v>1243</v>
      </c>
      <c r="F44" s="72" t="s">
        <v>1462</v>
      </c>
      <c r="G44" s="73" t="s">
        <v>1244</v>
      </c>
      <c r="H44" s="74" t="s">
        <v>1245</v>
      </c>
      <c r="I44" s="75" t="s">
        <v>1250</v>
      </c>
      <c r="J44" s="80"/>
      <c r="K44" s="76"/>
      <c r="L44" s="81" t="s">
        <v>28</v>
      </c>
      <c r="M44" s="84"/>
      <c r="N44" s="82" t="s">
        <v>28</v>
      </c>
      <c r="O44" s="77" t="s">
        <v>1279</v>
      </c>
      <c r="P44" s="78" t="s">
        <v>1467</v>
      </c>
      <c r="Q44" s="85"/>
      <c r="R44" s="86"/>
      <c r="S44" s="79"/>
      <c r="T44" s="91"/>
      <c r="U44" s="92"/>
      <c r="V44" s="92"/>
      <c r="W44" s="87" t="s">
        <v>29</v>
      </c>
      <c r="X44" s="160"/>
      <c r="Y44" s="161" t="s">
        <v>1467</v>
      </c>
      <c r="Z44" s="70">
        <f t="shared" si="10"/>
        <v>0</v>
      </c>
      <c r="AA44" s="71">
        <f t="shared" si="11"/>
        <v>0</v>
      </c>
      <c r="AB44" s="71">
        <f t="shared" si="12"/>
        <v>0</v>
      </c>
      <c r="AC44" s="71">
        <f t="shared" si="13"/>
        <v>0</v>
      </c>
      <c r="AD44" s="95" t="str">
        <f t="shared" si="14"/>
        <v>-</v>
      </c>
      <c r="AE44" s="70">
        <f t="shared" si="15"/>
        <v>0</v>
      </c>
      <c r="AF44" s="71">
        <f t="shared" si="16"/>
        <v>0</v>
      </c>
      <c r="AG44" s="71">
        <f t="shared" si="17"/>
        <v>0</v>
      </c>
      <c r="AH44" s="95" t="str">
        <f t="shared" si="18"/>
        <v>-</v>
      </c>
      <c r="AI44" s="70">
        <f t="shared" si="19"/>
        <v>0</v>
      </c>
    </row>
    <row r="45" spans="1:35" ht="12.75" customHeight="1">
      <c r="A45" s="68" t="s">
        <v>1251</v>
      </c>
      <c r="B45" s="69" t="s">
        <v>1252</v>
      </c>
      <c r="C45" s="70" t="s">
        <v>1253</v>
      </c>
      <c r="D45" s="71" t="s">
        <v>1254</v>
      </c>
      <c r="E45" s="71" t="s">
        <v>1255</v>
      </c>
      <c r="F45" s="72" t="s">
        <v>1462</v>
      </c>
      <c r="G45" s="73" t="s">
        <v>1256</v>
      </c>
      <c r="H45" s="74" t="s">
        <v>1257</v>
      </c>
      <c r="I45" s="75" t="s">
        <v>1258</v>
      </c>
      <c r="J45" s="80" t="s">
        <v>1376</v>
      </c>
      <c r="K45" s="76" t="s">
        <v>1467</v>
      </c>
      <c r="L45" s="81" t="s">
        <v>28</v>
      </c>
      <c r="M45" s="83">
        <v>8065.456</v>
      </c>
      <c r="N45" s="82" t="s">
        <v>28</v>
      </c>
      <c r="O45" s="77">
        <v>21.11118837354843</v>
      </c>
      <c r="P45" s="78" t="s">
        <v>1468</v>
      </c>
      <c r="Q45" s="85"/>
      <c r="R45" s="86"/>
      <c r="S45" s="79" t="s">
        <v>1467</v>
      </c>
      <c r="T45" s="88">
        <v>721816</v>
      </c>
      <c r="U45" s="90">
        <v>32253</v>
      </c>
      <c r="V45" s="89">
        <v>51264</v>
      </c>
      <c r="W45" s="87">
        <v>0</v>
      </c>
      <c r="X45" s="160" t="s">
        <v>1467</v>
      </c>
      <c r="Y45" s="161" t="s">
        <v>1467</v>
      </c>
      <c r="Z45" s="70">
        <f t="shared" si="10"/>
        <v>0</v>
      </c>
      <c r="AA45" s="71">
        <f t="shared" si="11"/>
        <v>0</v>
      </c>
      <c r="AB45" s="71">
        <f t="shared" si="12"/>
        <v>0</v>
      </c>
      <c r="AC45" s="71">
        <f t="shared" si="13"/>
        <v>0</v>
      </c>
      <c r="AD45" s="95" t="str">
        <f t="shared" si="14"/>
        <v>-</v>
      </c>
      <c r="AE45" s="70">
        <f t="shared" si="15"/>
        <v>0</v>
      </c>
      <c r="AF45" s="71">
        <f t="shared" si="16"/>
        <v>1</v>
      </c>
      <c r="AG45" s="71">
        <f t="shared" si="17"/>
        <v>0</v>
      </c>
      <c r="AH45" s="95" t="str">
        <f t="shared" si="18"/>
        <v>-</v>
      </c>
      <c r="AI45" s="70">
        <f t="shared" si="19"/>
        <v>0</v>
      </c>
    </row>
    <row r="46" spans="1:35" ht="12.75" customHeight="1">
      <c r="A46" s="68" t="s">
        <v>1259</v>
      </c>
      <c r="B46" s="69" t="s">
        <v>1260</v>
      </c>
      <c r="C46" s="70" t="s">
        <v>1261</v>
      </c>
      <c r="D46" s="71" t="s">
        <v>1262</v>
      </c>
      <c r="E46" s="71" t="s">
        <v>1263</v>
      </c>
      <c r="F46" s="72" t="s">
        <v>1462</v>
      </c>
      <c r="G46" s="73" t="s">
        <v>1264</v>
      </c>
      <c r="H46" s="74" t="s">
        <v>1265</v>
      </c>
      <c r="I46" s="75" t="s">
        <v>1266</v>
      </c>
      <c r="J46" s="80" t="s">
        <v>1267</v>
      </c>
      <c r="K46" s="76" t="s">
        <v>1467</v>
      </c>
      <c r="L46" s="81" t="s">
        <v>28</v>
      </c>
      <c r="M46" s="83">
        <v>4968.995</v>
      </c>
      <c r="N46" s="82" t="s">
        <v>28</v>
      </c>
      <c r="O46" s="77">
        <v>17.094017094017094</v>
      </c>
      <c r="P46" s="78" t="s">
        <v>1467</v>
      </c>
      <c r="Q46" s="85"/>
      <c r="R46" s="86"/>
      <c r="S46" s="79" t="s">
        <v>1467</v>
      </c>
      <c r="T46" s="88">
        <v>314444</v>
      </c>
      <c r="U46" s="90">
        <v>11358</v>
      </c>
      <c r="V46" s="89">
        <v>22110</v>
      </c>
      <c r="W46" s="87">
        <v>0</v>
      </c>
      <c r="X46" s="160" t="s">
        <v>1467</v>
      </c>
      <c r="Y46" s="161" t="s">
        <v>1467</v>
      </c>
      <c r="Z46" s="70">
        <f t="shared" si="10"/>
        <v>0</v>
      </c>
      <c r="AA46" s="71">
        <f t="shared" si="11"/>
        <v>0</v>
      </c>
      <c r="AB46" s="71">
        <f t="shared" si="12"/>
        <v>0</v>
      </c>
      <c r="AC46" s="71">
        <f t="shared" si="13"/>
        <v>0</v>
      </c>
      <c r="AD46" s="95" t="str">
        <f t="shared" si="14"/>
        <v>-</v>
      </c>
      <c r="AE46" s="70">
        <f t="shared" si="15"/>
        <v>0</v>
      </c>
      <c r="AF46" s="71">
        <f t="shared" si="16"/>
        <v>0</v>
      </c>
      <c r="AG46" s="71">
        <f t="shared" si="17"/>
        <v>0</v>
      </c>
      <c r="AH46" s="95" t="str">
        <f t="shared" si="18"/>
        <v>-</v>
      </c>
      <c r="AI46" s="70">
        <f t="shared" si="19"/>
        <v>0</v>
      </c>
    </row>
    <row r="47" spans="1:35" ht="12.75" customHeight="1">
      <c r="A47" s="68" t="s">
        <v>1268</v>
      </c>
      <c r="B47" s="69" t="s">
        <v>1269</v>
      </c>
      <c r="C47" s="70" t="s">
        <v>1270</v>
      </c>
      <c r="D47" s="71" t="s">
        <v>1271</v>
      </c>
      <c r="E47" s="71" t="s">
        <v>995</v>
      </c>
      <c r="F47" s="72" t="s">
        <v>1462</v>
      </c>
      <c r="G47" s="73" t="s">
        <v>996</v>
      </c>
      <c r="H47" s="74" t="s">
        <v>997</v>
      </c>
      <c r="I47" s="75" t="s">
        <v>998</v>
      </c>
      <c r="J47" s="80" t="s">
        <v>1288</v>
      </c>
      <c r="K47" s="76" t="s">
        <v>1468</v>
      </c>
      <c r="L47" s="81" t="s">
        <v>28</v>
      </c>
      <c r="M47" s="83">
        <v>3250.927</v>
      </c>
      <c r="N47" s="82" t="s">
        <v>28</v>
      </c>
      <c r="O47" s="77">
        <v>44.11473788328388</v>
      </c>
      <c r="P47" s="78" t="s">
        <v>1468</v>
      </c>
      <c r="Q47" s="85"/>
      <c r="R47" s="86"/>
      <c r="S47" s="79" t="s">
        <v>1468</v>
      </c>
      <c r="T47" s="88">
        <v>502731</v>
      </c>
      <c r="U47" s="90">
        <v>25176</v>
      </c>
      <c r="V47" s="89">
        <v>31239</v>
      </c>
      <c r="W47" s="87">
        <v>0</v>
      </c>
      <c r="X47" s="160" t="s">
        <v>1467</v>
      </c>
      <c r="Y47" s="161" t="s">
        <v>1467</v>
      </c>
      <c r="Z47" s="70">
        <f t="shared" si="10"/>
        <v>1</v>
      </c>
      <c r="AA47" s="71">
        <f t="shared" si="11"/>
        <v>0</v>
      </c>
      <c r="AB47" s="71">
        <f t="shared" si="12"/>
        <v>0</v>
      </c>
      <c r="AC47" s="71">
        <f t="shared" si="13"/>
        <v>0</v>
      </c>
      <c r="AD47" s="95" t="str">
        <f t="shared" si="14"/>
        <v>-</v>
      </c>
      <c r="AE47" s="70">
        <f t="shared" si="15"/>
        <v>1</v>
      </c>
      <c r="AF47" s="71">
        <f t="shared" si="16"/>
        <v>1</v>
      </c>
      <c r="AG47" s="71" t="str">
        <f t="shared" si="17"/>
        <v>Initial</v>
      </c>
      <c r="AH47" s="95" t="str">
        <f t="shared" si="18"/>
        <v>RLIS</v>
      </c>
      <c r="AI47" s="70">
        <f t="shared" si="19"/>
        <v>0</v>
      </c>
    </row>
    <row r="48" spans="1:35" ht="12.75" customHeight="1">
      <c r="A48" s="68" t="s">
        <v>999</v>
      </c>
      <c r="B48" s="69" t="s">
        <v>1000</v>
      </c>
      <c r="C48" s="70" t="s">
        <v>1001</v>
      </c>
      <c r="D48" s="71" t="s">
        <v>1002</v>
      </c>
      <c r="E48" s="71" t="s">
        <v>1003</v>
      </c>
      <c r="F48" s="72" t="s">
        <v>1462</v>
      </c>
      <c r="G48" s="73" t="s">
        <v>1004</v>
      </c>
      <c r="H48" s="74" t="s">
        <v>1005</v>
      </c>
      <c r="I48" s="75" t="s">
        <v>1006</v>
      </c>
      <c r="J48" s="80" t="s">
        <v>1288</v>
      </c>
      <c r="K48" s="76" t="s">
        <v>1468</v>
      </c>
      <c r="L48" s="81" t="s">
        <v>28</v>
      </c>
      <c r="M48" s="83">
        <v>1537.659</v>
      </c>
      <c r="N48" s="82" t="s">
        <v>28</v>
      </c>
      <c r="O48" s="77">
        <v>33.131313131313135</v>
      </c>
      <c r="P48" s="78" t="s">
        <v>1468</v>
      </c>
      <c r="Q48" s="85"/>
      <c r="R48" s="86"/>
      <c r="S48" s="79" t="s">
        <v>1468</v>
      </c>
      <c r="T48" s="88">
        <v>155536</v>
      </c>
      <c r="U48" s="90">
        <v>6770</v>
      </c>
      <c r="V48" s="89">
        <v>9420</v>
      </c>
      <c r="W48" s="87">
        <v>0</v>
      </c>
      <c r="X48" s="160" t="s">
        <v>1468</v>
      </c>
      <c r="Y48" s="161" t="s">
        <v>1467</v>
      </c>
      <c r="Z48" s="70">
        <f t="shared" si="10"/>
        <v>1</v>
      </c>
      <c r="AA48" s="71">
        <f t="shared" si="11"/>
        <v>0</v>
      </c>
      <c r="AB48" s="71">
        <f t="shared" si="12"/>
        <v>0</v>
      </c>
      <c r="AC48" s="71">
        <f t="shared" si="13"/>
        <v>0</v>
      </c>
      <c r="AD48" s="95" t="str">
        <f t="shared" si="14"/>
        <v>-</v>
      </c>
      <c r="AE48" s="70">
        <f t="shared" si="15"/>
        <v>1</v>
      </c>
      <c r="AF48" s="71">
        <f t="shared" si="16"/>
        <v>1</v>
      </c>
      <c r="AG48" s="71" t="str">
        <f t="shared" si="17"/>
        <v>Initial</v>
      </c>
      <c r="AH48" s="95" t="str">
        <f t="shared" si="18"/>
        <v>RLIS</v>
      </c>
      <c r="AI48" s="70">
        <f t="shared" si="19"/>
        <v>0</v>
      </c>
    </row>
    <row r="49" spans="1:35" ht="12.75" customHeight="1">
      <c r="A49" s="68" t="s">
        <v>1007</v>
      </c>
      <c r="B49" s="69" t="s">
        <v>1008</v>
      </c>
      <c r="C49" s="70" t="s">
        <v>1009</v>
      </c>
      <c r="D49" s="71" t="s">
        <v>1010</v>
      </c>
      <c r="E49" s="71" t="s">
        <v>1011</v>
      </c>
      <c r="F49" s="72" t="s">
        <v>1462</v>
      </c>
      <c r="G49" s="73" t="s">
        <v>1012</v>
      </c>
      <c r="H49" s="74" t="s">
        <v>1013</v>
      </c>
      <c r="I49" s="75" t="s">
        <v>1014</v>
      </c>
      <c r="J49" s="80" t="s">
        <v>1288</v>
      </c>
      <c r="K49" s="76" t="s">
        <v>1468</v>
      </c>
      <c r="L49" s="81" t="s">
        <v>28</v>
      </c>
      <c r="M49" s="83">
        <v>270.934</v>
      </c>
      <c r="N49" s="82" t="s">
        <v>28</v>
      </c>
      <c r="O49" s="77">
        <v>30.34825870646766</v>
      </c>
      <c r="P49" s="78" t="s">
        <v>1468</v>
      </c>
      <c r="Q49" s="85"/>
      <c r="R49" s="86"/>
      <c r="S49" s="79" t="s">
        <v>1468</v>
      </c>
      <c r="T49" s="88">
        <v>20243</v>
      </c>
      <c r="U49" s="90">
        <v>854</v>
      </c>
      <c r="V49" s="89">
        <v>1364</v>
      </c>
      <c r="W49" s="87">
        <v>0</v>
      </c>
      <c r="X49" s="160" t="s">
        <v>1468</v>
      </c>
      <c r="Y49" s="161" t="s">
        <v>1467</v>
      </c>
      <c r="Z49" s="70">
        <f t="shared" si="10"/>
        <v>1</v>
      </c>
      <c r="AA49" s="71">
        <f t="shared" si="11"/>
        <v>1</v>
      </c>
      <c r="AB49" s="71">
        <f t="shared" si="12"/>
        <v>0</v>
      </c>
      <c r="AC49" s="71">
        <f t="shared" si="13"/>
        <v>0</v>
      </c>
      <c r="AD49" s="95" t="str">
        <f t="shared" si="14"/>
        <v>SRSA</v>
      </c>
      <c r="AE49" s="70">
        <f t="shared" si="15"/>
        <v>1</v>
      </c>
      <c r="AF49" s="71">
        <f t="shared" si="16"/>
        <v>1</v>
      </c>
      <c r="AG49" s="71" t="str">
        <f t="shared" si="17"/>
        <v>Initial</v>
      </c>
      <c r="AH49" s="95" t="str">
        <f t="shared" si="18"/>
        <v>-</v>
      </c>
      <c r="AI49" s="70" t="str">
        <f t="shared" si="19"/>
        <v>SRSA</v>
      </c>
    </row>
    <row r="50" spans="1:35" ht="12.75" customHeight="1">
      <c r="A50" s="68" t="s">
        <v>1015</v>
      </c>
      <c r="B50" s="69" t="s">
        <v>1016</v>
      </c>
      <c r="C50" s="70" t="s">
        <v>1017</v>
      </c>
      <c r="D50" s="71" t="s">
        <v>1018</v>
      </c>
      <c r="E50" s="71" t="s">
        <v>1019</v>
      </c>
      <c r="F50" s="72" t="s">
        <v>1462</v>
      </c>
      <c r="G50" s="73" t="s">
        <v>1020</v>
      </c>
      <c r="H50" s="74" t="s">
        <v>1021</v>
      </c>
      <c r="I50" s="75" t="s">
        <v>1022</v>
      </c>
      <c r="J50" s="80" t="s">
        <v>1297</v>
      </c>
      <c r="K50" s="76" t="s">
        <v>1467</v>
      </c>
      <c r="L50" s="81" t="s">
        <v>28</v>
      </c>
      <c r="M50" s="83">
        <v>2334.854</v>
      </c>
      <c r="N50" s="82" t="s">
        <v>28</v>
      </c>
      <c r="O50" s="77">
        <v>24.348750664540137</v>
      </c>
      <c r="P50" s="78" t="s">
        <v>1468</v>
      </c>
      <c r="Q50" s="85"/>
      <c r="R50" s="86"/>
      <c r="S50" s="79" t="s">
        <v>1468</v>
      </c>
      <c r="T50" s="88">
        <v>149461</v>
      </c>
      <c r="U50" s="90">
        <v>6197</v>
      </c>
      <c r="V50" s="89">
        <v>9024</v>
      </c>
      <c r="W50" s="87">
        <v>0</v>
      </c>
      <c r="X50" s="160" t="s">
        <v>1468</v>
      </c>
      <c r="Y50" s="161" t="s">
        <v>1467</v>
      </c>
      <c r="Z50" s="70">
        <f t="shared" si="10"/>
        <v>0</v>
      </c>
      <c r="AA50" s="71">
        <f t="shared" si="11"/>
        <v>0</v>
      </c>
      <c r="AB50" s="71">
        <f t="shared" si="12"/>
        <v>0</v>
      </c>
      <c r="AC50" s="71">
        <f t="shared" si="13"/>
        <v>0</v>
      </c>
      <c r="AD50" s="95" t="str">
        <f t="shared" si="14"/>
        <v>-</v>
      </c>
      <c r="AE50" s="70">
        <f t="shared" si="15"/>
        <v>1</v>
      </c>
      <c r="AF50" s="71">
        <f t="shared" si="16"/>
        <v>1</v>
      </c>
      <c r="AG50" s="71" t="str">
        <f t="shared" si="17"/>
        <v>Initial</v>
      </c>
      <c r="AH50" s="95" t="str">
        <f t="shared" si="18"/>
        <v>RLIS</v>
      </c>
      <c r="AI50" s="70">
        <f t="shared" si="19"/>
        <v>0</v>
      </c>
    </row>
    <row r="51" spans="1:35" ht="12.75" customHeight="1">
      <c r="A51" s="68" t="s">
        <v>1023</v>
      </c>
      <c r="B51" s="69" t="s">
        <v>1024</v>
      </c>
      <c r="C51" s="70" t="s">
        <v>1025</v>
      </c>
      <c r="D51" s="71" t="s">
        <v>1026</v>
      </c>
      <c r="E51" s="71" t="s">
        <v>1027</v>
      </c>
      <c r="F51" s="72" t="s">
        <v>1462</v>
      </c>
      <c r="G51" s="73" t="s">
        <v>1028</v>
      </c>
      <c r="H51" s="74" t="s">
        <v>1029</v>
      </c>
      <c r="I51" s="75" t="s">
        <v>1030</v>
      </c>
      <c r="J51" s="80" t="s">
        <v>1485</v>
      </c>
      <c r="K51" s="76" t="s">
        <v>1467</v>
      </c>
      <c r="L51" s="81" t="s">
        <v>28</v>
      </c>
      <c r="M51" s="83">
        <v>3335.677</v>
      </c>
      <c r="N51" s="82" t="s">
        <v>28</v>
      </c>
      <c r="O51" s="77">
        <v>30.357713190673906</v>
      </c>
      <c r="P51" s="78" t="s">
        <v>1468</v>
      </c>
      <c r="Q51" s="85"/>
      <c r="R51" s="86"/>
      <c r="S51" s="79" t="s">
        <v>1467</v>
      </c>
      <c r="T51" s="88">
        <v>514111</v>
      </c>
      <c r="U51" s="90">
        <v>24736</v>
      </c>
      <c r="V51" s="89">
        <v>37417</v>
      </c>
      <c r="W51" s="87">
        <v>0</v>
      </c>
      <c r="X51" s="160" t="s">
        <v>1467</v>
      </c>
      <c r="Y51" s="161" t="s">
        <v>1467</v>
      </c>
      <c r="Z51" s="70">
        <f t="shared" si="10"/>
        <v>0</v>
      </c>
      <c r="AA51" s="71">
        <f t="shared" si="11"/>
        <v>0</v>
      </c>
      <c r="AB51" s="71">
        <f t="shared" si="12"/>
        <v>0</v>
      </c>
      <c r="AC51" s="71">
        <f t="shared" si="13"/>
        <v>0</v>
      </c>
      <c r="AD51" s="95" t="str">
        <f t="shared" si="14"/>
        <v>-</v>
      </c>
      <c r="AE51" s="70">
        <f t="shared" si="15"/>
        <v>0</v>
      </c>
      <c r="AF51" s="71">
        <f t="shared" si="16"/>
        <v>1</v>
      </c>
      <c r="AG51" s="71">
        <f t="shared" si="17"/>
        <v>0</v>
      </c>
      <c r="AH51" s="95" t="str">
        <f t="shared" si="18"/>
        <v>-</v>
      </c>
      <c r="AI51" s="70">
        <f t="shared" si="19"/>
        <v>0</v>
      </c>
    </row>
    <row r="52" spans="1:35" ht="12.75" customHeight="1">
      <c r="A52" s="68" t="s">
        <v>1031</v>
      </c>
      <c r="B52" s="69" t="s">
        <v>1032</v>
      </c>
      <c r="C52" s="70" t="s">
        <v>1033</v>
      </c>
      <c r="D52" s="71" t="s">
        <v>1034</v>
      </c>
      <c r="E52" s="71" t="s">
        <v>1035</v>
      </c>
      <c r="F52" s="72" t="s">
        <v>1462</v>
      </c>
      <c r="G52" s="73" t="s">
        <v>1036</v>
      </c>
      <c r="H52" s="74" t="s">
        <v>1037</v>
      </c>
      <c r="I52" s="75" t="s">
        <v>1038</v>
      </c>
      <c r="J52" s="80" t="s">
        <v>1466</v>
      </c>
      <c r="K52" s="76" t="s">
        <v>1467</v>
      </c>
      <c r="L52" s="81" t="s">
        <v>28</v>
      </c>
      <c r="M52" s="83">
        <v>1164.239</v>
      </c>
      <c r="N52" s="82" t="s">
        <v>28</v>
      </c>
      <c r="O52" s="77">
        <v>28.83522727272727</v>
      </c>
      <c r="P52" s="78" t="s">
        <v>1468</v>
      </c>
      <c r="Q52" s="85"/>
      <c r="R52" s="86"/>
      <c r="S52" s="79" t="s">
        <v>1468</v>
      </c>
      <c r="T52" s="88">
        <v>109997</v>
      </c>
      <c r="U52" s="90">
        <v>4473</v>
      </c>
      <c r="V52" s="89">
        <v>6461</v>
      </c>
      <c r="W52" s="87">
        <v>0</v>
      </c>
      <c r="X52" s="160" t="s">
        <v>1468</v>
      </c>
      <c r="Y52" s="161" t="s">
        <v>1467</v>
      </c>
      <c r="Z52" s="70">
        <f t="shared" si="10"/>
        <v>0</v>
      </c>
      <c r="AA52" s="71">
        <f t="shared" si="11"/>
        <v>0</v>
      </c>
      <c r="AB52" s="71">
        <f t="shared" si="12"/>
        <v>0</v>
      </c>
      <c r="AC52" s="71">
        <f t="shared" si="13"/>
        <v>0</v>
      </c>
      <c r="AD52" s="95" t="str">
        <f t="shared" si="14"/>
        <v>-</v>
      </c>
      <c r="AE52" s="70">
        <f t="shared" si="15"/>
        <v>1</v>
      </c>
      <c r="AF52" s="71">
        <f t="shared" si="16"/>
        <v>1</v>
      </c>
      <c r="AG52" s="71" t="str">
        <f t="shared" si="17"/>
        <v>Initial</v>
      </c>
      <c r="AH52" s="95" t="str">
        <f t="shared" si="18"/>
        <v>RLIS</v>
      </c>
      <c r="AI52" s="70">
        <f t="shared" si="19"/>
        <v>0</v>
      </c>
    </row>
    <row r="53" spans="1:35" ht="12.75" customHeight="1">
      <c r="A53" s="68" t="s">
        <v>1039</v>
      </c>
      <c r="B53" s="69" t="s">
        <v>1040</v>
      </c>
      <c r="C53" s="70" t="s">
        <v>1041</v>
      </c>
      <c r="D53" s="71" t="s">
        <v>1042</v>
      </c>
      <c r="E53" s="71" t="s">
        <v>1043</v>
      </c>
      <c r="F53" s="72" t="s">
        <v>1462</v>
      </c>
      <c r="G53" s="73" t="s">
        <v>1044</v>
      </c>
      <c r="H53" s="74" t="s">
        <v>1045</v>
      </c>
      <c r="I53" s="75" t="s">
        <v>1046</v>
      </c>
      <c r="J53" s="80" t="s">
        <v>1288</v>
      </c>
      <c r="K53" s="76" t="s">
        <v>1468</v>
      </c>
      <c r="L53" s="81" t="s">
        <v>28</v>
      </c>
      <c r="M53" s="83">
        <v>905.733</v>
      </c>
      <c r="N53" s="82" t="s">
        <v>28</v>
      </c>
      <c r="O53" s="77">
        <v>33.089579524680076</v>
      </c>
      <c r="P53" s="78" t="s">
        <v>1468</v>
      </c>
      <c r="Q53" s="85"/>
      <c r="R53" s="86"/>
      <c r="S53" s="79" t="s">
        <v>1468</v>
      </c>
      <c r="T53" s="88">
        <v>102941</v>
      </c>
      <c r="U53" s="90">
        <v>4534</v>
      </c>
      <c r="V53" s="89">
        <v>6221</v>
      </c>
      <c r="W53" s="87">
        <v>0</v>
      </c>
      <c r="X53" s="160" t="s">
        <v>1467</v>
      </c>
      <c r="Y53" s="161" t="s">
        <v>1467</v>
      </c>
      <c r="Z53" s="70">
        <f t="shared" si="10"/>
        <v>1</v>
      </c>
      <c r="AA53" s="71">
        <f t="shared" si="11"/>
        <v>0</v>
      </c>
      <c r="AB53" s="71">
        <f t="shared" si="12"/>
        <v>0</v>
      </c>
      <c r="AC53" s="71">
        <f t="shared" si="13"/>
        <v>0</v>
      </c>
      <c r="AD53" s="95" t="str">
        <f t="shared" si="14"/>
        <v>-</v>
      </c>
      <c r="AE53" s="70">
        <f t="shared" si="15"/>
        <v>1</v>
      </c>
      <c r="AF53" s="71">
        <f t="shared" si="16"/>
        <v>1</v>
      </c>
      <c r="AG53" s="71" t="str">
        <f t="shared" si="17"/>
        <v>Initial</v>
      </c>
      <c r="AH53" s="95" t="str">
        <f t="shared" si="18"/>
        <v>RLIS</v>
      </c>
      <c r="AI53" s="70">
        <f t="shared" si="19"/>
        <v>0</v>
      </c>
    </row>
    <row r="54" spans="1:35" ht="12.75" customHeight="1">
      <c r="A54" s="68" t="s">
        <v>1047</v>
      </c>
      <c r="B54" s="69" t="s">
        <v>1048</v>
      </c>
      <c r="C54" s="70" t="s">
        <v>1049</v>
      </c>
      <c r="D54" s="71" t="s">
        <v>1050</v>
      </c>
      <c r="E54" s="71" t="s">
        <v>1396</v>
      </c>
      <c r="F54" s="72" t="s">
        <v>1462</v>
      </c>
      <c r="G54" s="73" t="s">
        <v>1397</v>
      </c>
      <c r="H54" s="74" t="s">
        <v>1051</v>
      </c>
      <c r="I54" s="75" t="s">
        <v>1052</v>
      </c>
      <c r="J54" s="80" t="s">
        <v>1466</v>
      </c>
      <c r="K54" s="76" t="s">
        <v>1467</v>
      </c>
      <c r="L54" s="81" t="s">
        <v>28</v>
      </c>
      <c r="M54" s="83">
        <v>1655.204</v>
      </c>
      <c r="N54" s="82" t="s">
        <v>28</v>
      </c>
      <c r="O54" s="77">
        <v>20.666666666666668</v>
      </c>
      <c r="P54" s="78" t="s">
        <v>1468</v>
      </c>
      <c r="Q54" s="85"/>
      <c r="R54" s="86"/>
      <c r="S54" s="79" t="s">
        <v>1468</v>
      </c>
      <c r="T54" s="88">
        <v>124951</v>
      </c>
      <c r="U54" s="90">
        <v>5144</v>
      </c>
      <c r="V54" s="89">
        <v>8212</v>
      </c>
      <c r="W54" s="87">
        <v>0</v>
      </c>
      <c r="X54" s="160" t="s">
        <v>1467</v>
      </c>
      <c r="Y54" s="161" t="s">
        <v>1467</v>
      </c>
      <c r="Z54" s="70">
        <f t="shared" si="10"/>
        <v>0</v>
      </c>
      <c r="AA54" s="71">
        <f t="shared" si="11"/>
        <v>0</v>
      </c>
      <c r="AB54" s="71">
        <f t="shared" si="12"/>
        <v>0</v>
      </c>
      <c r="AC54" s="71">
        <f t="shared" si="13"/>
        <v>0</v>
      </c>
      <c r="AD54" s="95" t="str">
        <f t="shared" si="14"/>
        <v>-</v>
      </c>
      <c r="AE54" s="70">
        <f t="shared" si="15"/>
        <v>1</v>
      </c>
      <c r="AF54" s="71">
        <f t="shared" si="16"/>
        <v>1</v>
      </c>
      <c r="AG54" s="71" t="str">
        <f t="shared" si="17"/>
        <v>Initial</v>
      </c>
      <c r="AH54" s="95" t="str">
        <f t="shared" si="18"/>
        <v>RLIS</v>
      </c>
      <c r="AI54" s="70">
        <f t="shared" si="19"/>
        <v>0</v>
      </c>
    </row>
    <row r="55" spans="1:35" ht="12.75" customHeight="1">
      <c r="A55" s="68" t="s">
        <v>1053</v>
      </c>
      <c r="B55" s="69" t="s">
        <v>1054</v>
      </c>
      <c r="C55" s="70" t="s">
        <v>1055</v>
      </c>
      <c r="D55" s="71" t="s">
        <v>1056</v>
      </c>
      <c r="E55" s="71" t="s">
        <v>1057</v>
      </c>
      <c r="F55" s="72" t="s">
        <v>1462</v>
      </c>
      <c r="G55" s="73" t="s">
        <v>1058</v>
      </c>
      <c r="H55" s="74" t="s">
        <v>1059</v>
      </c>
      <c r="I55" s="75" t="s">
        <v>1060</v>
      </c>
      <c r="J55" s="80" t="s">
        <v>1392</v>
      </c>
      <c r="K55" s="76" t="s">
        <v>1467</v>
      </c>
      <c r="L55" s="81" t="s">
        <v>28</v>
      </c>
      <c r="M55" s="83">
        <v>10054.617</v>
      </c>
      <c r="N55" s="82" t="s">
        <v>28</v>
      </c>
      <c r="O55" s="77">
        <v>14.418011894647409</v>
      </c>
      <c r="P55" s="78" t="s">
        <v>1467</v>
      </c>
      <c r="Q55" s="85"/>
      <c r="R55" s="86"/>
      <c r="S55" s="79" t="s">
        <v>1467</v>
      </c>
      <c r="T55" s="88">
        <v>458628</v>
      </c>
      <c r="U55" s="90">
        <v>14612</v>
      </c>
      <c r="V55" s="89">
        <v>34744</v>
      </c>
      <c r="W55" s="87">
        <v>0</v>
      </c>
      <c r="X55" s="160" t="s">
        <v>1468</v>
      </c>
      <c r="Y55" s="161" t="s">
        <v>1467</v>
      </c>
      <c r="Z55" s="70">
        <f t="shared" si="10"/>
        <v>0</v>
      </c>
      <c r="AA55" s="71">
        <f t="shared" si="11"/>
        <v>0</v>
      </c>
      <c r="AB55" s="71">
        <f t="shared" si="12"/>
        <v>0</v>
      </c>
      <c r="AC55" s="71">
        <f t="shared" si="13"/>
        <v>0</v>
      </c>
      <c r="AD55" s="95" t="str">
        <f t="shared" si="14"/>
        <v>-</v>
      </c>
      <c r="AE55" s="70">
        <f t="shared" si="15"/>
        <v>0</v>
      </c>
      <c r="AF55" s="71">
        <f t="shared" si="16"/>
        <v>0</v>
      </c>
      <c r="AG55" s="71">
        <f t="shared" si="17"/>
        <v>0</v>
      </c>
      <c r="AH55" s="95" t="str">
        <f t="shared" si="18"/>
        <v>-</v>
      </c>
      <c r="AI55" s="70">
        <f t="shared" si="19"/>
        <v>0</v>
      </c>
    </row>
    <row r="56" spans="1:35" ht="12.75" customHeight="1">
      <c r="A56" s="68" t="s">
        <v>1061</v>
      </c>
      <c r="B56" s="69" t="s">
        <v>1062</v>
      </c>
      <c r="C56" s="70" t="s">
        <v>1063</v>
      </c>
      <c r="D56" s="71" t="s">
        <v>1064</v>
      </c>
      <c r="E56" s="71" t="s">
        <v>1065</v>
      </c>
      <c r="F56" s="72" t="s">
        <v>1462</v>
      </c>
      <c r="G56" s="73" t="s">
        <v>1066</v>
      </c>
      <c r="H56" s="74" t="s">
        <v>1067</v>
      </c>
      <c r="I56" s="75" t="s">
        <v>1068</v>
      </c>
      <c r="J56" s="80" t="s">
        <v>1297</v>
      </c>
      <c r="K56" s="76" t="s">
        <v>1467</v>
      </c>
      <c r="L56" s="81" t="s">
        <v>28</v>
      </c>
      <c r="M56" s="83">
        <v>615.907</v>
      </c>
      <c r="N56" s="82" t="s">
        <v>28</v>
      </c>
      <c r="O56" s="77">
        <v>37.47126436781609</v>
      </c>
      <c r="P56" s="78" t="s">
        <v>1468</v>
      </c>
      <c r="Q56" s="85"/>
      <c r="R56" s="86"/>
      <c r="S56" s="79" t="s">
        <v>1468</v>
      </c>
      <c r="T56" s="88">
        <v>34654</v>
      </c>
      <c r="U56" s="90">
        <v>2005</v>
      </c>
      <c r="V56" s="89">
        <v>2951</v>
      </c>
      <c r="W56" s="87">
        <v>0</v>
      </c>
      <c r="X56" s="160" t="s">
        <v>1467</v>
      </c>
      <c r="Y56" s="161" t="s">
        <v>1467</v>
      </c>
      <c r="Z56" s="70">
        <f t="shared" si="10"/>
        <v>0</v>
      </c>
      <c r="AA56" s="71">
        <f t="shared" si="11"/>
        <v>0</v>
      </c>
      <c r="AB56" s="71">
        <f t="shared" si="12"/>
        <v>0</v>
      </c>
      <c r="AC56" s="71">
        <f t="shared" si="13"/>
        <v>0</v>
      </c>
      <c r="AD56" s="95" t="str">
        <f t="shared" si="14"/>
        <v>-</v>
      </c>
      <c r="AE56" s="70">
        <f t="shared" si="15"/>
        <v>1</v>
      </c>
      <c r="AF56" s="71">
        <f t="shared" si="16"/>
        <v>1</v>
      </c>
      <c r="AG56" s="71" t="str">
        <f t="shared" si="17"/>
        <v>Initial</v>
      </c>
      <c r="AH56" s="95" t="str">
        <f t="shared" si="18"/>
        <v>RLIS</v>
      </c>
      <c r="AI56" s="70">
        <f t="shared" si="19"/>
        <v>0</v>
      </c>
    </row>
    <row r="57" spans="1:35" ht="12.75" customHeight="1">
      <c r="A57" s="68" t="s">
        <v>1069</v>
      </c>
      <c r="B57" s="69" t="s">
        <v>1070</v>
      </c>
      <c r="C57" s="70" t="s">
        <v>1071</v>
      </c>
      <c r="D57" s="71" t="s">
        <v>1072</v>
      </c>
      <c r="E57" s="71" t="s">
        <v>1073</v>
      </c>
      <c r="F57" s="72" t="s">
        <v>1462</v>
      </c>
      <c r="G57" s="73" t="s">
        <v>1074</v>
      </c>
      <c r="H57" s="74" t="s">
        <v>1075</v>
      </c>
      <c r="I57" s="75" t="s">
        <v>1076</v>
      </c>
      <c r="J57" s="80" t="s">
        <v>1485</v>
      </c>
      <c r="K57" s="76" t="s">
        <v>1467</v>
      </c>
      <c r="L57" s="81" t="s">
        <v>28</v>
      </c>
      <c r="M57" s="83">
        <v>849.21</v>
      </c>
      <c r="N57" s="82" t="s">
        <v>28</v>
      </c>
      <c r="O57" s="77">
        <v>20.856102003642988</v>
      </c>
      <c r="P57" s="78" t="s">
        <v>1468</v>
      </c>
      <c r="Q57" s="85"/>
      <c r="R57" s="86"/>
      <c r="S57" s="79" t="s">
        <v>1467</v>
      </c>
      <c r="T57" s="88">
        <v>92726</v>
      </c>
      <c r="U57" s="90">
        <v>3863</v>
      </c>
      <c r="V57" s="89">
        <v>4974</v>
      </c>
      <c r="W57" s="87">
        <v>0</v>
      </c>
      <c r="X57" s="160" t="s">
        <v>1468</v>
      </c>
      <c r="Y57" s="161" t="s">
        <v>1467</v>
      </c>
      <c r="Z57" s="70">
        <f t="shared" si="10"/>
        <v>0</v>
      </c>
      <c r="AA57" s="71">
        <f t="shared" si="11"/>
        <v>0</v>
      </c>
      <c r="AB57" s="71">
        <f t="shared" si="12"/>
        <v>0</v>
      </c>
      <c r="AC57" s="71">
        <f t="shared" si="13"/>
        <v>0</v>
      </c>
      <c r="AD57" s="95" t="str">
        <f t="shared" si="14"/>
        <v>-</v>
      </c>
      <c r="AE57" s="70">
        <f t="shared" si="15"/>
        <v>0</v>
      </c>
      <c r="AF57" s="71">
        <f t="shared" si="16"/>
        <v>1</v>
      </c>
      <c r="AG57" s="71">
        <f t="shared" si="17"/>
        <v>0</v>
      </c>
      <c r="AH57" s="95" t="str">
        <f t="shared" si="18"/>
        <v>-</v>
      </c>
      <c r="AI57" s="70">
        <f t="shared" si="19"/>
        <v>0</v>
      </c>
    </row>
    <row r="58" spans="1:35" ht="12.75" customHeight="1">
      <c r="A58" s="68" t="s">
        <v>1077</v>
      </c>
      <c r="B58" s="69" t="s">
        <v>1078</v>
      </c>
      <c r="C58" s="70" t="s">
        <v>1079</v>
      </c>
      <c r="D58" s="71" t="s">
        <v>1080</v>
      </c>
      <c r="E58" s="71" t="s">
        <v>1081</v>
      </c>
      <c r="F58" s="72" t="s">
        <v>1462</v>
      </c>
      <c r="G58" s="73" t="s">
        <v>1082</v>
      </c>
      <c r="H58" s="74" t="s">
        <v>1083</v>
      </c>
      <c r="I58" s="75" t="s">
        <v>1084</v>
      </c>
      <c r="J58" s="80" t="s">
        <v>1288</v>
      </c>
      <c r="K58" s="76" t="s">
        <v>1468</v>
      </c>
      <c r="L58" s="81" t="s">
        <v>28</v>
      </c>
      <c r="M58" s="83">
        <v>471.403</v>
      </c>
      <c r="N58" s="82" t="s">
        <v>28</v>
      </c>
      <c r="O58" s="77">
        <v>28.365384615384613</v>
      </c>
      <c r="P58" s="78" t="s">
        <v>1468</v>
      </c>
      <c r="Q58" s="85"/>
      <c r="R58" s="86"/>
      <c r="S58" s="79" t="s">
        <v>1468</v>
      </c>
      <c r="T58" s="88">
        <v>29467</v>
      </c>
      <c r="U58" s="90">
        <v>749</v>
      </c>
      <c r="V58" s="89">
        <v>1778</v>
      </c>
      <c r="W58" s="87">
        <v>0</v>
      </c>
      <c r="X58" s="160" t="s">
        <v>1468</v>
      </c>
      <c r="Y58" s="161" t="s">
        <v>1467</v>
      </c>
      <c r="Z58" s="70">
        <f t="shared" si="10"/>
        <v>1</v>
      </c>
      <c r="AA58" s="71">
        <f t="shared" si="11"/>
        <v>1</v>
      </c>
      <c r="AB58" s="71">
        <f t="shared" si="12"/>
        <v>0</v>
      </c>
      <c r="AC58" s="71">
        <f t="shared" si="13"/>
        <v>0</v>
      </c>
      <c r="AD58" s="95" t="str">
        <f t="shared" si="14"/>
        <v>SRSA</v>
      </c>
      <c r="AE58" s="70">
        <f t="shared" si="15"/>
        <v>1</v>
      </c>
      <c r="AF58" s="71">
        <f t="shared" si="16"/>
        <v>1</v>
      </c>
      <c r="AG58" s="71" t="str">
        <f t="shared" si="17"/>
        <v>Initial</v>
      </c>
      <c r="AH58" s="95" t="str">
        <f t="shared" si="18"/>
        <v>-</v>
      </c>
      <c r="AI58" s="70" t="str">
        <f t="shared" si="19"/>
        <v>SRSA</v>
      </c>
    </row>
    <row r="59" spans="1:35" ht="12.75" customHeight="1">
      <c r="A59" s="68" t="s">
        <v>1085</v>
      </c>
      <c r="B59" s="69" t="s">
        <v>1086</v>
      </c>
      <c r="C59" s="70" t="s">
        <v>1087</v>
      </c>
      <c r="D59" s="71" t="s">
        <v>1088</v>
      </c>
      <c r="E59" s="71" t="s">
        <v>1089</v>
      </c>
      <c r="F59" s="72" t="s">
        <v>1462</v>
      </c>
      <c r="G59" s="73" t="s">
        <v>1090</v>
      </c>
      <c r="H59" s="74" t="s">
        <v>1091</v>
      </c>
      <c r="I59" s="75" t="s">
        <v>1092</v>
      </c>
      <c r="J59" s="80" t="s">
        <v>1511</v>
      </c>
      <c r="K59" s="76" t="s">
        <v>1468</v>
      </c>
      <c r="L59" s="81" t="s">
        <v>28</v>
      </c>
      <c r="M59" s="83">
        <v>1819.116</v>
      </c>
      <c r="N59" s="82" t="s">
        <v>28</v>
      </c>
      <c r="O59" s="77">
        <v>23.892002037697402</v>
      </c>
      <c r="P59" s="78" t="s">
        <v>1468</v>
      </c>
      <c r="Q59" s="85"/>
      <c r="R59" s="86"/>
      <c r="S59" s="79" t="s">
        <v>1468</v>
      </c>
      <c r="T59" s="88">
        <v>143145</v>
      </c>
      <c r="U59" s="90">
        <v>5657</v>
      </c>
      <c r="V59" s="89">
        <v>8956</v>
      </c>
      <c r="W59" s="87">
        <v>0</v>
      </c>
      <c r="X59" s="160" t="s">
        <v>1468</v>
      </c>
      <c r="Y59" s="161" t="s">
        <v>1467</v>
      </c>
      <c r="Z59" s="70">
        <f t="shared" si="10"/>
        <v>1</v>
      </c>
      <c r="AA59" s="71">
        <f t="shared" si="11"/>
        <v>0</v>
      </c>
      <c r="AB59" s="71">
        <f t="shared" si="12"/>
        <v>0</v>
      </c>
      <c r="AC59" s="71">
        <f t="shared" si="13"/>
        <v>0</v>
      </c>
      <c r="AD59" s="95" t="str">
        <f t="shared" si="14"/>
        <v>-</v>
      </c>
      <c r="AE59" s="70">
        <f t="shared" si="15"/>
        <v>1</v>
      </c>
      <c r="AF59" s="71">
        <f t="shared" si="16"/>
        <v>1</v>
      </c>
      <c r="AG59" s="71" t="str">
        <f t="shared" si="17"/>
        <v>Initial</v>
      </c>
      <c r="AH59" s="95" t="str">
        <f t="shared" si="18"/>
        <v>RLIS</v>
      </c>
      <c r="AI59" s="70">
        <f t="shared" si="19"/>
        <v>0</v>
      </c>
    </row>
    <row r="60" spans="1:35" ht="12.75" customHeight="1">
      <c r="A60" s="68" t="s">
        <v>1093</v>
      </c>
      <c r="B60" s="69" t="s">
        <v>1094</v>
      </c>
      <c r="C60" s="70" t="s">
        <v>1095</v>
      </c>
      <c r="D60" s="71" t="s">
        <v>1096</v>
      </c>
      <c r="E60" s="71" t="s">
        <v>1097</v>
      </c>
      <c r="F60" s="72" t="s">
        <v>1462</v>
      </c>
      <c r="G60" s="73" t="s">
        <v>1098</v>
      </c>
      <c r="H60" s="74" t="s">
        <v>1099</v>
      </c>
      <c r="I60" s="75" t="s">
        <v>1100</v>
      </c>
      <c r="J60" s="80" t="s">
        <v>1502</v>
      </c>
      <c r="K60" s="76" t="s">
        <v>1467</v>
      </c>
      <c r="L60" s="81" t="s">
        <v>28</v>
      </c>
      <c r="M60" s="83">
        <v>2029.583</v>
      </c>
      <c r="N60" s="82" t="s">
        <v>28</v>
      </c>
      <c r="O60" s="77">
        <v>20.284900284900285</v>
      </c>
      <c r="P60" s="78" t="s">
        <v>1468</v>
      </c>
      <c r="Q60" s="85"/>
      <c r="R60" s="86"/>
      <c r="S60" s="79" t="s">
        <v>1467</v>
      </c>
      <c r="T60" s="88">
        <v>104113</v>
      </c>
      <c r="U60" s="90">
        <v>3530</v>
      </c>
      <c r="V60" s="89">
        <v>6677</v>
      </c>
      <c r="W60" s="87">
        <v>0</v>
      </c>
      <c r="X60" s="160" t="s">
        <v>1468</v>
      </c>
      <c r="Y60" s="161" t="s">
        <v>1467</v>
      </c>
      <c r="Z60" s="70">
        <f t="shared" si="10"/>
        <v>0</v>
      </c>
      <c r="AA60" s="71">
        <f t="shared" si="11"/>
        <v>0</v>
      </c>
      <c r="AB60" s="71">
        <f t="shared" si="12"/>
        <v>0</v>
      </c>
      <c r="AC60" s="71">
        <f t="shared" si="13"/>
        <v>0</v>
      </c>
      <c r="AD60" s="95" t="str">
        <f t="shared" si="14"/>
        <v>-</v>
      </c>
      <c r="AE60" s="70">
        <f t="shared" si="15"/>
        <v>0</v>
      </c>
      <c r="AF60" s="71">
        <f t="shared" si="16"/>
        <v>1</v>
      </c>
      <c r="AG60" s="71">
        <f t="shared" si="17"/>
        <v>0</v>
      </c>
      <c r="AH60" s="95" t="str">
        <f t="shared" si="18"/>
        <v>-</v>
      </c>
      <c r="AI60" s="70">
        <f t="shared" si="19"/>
        <v>0</v>
      </c>
    </row>
    <row r="61" spans="1:35" ht="12.75" customHeight="1">
      <c r="A61" s="68" t="s">
        <v>1101</v>
      </c>
      <c r="B61" s="69" t="s">
        <v>1102</v>
      </c>
      <c r="C61" s="70" t="s">
        <v>1103</v>
      </c>
      <c r="D61" s="71" t="s">
        <v>1104</v>
      </c>
      <c r="E61" s="71" t="s">
        <v>1105</v>
      </c>
      <c r="F61" s="72" t="s">
        <v>1462</v>
      </c>
      <c r="G61" s="73" t="s">
        <v>1106</v>
      </c>
      <c r="H61" s="74" t="s">
        <v>1107</v>
      </c>
      <c r="I61" s="75" t="s">
        <v>1108</v>
      </c>
      <c r="J61" s="80" t="s">
        <v>1288</v>
      </c>
      <c r="K61" s="76" t="s">
        <v>1468</v>
      </c>
      <c r="L61" s="81" t="s">
        <v>28</v>
      </c>
      <c r="M61" s="83">
        <v>1038.869</v>
      </c>
      <c r="N61" s="82" t="s">
        <v>28</v>
      </c>
      <c r="O61" s="77">
        <v>32.614322691975836</v>
      </c>
      <c r="P61" s="78" t="s">
        <v>1468</v>
      </c>
      <c r="Q61" s="85"/>
      <c r="R61" s="86"/>
      <c r="S61" s="79" t="s">
        <v>1468</v>
      </c>
      <c r="T61" s="88">
        <v>119881</v>
      </c>
      <c r="U61" s="90">
        <v>5441</v>
      </c>
      <c r="V61" s="89">
        <v>7204</v>
      </c>
      <c r="W61" s="87">
        <v>0</v>
      </c>
      <c r="X61" s="160" t="s">
        <v>1468</v>
      </c>
      <c r="Y61" s="161" t="s">
        <v>1467</v>
      </c>
      <c r="Z61" s="70">
        <f t="shared" si="10"/>
        <v>1</v>
      </c>
      <c r="AA61" s="71">
        <f t="shared" si="11"/>
        <v>0</v>
      </c>
      <c r="AB61" s="71">
        <f t="shared" si="12"/>
        <v>0</v>
      </c>
      <c r="AC61" s="71">
        <f t="shared" si="13"/>
        <v>0</v>
      </c>
      <c r="AD61" s="95" t="str">
        <f t="shared" si="14"/>
        <v>-</v>
      </c>
      <c r="AE61" s="70">
        <f t="shared" si="15"/>
        <v>1</v>
      </c>
      <c r="AF61" s="71">
        <f t="shared" si="16"/>
        <v>1</v>
      </c>
      <c r="AG61" s="71" t="str">
        <f t="shared" si="17"/>
        <v>Initial</v>
      </c>
      <c r="AH61" s="95" t="str">
        <f t="shared" si="18"/>
        <v>RLIS</v>
      </c>
      <c r="AI61" s="70">
        <f t="shared" si="19"/>
        <v>0</v>
      </c>
    </row>
    <row r="62" spans="1:35" ht="12.75" customHeight="1">
      <c r="A62" s="68" t="s">
        <v>1109</v>
      </c>
      <c r="B62" s="69" t="s">
        <v>1110</v>
      </c>
      <c r="C62" s="70" t="s">
        <v>1111</v>
      </c>
      <c r="D62" s="71" t="s">
        <v>1112</v>
      </c>
      <c r="E62" s="71" t="s">
        <v>1113</v>
      </c>
      <c r="F62" s="72" t="s">
        <v>1462</v>
      </c>
      <c r="G62" s="73" t="s">
        <v>1114</v>
      </c>
      <c r="H62" s="74" t="s">
        <v>1115</v>
      </c>
      <c r="I62" s="75" t="s">
        <v>1116</v>
      </c>
      <c r="J62" s="80" t="s">
        <v>1511</v>
      </c>
      <c r="K62" s="76" t="s">
        <v>1468</v>
      </c>
      <c r="L62" s="81" t="s">
        <v>28</v>
      </c>
      <c r="M62" s="83">
        <v>615.316</v>
      </c>
      <c r="N62" s="82" t="s">
        <v>28</v>
      </c>
      <c r="O62" s="77">
        <v>22.682445759368836</v>
      </c>
      <c r="P62" s="78" t="s">
        <v>1468</v>
      </c>
      <c r="Q62" s="85"/>
      <c r="R62" s="86"/>
      <c r="S62" s="79" t="s">
        <v>1468</v>
      </c>
      <c r="T62" s="88">
        <v>35432</v>
      </c>
      <c r="U62" s="90">
        <v>1055</v>
      </c>
      <c r="V62" s="89">
        <v>2170</v>
      </c>
      <c r="W62" s="87">
        <v>0</v>
      </c>
      <c r="X62" s="160" t="s">
        <v>1468</v>
      </c>
      <c r="Y62" s="161" t="s">
        <v>1467</v>
      </c>
      <c r="Z62" s="70">
        <f t="shared" si="10"/>
        <v>1</v>
      </c>
      <c r="AA62" s="71">
        <f t="shared" si="11"/>
        <v>0</v>
      </c>
      <c r="AB62" s="71">
        <f t="shared" si="12"/>
        <v>0</v>
      </c>
      <c r="AC62" s="71">
        <f t="shared" si="13"/>
        <v>0</v>
      </c>
      <c r="AD62" s="95" t="str">
        <f t="shared" si="14"/>
        <v>-</v>
      </c>
      <c r="AE62" s="70">
        <f t="shared" si="15"/>
        <v>1</v>
      </c>
      <c r="AF62" s="71">
        <f t="shared" si="16"/>
        <v>1</v>
      </c>
      <c r="AG62" s="71" t="str">
        <f t="shared" si="17"/>
        <v>Initial</v>
      </c>
      <c r="AH62" s="95" t="str">
        <f t="shared" si="18"/>
        <v>RLIS</v>
      </c>
      <c r="AI62" s="70">
        <f t="shared" si="19"/>
        <v>0</v>
      </c>
    </row>
    <row r="63" spans="1:35" ht="12.75" customHeight="1">
      <c r="A63" s="68" t="s">
        <v>1117</v>
      </c>
      <c r="B63" s="69" t="s">
        <v>1118</v>
      </c>
      <c r="C63" s="70" t="s">
        <v>1119</v>
      </c>
      <c r="D63" s="71" t="s">
        <v>1120</v>
      </c>
      <c r="E63" s="71" t="s">
        <v>1121</v>
      </c>
      <c r="F63" s="72" t="s">
        <v>1462</v>
      </c>
      <c r="G63" s="73" t="s">
        <v>1122</v>
      </c>
      <c r="H63" s="74" t="s">
        <v>1123</v>
      </c>
      <c r="I63" s="75" t="s">
        <v>1124</v>
      </c>
      <c r="J63" s="80" t="s">
        <v>1485</v>
      </c>
      <c r="K63" s="76" t="s">
        <v>1467</v>
      </c>
      <c r="L63" s="81" t="s">
        <v>28</v>
      </c>
      <c r="M63" s="83">
        <v>2202.681</v>
      </c>
      <c r="N63" s="82" t="s">
        <v>28</v>
      </c>
      <c r="O63" s="77">
        <v>19.363762102351316</v>
      </c>
      <c r="P63" s="78" t="s">
        <v>1467</v>
      </c>
      <c r="Q63" s="85"/>
      <c r="R63" s="86"/>
      <c r="S63" s="79" t="s">
        <v>1467</v>
      </c>
      <c r="T63" s="88">
        <v>106899</v>
      </c>
      <c r="U63" s="90">
        <v>4853</v>
      </c>
      <c r="V63" s="89">
        <v>8562</v>
      </c>
      <c r="W63" s="87">
        <v>0</v>
      </c>
      <c r="X63" s="160" t="s">
        <v>1467</v>
      </c>
      <c r="Y63" s="161" t="s">
        <v>1467</v>
      </c>
      <c r="Z63" s="70">
        <f t="shared" si="10"/>
        <v>0</v>
      </c>
      <c r="AA63" s="71">
        <f t="shared" si="11"/>
        <v>0</v>
      </c>
      <c r="AB63" s="71">
        <f t="shared" si="12"/>
        <v>0</v>
      </c>
      <c r="AC63" s="71">
        <f t="shared" si="13"/>
        <v>0</v>
      </c>
      <c r="AD63" s="95" t="str">
        <f t="shared" si="14"/>
        <v>-</v>
      </c>
      <c r="AE63" s="70">
        <f t="shared" si="15"/>
        <v>0</v>
      </c>
      <c r="AF63" s="71">
        <f t="shared" si="16"/>
        <v>0</v>
      </c>
      <c r="AG63" s="71">
        <f t="shared" si="17"/>
        <v>0</v>
      </c>
      <c r="AH63" s="95" t="str">
        <f t="shared" si="18"/>
        <v>-</v>
      </c>
      <c r="AI63" s="70">
        <f t="shared" si="19"/>
        <v>0</v>
      </c>
    </row>
    <row r="64" spans="1:35" ht="12.75" customHeight="1">
      <c r="A64" s="68" t="s">
        <v>1125</v>
      </c>
      <c r="B64" s="69" t="s">
        <v>1126</v>
      </c>
      <c r="C64" s="70" t="s">
        <v>1127</v>
      </c>
      <c r="D64" s="71" t="s">
        <v>1128</v>
      </c>
      <c r="E64" s="71" t="s">
        <v>1129</v>
      </c>
      <c r="F64" s="72" t="s">
        <v>1462</v>
      </c>
      <c r="G64" s="73" t="s">
        <v>1130</v>
      </c>
      <c r="H64" s="74" t="s">
        <v>1131</v>
      </c>
      <c r="I64" s="75" t="s">
        <v>1132</v>
      </c>
      <c r="J64" s="80" t="s">
        <v>1466</v>
      </c>
      <c r="K64" s="76" t="s">
        <v>1467</v>
      </c>
      <c r="L64" s="81" t="s">
        <v>28</v>
      </c>
      <c r="M64" s="83">
        <v>2256.497</v>
      </c>
      <c r="N64" s="82" t="s">
        <v>28</v>
      </c>
      <c r="O64" s="77">
        <v>32.831683168316836</v>
      </c>
      <c r="P64" s="78" t="s">
        <v>1468</v>
      </c>
      <c r="Q64" s="85"/>
      <c r="R64" s="86"/>
      <c r="S64" s="79" t="s">
        <v>1468</v>
      </c>
      <c r="T64" s="88">
        <v>232315</v>
      </c>
      <c r="U64" s="90">
        <v>11233</v>
      </c>
      <c r="V64" s="89">
        <v>14092</v>
      </c>
      <c r="W64" s="87">
        <v>0</v>
      </c>
      <c r="X64" s="160" t="s">
        <v>1467</v>
      </c>
      <c r="Y64" s="161" t="s">
        <v>1467</v>
      </c>
      <c r="Z64" s="70">
        <f t="shared" si="10"/>
        <v>0</v>
      </c>
      <c r="AA64" s="71">
        <f t="shared" si="11"/>
        <v>0</v>
      </c>
      <c r="AB64" s="71">
        <f t="shared" si="12"/>
        <v>0</v>
      </c>
      <c r="AC64" s="71">
        <f t="shared" si="13"/>
        <v>0</v>
      </c>
      <c r="AD64" s="95" t="str">
        <f t="shared" si="14"/>
        <v>-</v>
      </c>
      <c r="AE64" s="70">
        <f t="shared" si="15"/>
        <v>1</v>
      </c>
      <c r="AF64" s="71">
        <f t="shared" si="16"/>
        <v>1</v>
      </c>
      <c r="AG64" s="71" t="str">
        <f t="shared" si="17"/>
        <v>Initial</v>
      </c>
      <c r="AH64" s="95" t="str">
        <f t="shared" si="18"/>
        <v>RLIS</v>
      </c>
      <c r="AI64" s="70">
        <f t="shared" si="19"/>
        <v>0</v>
      </c>
    </row>
    <row r="65" spans="1:35" ht="12.75" customHeight="1">
      <c r="A65" s="68" t="s">
        <v>1133</v>
      </c>
      <c r="B65" s="69" t="s">
        <v>857</v>
      </c>
      <c r="C65" s="70" t="s">
        <v>858</v>
      </c>
      <c r="D65" s="71" t="s">
        <v>859</v>
      </c>
      <c r="E65" s="71" t="s">
        <v>1498</v>
      </c>
      <c r="F65" s="72" t="s">
        <v>1462</v>
      </c>
      <c r="G65" s="73" t="s">
        <v>1357</v>
      </c>
      <c r="H65" s="74" t="s">
        <v>860</v>
      </c>
      <c r="I65" s="75" t="s">
        <v>861</v>
      </c>
      <c r="J65" s="80" t="s">
        <v>862</v>
      </c>
      <c r="K65" s="76" t="s">
        <v>1467</v>
      </c>
      <c r="L65" s="81" t="s">
        <v>28</v>
      </c>
      <c r="M65" s="83">
        <v>726.156</v>
      </c>
      <c r="N65" s="82" t="s">
        <v>28</v>
      </c>
      <c r="O65" s="77">
        <v>20.741989881956155</v>
      </c>
      <c r="P65" s="78" t="s">
        <v>1468</v>
      </c>
      <c r="Q65" s="85"/>
      <c r="R65" s="86"/>
      <c r="S65" s="79" t="s">
        <v>1467</v>
      </c>
      <c r="T65" s="88">
        <v>30108</v>
      </c>
      <c r="U65" s="90">
        <v>1489</v>
      </c>
      <c r="V65" s="89">
        <v>3004</v>
      </c>
      <c r="W65" s="87">
        <v>0</v>
      </c>
      <c r="X65" s="160" t="s">
        <v>1468</v>
      </c>
      <c r="Y65" s="161" t="s">
        <v>1467</v>
      </c>
      <c r="Z65" s="70">
        <f t="shared" si="10"/>
        <v>0</v>
      </c>
      <c r="AA65" s="71">
        <f t="shared" si="11"/>
        <v>0</v>
      </c>
      <c r="AB65" s="71">
        <f t="shared" si="12"/>
        <v>0</v>
      </c>
      <c r="AC65" s="71">
        <f t="shared" si="13"/>
        <v>0</v>
      </c>
      <c r="AD65" s="95" t="str">
        <f t="shared" si="14"/>
        <v>-</v>
      </c>
      <c r="AE65" s="70">
        <f t="shared" si="15"/>
        <v>0</v>
      </c>
      <c r="AF65" s="71">
        <f t="shared" si="16"/>
        <v>1</v>
      </c>
      <c r="AG65" s="71">
        <f t="shared" si="17"/>
        <v>0</v>
      </c>
      <c r="AH65" s="95" t="str">
        <f t="shared" si="18"/>
        <v>-</v>
      </c>
      <c r="AI65" s="70">
        <f t="shared" si="19"/>
        <v>0</v>
      </c>
    </row>
    <row r="66" spans="1:35" ht="12.75" customHeight="1">
      <c r="A66" s="68" t="s">
        <v>863</v>
      </c>
      <c r="B66" s="69" t="s">
        <v>864</v>
      </c>
      <c r="C66" s="70" t="s">
        <v>865</v>
      </c>
      <c r="D66" s="71" t="s">
        <v>866</v>
      </c>
      <c r="E66" s="71" t="s">
        <v>1243</v>
      </c>
      <c r="F66" s="72" t="s">
        <v>1462</v>
      </c>
      <c r="G66" s="73" t="s">
        <v>867</v>
      </c>
      <c r="H66" s="74" t="s">
        <v>868</v>
      </c>
      <c r="I66" s="75" t="s">
        <v>869</v>
      </c>
      <c r="J66" s="80" t="s">
        <v>870</v>
      </c>
      <c r="K66" s="76" t="s">
        <v>1467</v>
      </c>
      <c r="L66" s="81" t="s">
        <v>28</v>
      </c>
      <c r="M66" s="83">
        <v>32223.039</v>
      </c>
      <c r="N66" s="82" t="s">
        <v>28</v>
      </c>
      <c r="O66" s="77">
        <v>16.722455665550886</v>
      </c>
      <c r="P66" s="78" t="s">
        <v>1467</v>
      </c>
      <c r="Q66" s="85"/>
      <c r="R66" s="86"/>
      <c r="S66" s="79" t="s">
        <v>1467</v>
      </c>
      <c r="T66" s="88">
        <v>1813937</v>
      </c>
      <c r="U66" s="90">
        <v>83904</v>
      </c>
      <c r="V66" s="89">
        <v>154372</v>
      </c>
      <c r="W66" s="87">
        <v>0</v>
      </c>
      <c r="X66" s="160" t="s">
        <v>1467</v>
      </c>
      <c r="Y66" s="161" t="s">
        <v>1467</v>
      </c>
      <c r="Z66" s="70">
        <f t="shared" si="10"/>
        <v>0</v>
      </c>
      <c r="AA66" s="71">
        <f t="shared" si="11"/>
        <v>0</v>
      </c>
      <c r="AB66" s="71">
        <f t="shared" si="12"/>
        <v>0</v>
      </c>
      <c r="AC66" s="71">
        <f t="shared" si="13"/>
        <v>0</v>
      </c>
      <c r="AD66" s="95" t="str">
        <f t="shared" si="14"/>
        <v>-</v>
      </c>
      <c r="AE66" s="70">
        <f t="shared" si="15"/>
        <v>0</v>
      </c>
      <c r="AF66" s="71">
        <f t="shared" si="16"/>
        <v>0</v>
      </c>
      <c r="AG66" s="71">
        <f t="shared" si="17"/>
        <v>0</v>
      </c>
      <c r="AH66" s="95" t="str">
        <f t="shared" si="18"/>
        <v>-</v>
      </c>
      <c r="AI66" s="70">
        <f t="shared" si="19"/>
        <v>0</v>
      </c>
    </row>
    <row r="67" spans="1:35" ht="12.75" customHeight="1">
      <c r="A67" s="68" t="s">
        <v>871</v>
      </c>
      <c r="B67" s="69" t="s">
        <v>872</v>
      </c>
      <c r="C67" s="70" t="s">
        <v>873</v>
      </c>
      <c r="D67" s="71" t="s">
        <v>874</v>
      </c>
      <c r="E67" s="71" t="s">
        <v>875</v>
      </c>
      <c r="F67" s="72" t="s">
        <v>1462</v>
      </c>
      <c r="G67" s="73" t="s">
        <v>876</v>
      </c>
      <c r="H67" s="74" t="s">
        <v>877</v>
      </c>
      <c r="I67" s="75" t="s">
        <v>878</v>
      </c>
      <c r="J67" s="80" t="s">
        <v>1466</v>
      </c>
      <c r="K67" s="76" t="s">
        <v>1467</v>
      </c>
      <c r="L67" s="81" t="s">
        <v>28</v>
      </c>
      <c r="M67" s="83">
        <v>2166.706</v>
      </c>
      <c r="N67" s="82" t="s">
        <v>28</v>
      </c>
      <c r="O67" s="77">
        <v>23.837209302325583</v>
      </c>
      <c r="P67" s="78" t="s">
        <v>1468</v>
      </c>
      <c r="Q67" s="85"/>
      <c r="R67" s="86"/>
      <c r="S67" s="79" t="s">
        <v>1468</v>
      </c>
      <c r="T67" s="88">
        <v>178357</v>
      </c>
      <c r="U67" s="90">
        <v>7545</v>
      </c>
      <c r="V67" s="89">
        <v>11270</v>
      </c>
      <c r="W67" s="87">
        <v>0</v>
      </c>
      <c r="X67" s="160" t="s">
        <v>1468</v>
      </c>
      <c r="Y67" s="161" t="s">
        <v>1467</v>
      </c>
      <c r="Z67" s="70">
        <f t="shared" si="10"/>
        <v>0</v>
      </c>
      <c r="AA67" s="71">
        <f t="shared" si="11"/>
        <v>0</v>
      </c>
      <c r="AB67" s="71">
        <f t="shared" si="12"/>
        <v>0</v>
      </c>
      <c r="AC67" s="71">
        <f t="shared" si="13"/>
        <v>0</v>
      </c>
      <c r="AD67" s="95" t="str">
        <f t="shared" si="14"/>
        <v>-</v>
      </c>
      <c r="AE67" s="70">
        <f t="shared" si="15"/>
        <v>1</v>
      </c>
      <c r="AF67" s="71">
        <f t="shared" si="16"/>
        <v>1</v>
      </c>
      <c r="AG67" s="71" t="str">
        <f t="shared" si="17"/>
        <v>Initial</v>
      </c>
      <c r="AH67" s="95" t="str">
        <f t="shared" si="18"/>
        <v>RLIS</v>
      </c>
      <c r="AI67" s="70">
        <f t="shared" si="19"/>
        <v>0</v>
      </c>
    </row>
    <row r="68" spans="1:35" ht="12.75" customHeight="1">
      <c r="A68" s="68" t="s">
        <v>879</v>
      </c>
      <c r="B68" s="69" t="s">
        <v>880</v>
      </c>
      <c r="C68" s="70" t="s">
        <v>881</v>
      </c>
      <c r="D68" s="71" t="s">
        <v>882</v>
      </c>
      <c r="E68" s="71" t="s">
        <v>883</v>
      </c>
      <c r="F68" s="72" t="s">
        <v>1462</v>
      </c>
      <c r="G68" s="73" t="s">
        <v>884</v>
      </c>
      <c r="H68" s="74" t="s">
        <v>885</v>
      </c>
      <c r="I68" s="75" t="s">
        <v>886</v>
      </c>
      <c r="J68" s="80" t="s">
        <v>1466</v>
      </c>
      <c r="K68" s="76" t="s">
        <v>1467</v>
      </c>
      <c r="L68" s="81" t="s">
        <v>28</v>
      </c>
      <c r="M68" s="83">
        <v>5634.103</v>
      </c>
      <c r="N68" s="82" t="s">
        <v>28</v>
      </c>
      <c r="O68" s="77">
        <v>40.23874282260502</v>
      </c>
      <c r="P68" s="78" t="s">
        <v>1468</v>
      </c>
      <c r="Q68" s="85"/>
      <c r="R68" s="86"/>
      <c r="S68" s="79" t="s">
        <v>1468</v>
      </c>
      <c r="T68" s="88">
        <v>739683</v>
      </c>
      <c r="U68" s="90">
        <v>31128</v>
      </c>
      <c r="V68" s="89">
        <v>42001</v>
      </c>
      <c r="W68" s="87">
        <v>0</v>
      </c>
      <c r="X68" s="160" t="s">
        <v>1468</v>
      </c>
      <c r="Y68" s="161" t="s">
        <v>1467</v>
      </c>
      <c r="Z68" s="70">
        <f t="shared" si="10"/>
        <v>0</v>
      </c>
      <c r="AA68" s="71">
        <f t="shared" si="11"/>
        <v>0</v>
      </c>
      <c r="AB68" s="71">
        <f t="shared" si="12"/>
        <v>0</v>
      </c>
      <c r="AC68" s="71">
        <f t="shared" si="13"/>
        <v>0</v>
      </c>
      <c r="AD68" s="95" t="str">
        <f t="shared" si="14"/>
        <v>-</v>
      </c>
      <c r="AE68" s="70">
        <f t="shared" si="15"/>
        <v>1</v>
      </c>
      <c r="AF68" s="71">
        <f t="shared" si="16"/>
        <v>1</v>
      </c>
      <c r="AG68" s="71" t="str">
        <f t="shared" si="17"/>
        <v>Initial</v>
      </c>
      <c r="AH68" s="95" t="str">
        <f t="shared" si="18"/>
        <v>RLIS</v>
      </c>
      <c r="AI68" s="70">
        <f t="shared" si="19"/>
        <v>0</v>
      </c>
    </row>
    <row r="69" spans="1:35" ht="12.75" customHeight="1">
      <c r="A69" s="68" t="s">
        <v>887</v>
      </c>
      <c r="B69" s="69" t="s">
        <v>888</v>
      </c>
      <c r="C69" s="70" t="s">
        <v>889</v>
      </c>
      <c r="D69" s="71" t="s">
        <v>890</v>
      </c>
      <c r="E69" s="71" t="s">
        <v>891</v>
      </c>
      <c r="F69" s="72" t="s">
        <v>1462</v>
      </c>
      <c r="G69" s="73" t="s">
        <v>892</v>
      </c>
      <c r="H69" s="74" t="s">
        <v>893</v>
      </c>
      <c r="I69" s="75" t="s">
        <v>894</v>
      </c>
      <c r="J69" s="80" t="s">
        <v>1485</v>
      </c>
      <c r="K69" s="76" t="s">
        <v>1467</v>
      </c>
      <c r="L69" s="81" t="s">
        <v>28</v>
      </c>
      <c r="M69" s="83">
        <v>2282.519</v>
      </c>
      <c r="N69" s="82" t="s">
        <v>28</v>
      </c>
      <c r="O69" s="77">
        <v>5.029483177245924</v>
      </c>
      <c r="P69" s="78" t="s">
        <v>1467</v>
      </c>
      <c r="Q69" s="85"/>
      <c r="R69" s="86"/>
      <c r="S69" s="79" t="s">
        <v>1467</v>
      </c>
      <c r="T69" s="88">
        <v>79248</v>
      </c>
      <c r="U69" s="90">
        <v>1820</v>
      </c>
      <c r="V69" s="89">
        <v>6631</v>
      </c>
      <c r="W69" s="87">
        <v>0</v>
      </c>
      <c r="X69" s="160" t="s">
        <v>1468</v>
      </c>
      <c r="Y69" s="161" t="s">
        <v>1467</v>
      </c>
      <c r="Z69" s="70">
        <f aca="true" t="shared" si="20" ref="Z69:Z100">IF(OR(K69="YES",TRIM(L69)="YES"),1,0)</f>
        <v>0</v>
      </c>
      <c r="AA69" s="71">
        <f aca="true" t="shared" si="21" ref="AA69:AA100">IF(OR(AND(ISNUMBER(M69),AND(M69&gt;0,M69&lt;600)),AND(ISNUMBER(M69),AND(M69&gt;0,N69="YES"))),1,0)</f>
        <v>0</v>
      </c>
      <c r="AB69" s="71">
        <f aca="true" t="shared" si="22" ref="AB69:AB100">IF(AND(OR(K69="YES",TRIM(L69)="YES"),(Z69=0)),"Trouble",0)</f>
        <v>0</v>
      </c>
      <c r="AC69" s="71">
        <f aca="true" t="shared" si="23" ref="AC69:AC100">IF(AND(OR(AND(ISNUMBER(M69),AND(M69&gt;0,M69&lt;600)),AND(ISNUMBER(M69),AND(M69&gt;0,N69="YES"))),(AA69=0)),"Trouble",0)</f>
        <v>0</v>
      </c>
      <c r="AD69" s="95" t="str">
        <f aca="true" t="shared" si="24" ref="AD69:AD100">IF(AND(Z69=1,AA69=1),"SRSA","-")</f>
        <v>-</v>
      </c>
      <c r="AE69" s="70">
        <f aca="true" t="shared" si="25" ref="AE69:AE100">IF(S69="YES",1,0)</f>
        <v>0</v>
      </c>
      <c r="AF69" s="71">
        <f aca="true" t="shared" si="26" ref="AF69:AF100">IF(OR(AND(ISNUMBER(Q69),Q69&gt;=20),(AND(ISNUMBER(Q69)=FALSE,AND(ISNUMBER(O69),O69&gt;=20)))),1,0)</f>
        <v>0</v>
      </c>
      <c r="AG69" s="71">
        <f aca="true" t="shared" si="27" ref="AG69:AG100">IF(AND(AE69=1,AF69=1),"Initial",0)</f>
        <v>0</v>
      </c>
      <c r="AH69" s="95" t="str">
        <f aca="true" t="shared" si="28" ref="AH69:AH100">IF(AND(AND(AG69="Initial",AI69=0),AND(ISNUMBER(M69),M69&gt;0)),"RLIS","-")</f>
        <v>-</v>
      </c>
      <c r="AI69" s="70">
        <f aca="true" t="shared" si="29" ref="AI69:AI100">IF(AND(AD69="SRSA",AG69="Initial"),"SRSA",0)</f>
        <v>0</v>
      </c>
    </row>
    <row r="70" spans="1:35" ht="12.75" customHeight="1">
      <c r="A70" s="68" t="s">
        <v>895</v>
      </c>
      <c r="B70" s="69" t="s">
        <v>896</v>
      </c>
      <c r="C70" s="70" t="s">
        <v>897</v>
      </c>
      <c r="D70" s="71" t="s">
        <v>898</v>
      </c>
      <c r="E70" s="71" t="s">
        <v>899</v>
      </c>
      <c r="F70" s="72" t="s">
        <v>1462</v>
      </c>
      <c r="G70" s="73" t="s">
        <v>900</v>
      </c>
      <c r="H70" s="74" t="s">
        <v>901</v>
      </c>
      <c r="I70" s="75" t="s">
        <v>902</v>
      </c>
      <c r="J70" s="80" t="s">
        <v>903</v>
      </c>
      <c r="K70" s="76" t="s">
        <v>1467</v>
      </c>
      <c r="L70" s="81" t="s">
        <v>28</v>
      </c>
      <c r="M70" s="83">
        <v>697.323</v>
      </c>
      <c r="N70" s="82" t="s">
        <v>28</v>
      </c>
      <c r="O70" s="77">
        <v>24.054054054054056</v>
      </c>
      <c r="P70" s="78" t="s">
        <v>1468</v>
      </c>
      <c r="Q70" s="85"/>
      <c r="R70" s="86"/>
      <c r="S70" s="79" t="s">
        <v>1467</v>
      </c>
      <c r="T70" s="88">
        <v>75226</v>
      </c>
      <c r="U70" s="90">
        <v>2374</v>
      </c>
      <c r="V70" s="89">
        <v>4601</v>
      </c>
      <c r="W70" s="87">
        <v>0</v>
      </c>
      <c r="X70" s="160" t="s">
        <v>1468</v>
      </c>
      <c r="Y70" s="161" t="s">
        <v>1467</v>
      </c>
      <c r="Z70" s="70">
        <f t="shared" si="20"/>
        <v>0</v>
      </c>
      <c r="AA70" s="71">
        <f t="shared" si="21"/>
        <v>0</v>
      </c>
      <c r="AB70" s="71">
        <f t="shared" si="22"/>
        <v>0</v>
      </c>
      <c r="AC70" s="71">
        <f t="shared" si="23"/>
        <v>0</v>
      </c>
      <c r="AD70" s="95" t="str">
        <f t="shared" si="24"/>
        <v>-</v>
      </c>
      <c r="AE70" s="70">
        <f t="shared" si="25"/>
        <v>0</v>
      </c>
      <c r="AF70" s="71">
        <f t="shared" si="26"/>
        <v>1</v>
      </c>
      <c r="AG70" s="71">
        <f t="shared" si="27"/>
        <v>0</v>
      </c>
      <c r="AH70" s="95" t="str">
        <f t="shared" si="28"/>
        <v>-</v>
      </c>
      <c r="AI70" s="70">
        <f t="shared" si="29"/>
        <v>0</v>
      </c>
    </row>
    <row r="71" spans="1:35" ht="12.75" customHeight="1">
      <c r="A71" s="68" t="s">
        <v>904</v>
      </c>
      <c r="B71" s="69" t="s">
        <v>905</v>
      </c>
      <c r="C71" s="70" t="s">
        <v>906</v>
      </c>
      <c r="D71" s="71" t="s">
        <v>907</v>
      </c>
      <c r="E71" s="71" t="s">
        <v>899</v>
      </c>
      <c r="F71" s="72" t="s">
        <v>1462</v>
      </c>
      <c r="G71" s="73" t="s">
        <v>900</v>
      </c>
      <c r="H71" s="74" t="s">
        <v>908</v>
      </c>
      <c r="I71" s="75" t="s">
        <v>909</v>
      </c>
      <c r="J71" s="80" t="s">
        <v>903</v>
      </c>
      <c r="K71" s="76" t="s">
        <v>1467</v>
      </c>
      <c r="L71" s="81" t="s">
        <v>28</v>
      </c>
      <c r="M71" s="83">
        <v>5460.243</v>
      </c>
      <c r="N71" s="82" t="s">
        <v>28</v>
      </c>
      <c r="O71" s="77">
        <v>14.490842490842489</v>
      </c>
      <c r="P71" s="78" t="s">
        <v>1467</v>
      </c>
      <c r="Q71" s="85"/>
      <c r="R71" s="86"/>
      <c r="S71" s="79" t="s">
        <v>1467</v>
      </c>
      <c r="T71" s="88">
        <v>284787</v>
      </c>
      <c r="U71" s="90">
        <v>8742</v>
      </c>
      <c r="V71" s="89">
        <v>20199</v>
      </c>
      <c r="W71" s="87">
        <v>0</v>
      </c>
      <c r="X71" s="160" t="s">
        <v>1467</v>
      </c>
      <c r="Y71" s="161" t="s">
        <v>1467</v>
      </c>
      <c r="Z71" s="70">
        <f t="shared" si="20"/>
        <v>0</v>
      </c>
      <c r="AA71" s="71">
        <f t="shared" si="21"/>
        <v>0</v>
      </c>
      <c r="AB71" s="71">
        <f t="shared" si="22"/>
        <v>0</v>
      </c>
      <c r="AC71" s="71">
        <f t="shared" si="23"/>
        <v>0</v>
      </c>
      <c r="AD71" s="95" t="str">
        <f t="shared" si="24"/>
        <v>-</v>
      </c>
      <c r="AE71" s="70">
        <f t="shared" si="25"/>
        <v>0</v>
      </c>
      <c r="AF71" s="71">
        <f t="shared" si="26"/>
        <v>0</v>
      </c>
      <c r="AG71" s="71">
        <f t="shared" si="27"/>
        <v>0</v>
      </c>
      <c r="AH71" s="95" t="str">
        <f t="shared" si="28"/>
        <v>-</v>
      </c>
      <c r="AI71" s="70">
        <f t="shared" si="29"/>
        <v>0</v>
      </c>
    </row>
    <row r="72" spans="1:35" ht="12.75" customHeight="1">
      <c r="A72" s="68" t="s">
        <v>910</v>
      </c>
      <c r="B72" s="69" t="s">
        <v>911</v>
      </c>
      <c r="C72" s="70" t="s">
        <v>912</v>
      </c>
      <c r="D72" s="71" t="s">
        <v>913</v>
      </c>
      <c r="E72" s="71" t="s">
        <v>914</v>
      </c>
      <c r="F72" s="72" t="s">
        <v>1462</v>
      </c>
      <c r="G72" s="73" t="s">
        <v>915</v>
      </c>
      <c r="H72" s="74" t="s">
        <v>916</v>
      </c>
      <c r="I72" s="75" t="s">
        <v>917</v>
      </c>
      <c r="J72" s="80" t="s">
        <v>1288</v>
      </c>
      <c r="K72" s="76" t="s">
        <v>1468</v>
      </c>
      <c r="L72" s="81" t="s">
        <v>28</v>
      </c>
      <c r="M72" s="83">
        <v>539.302</v>
      </c>
      <c r="N72" s="82" t="s">
        <v>28</v>
      </c>
      <c r="O72" s="77">
        <v>30.832196452933154</v>
      </c>
      <c r="P72" s="78" t="s">
        <v>1468</v>
      </c>
      <c r="Q72" s="85"/>
      <c r="R72" s="86"/>
      <c r="S72" s="79" t="s">
        <v>1468</v>
      </c>
      <c r="T72" s="88">
        <v>75110</v>
      </c>
      <c r="U72" s="90">
        <v>3144</v>
      </c>
      <c r="V72" s="89">
        <v>4289</v>
      </c>
      <c r="W72" s="87">
        <v>0</v>
      </c>
      <c r="X72" s="160" t="s">
        <v>1468</v>
      </c>
      <c r="Y72" s="161" t="s">
        <v>1467</v>
      </c>
      <c r="Z72" s="70">
        <f t="shared" si="20"/>
        <v>1</v>
      </c>
      <c r="AA72" s="71">
        <f t="shared" si="21"/>
        <v>1</v>
      </c>
      <c r="AB72" s="71">
        <f t="shared" si="22"/>
        <v>0</v>
      </c>
      <c r="AC72" s="71">
        <f t="shared" si="23"/>
        <v>0</v>
      </c>
      <c r="AD72" s="95" t="str">
        <f t="shared" si="24"/>
        <v>SRSA</v>
      </c>
      <c r="AE72" s="70">
        <f t="shared" si="25"/>
        <v>1</v>
      </c>
      <c r="AF72" s="71">
        <f t="shared" si="26"/>
        <v>1</v>
      </c>
      <c r="AG72" s="71" t="str">
        <f t="shared" si="27"/>
        <v>Initial</v>
      </c>
      <c r="AH72" s="95" t="str">
        <f t="shared" si="28"/>
        <v>-</v>
      </c>
      <c r="AI72" s="70" t="str">
        <f t="shared" si="29"/>
        <v>SRSA</v>
      </c>
    </row>
    <row r="73" spans="1:35" ht="12.75" customHeight="1">
      <c r="A73" s="68" t="s">
        <v>918</v>
      </c>
      <c r="B73" s="69" t="s">
        <v>919</v>
      </c>
      <c r="C73" s="70" t="s">
        <v>920</v>
      </c>
      <c r="D73" s="71" t="s">
        <v>921</v>
      </c>
      <c r="E73" s="71" t="s">
        <v>922</v>
      </c>
      <c r="F73" s="72" t="s">
        <v>1462</v>
      </c>
      <c r="G73" s="73" t="s">
        <v>923</v>
      </c>
      <c r="H73" s="74" t="s">
        <v>924</v>
      </c>
      <c r="I73" s="75" t="s">
        <v>925</v>
      </c>
      <c r="J73" s="80" t="s">
        <v>1466</v>
      </c>
      <c r="K73" s="76" t="s">
        <v>1467</v>
      </c>
      <c r="L73" s="81" t="s">
        <v>28</v>
      </c>
      <c r="M73" s="83">
        <v>364.71</v>
      </c>
      <c r="N73" s="82" t="s">
        <v>28</v>
      </c>
      <c r="O73" s="77">
        <v>44.00977995110024</v>
      </c>
      <c r="P73" s="78" t="s">
        <v>1468</v>
      </c>
      <c r="Q73" s="85"/>
      <c r="R73" s="86"/>
      <c r="S73" s="79" t="s">
        <v>1468</v>
      </c>
      <c r="T73" s="88">
        <v>48878</v>
      </c>
      <c r="U73" s="90">
        <v>2767</v>
      </c>
      <c r="V73" s="89">
        <v>3279</v>
      </c>
      <c r="W73" s="87">
        <v>0</v>
      </c>
      <c r="X73" s="160" t="s">
        <v>1468</v>
      </c>
      <c r="Y73" s="161" t="s">
        <v>1467</v>
      </c>
      <c r="Z73" s="70">
        <f t="shared" si="20"/>
        <v>0</v>
      </c>
      <c r="AA73" s="71">
        <f t="shared" si="21"/>
        <v>1</v>
      </c>
      <c r="AB73" s="71">
        <f t="shared" si="22"/>
        <v>0</v>
      </c>
      <c r="AC73" s="71">
        <f t="shared" si="23"/>
        <v>0</v>
      </c>
      <c r="AD73" s="95" t="str">
        <f t="shared" si="24"/>
        <v>-</v>
      </c>
      <c r="AE73" s="70">
        <f t="shared" si="25"/>
        <v>1</v>
      </c>
      <c r="AF73" s="71">
        <f t="shared" si="26"/>
        <v>1</v>
      </c>
      <c r="AG73" s="71" t="str">
        <f t="shared" si="27"/>
        <v>Initial</v>
      </c>
      <c r="AH73" s="95" t="str">
        <f t="shared" si="28"/>
        <v>RLIS</v>
      </c>
      <c r="AI73" s="70">
        <f t="shared" si="29"/>
        <v>0</v>
      </c>
    </row>
    <row r="74" spans="1:35" ht="12.75" customHeight="1">
      <c r="A74" s="68" t="s">
        <v>926</v>
      </c>
      <c r="B74" s="69" t="s">
        <v>927</v>
      </c>
      <c r="C74" s="70" t="s">
        <v>928</v>
      </c>
      <c r="D74" s="71" t="s">
        <v>929</v>
      </c>
      <c r="E74" s="71" t="s">
        <v>930</v>
      </c>
      <c r="F74" s="72" t="s">
        <v>1462</v>
      </c>
      <c r="G74" s="73" t="s">
        <v>931</v>
      </c>
      <c r="H74" s="74" t="s">
        <v>1115</v>
      </c>
      <c r="I74" s="75" t="s">
        <v>932</v>
      </c>
      <c r="J74" s="80" t="s">
        <v>1511</v>
      </c>
      <c r="K74" s="76" t="s">
        <v>1468</v>
      </c>
      <c r="L74" s="81" t="s">
        <v>28</v>
      </c>
      <c r="M74" s="83">
        <v>1389.783</v>
      </c>
      <c r="N74" s="82" t="s">
        <v>28</v>
      </c>
      <c r="O74" s="77">
        <v>21.83322724379376</v>
      </c>
      <c r="P74" s="78" t="s">
        <v>1468</v>
      </c>
      <c r="Q74" s="85"/>
      <c r="R74" s="86"/>
      <c r="S74" s="79" t="s">
        <v>1468</v>
      </c>
      <c r="T74" s="88">
        <v>95531</v>
      </c>
      <c r="U74" s="90">
        <v>4132</v>
      </c>
      <c r="V74" s="89">
        <v>6870</v>
      </c>
      <c r="W74" s="87">
        <v>0</v>
      </c>
      <c r="X74" s="160" t="s">
        <v>1467</v>
      </c>
      <c r="Y74" s="161" t="s">
        <v>1467</v>
      </c>
      <c r="Z74" s="70">
        <f t="shared" si="20"/>
        <v>1</v>
      </c>
      <c r="AA74" s="71">
        <f t="shared" si="21"/>
        <v>0</v>
      </c>
      <c r="AB74" s="71">
        <f t="shared" si="22"/>
        <v>0</v>
      </c>
      <c r="AC74" s="71">
        <f t="shared" si="23"/>
        <v>0</v>
      </c>
      <c r="AD74" s="95" t="str">
        <f t="shared" si="24"/>
        <v>-</v>
      </c>
      <c r="AE74" s="70">
        <f t="shared" si="25"/>
        <v>1</v>
      </c>
      <c r="AF74" s="71">
        <f t="shared" si="26"/>
        <v>1</v>
      </c>
      <c r="AG74" s="71" t="str">
        <f t="shared" si="27"/>
        <v>Initial</v>
      </c>
      <c r="AH74" s="95" t="str">
        <f t="shared" si="28"/>
        <v>RLIS</v>
      </c>
      <c r="AI74" s="70">
        <f t="shared" si="29"/>
        <v>0</v>
      </c>
    </row>
    <row r="75" spans="1:35" ht="12.75" customHeight="1">
      <c r="A75" s="68" t="s">
        <v>933</v>
      </c>
      <c r="B75" s="69" t="s">
        <v>934</v>
      </c>
      <c r="C75" s="70" t="s">
        <v>935</v>
      </c>
      <c r="D75" s="71" t="s">
        <v>936</v>
      </c>
      <c r="E75" s="71" t="s">
        <v>937</v>
      </c>
      <c r="F75" s="72" t="s">
        <v>1462</v>
      </c>
      <c r="G75" s="73" t="s">
        <v>938</v>
      </c>
      <c r="H75" s="74" t="s">
        <v>939</v>
      </c>
      <c r="I75" s="75" t="s">
        <v>940</v>
      </c>
      <c r="J75" s="80" t="s">
        <v>1466</v>
      </c>
      <c r="K75" s="76" t="s">
        <v>1467</v>
      </c>
      <c r="L75" s="81" t="s">
        <v>28</v>
      </c>
      <c r="M75" s="83">
        <v>2290.364</v>
      </c>
      <c r="N75" s="82" t="s">
        <v>28</v>
      </c>
      <c r="O75" s="77">
        <v>21.728650137741045</v>
      </c>
      <c r="P75" s="78" t="s">
        <v>1468</v>
      </c>
      <c r="Q75" s="85"/>
      <c r="R75" s="86"/>
      <c r="S75" s="79" t="s">
        <v>1468</v>
      </c>
      <c r="T75" s="88">
        <v>146570</v>
      </c>
      <c r="U75" s="90">
        <v>6077</v>
      </c>
      <c r="V75" s="89">
        <v>10568</v>
      </c>
      <c r="W75" s="87">
        <v>0</v>
      </c>
      <c r="X75" s="160" t="s">
        <v>1467</v>
      </c>
      <c r="Y75" s="161" t="s">
        <v>1467</v>
      </c>
      <c r="Z75" s="70">
        <f t="shared" si="20"/>
        <v>0</v>
      </c>
      <c r="AA75" s="71">
        <f t="shared" si="21"/>
        <v>0</v>
      </c>
      <c r="AB75" s="71">
        <f t="shared" si="22"/>
        <v>0</v>
      </c>
      <c r="AC75" s="71">
        <f t="shared" si="23"/>
        <v>0</v>
      </c>
      <c r="AD75" s="95" t="str">
        <f t="shared" si="24"/>
        <v>-</v>
      </c>
      <c r="AE75" s="70">
        <f t="shared" si="25"/>
        <v>1</v>
      </c>
      <c r="AF75" s="71">
        <f t="shared" si="26"/>
        <v>1</v>
      </c>
      <c r="AG75" s="71" t="str">
        <f t="shared" si="27"/>
        <v>Initial</v>
      </c>
      <c r="AH75" s="95" t="str">
        <f t="shared" si="28"/>
        <v>RLIS</v>
      </c>
      <c r="AI75" s="70">
        <f t="shared" si="29"/>
        <v>0</v>
      </c>
    </row>
    <row r="76" spans="1:35" ht="12.75" customHeight="1">
      <c r="A76" s="68" t="s">
        <v>941</v>
      </c>
      <c r="B76" s="69" t="s">
        <v>942</v>
      </c>
      <c r="C76" s="70" t="s">
        <v>943</v>
      </c>
      <c r="D76" s="71" t="s">
        <v>944</v>
      </c>
      <c r="E76" s="71" t="s">
        <v>1310</v>
      </c>
      <c r="F76" s="72" t="s">
        <v>1462</v>
      </c>
      <c r="G76" s="73" t="s">
        <v>945</v>
      </c>
      <c r="H76" s="74" t="s">
        <v>946</v>
      </c>
      <c r="I76" s="75" t="s">
        <v>947</v>
      </c>
      <c r="J76" s="80" t="s">
        <v>1297</v>
      </c>
      <c r="K76" s="76" t="s">
        <v>1467</v>
      </c>
      <c r="L76" s="81" t="s">
        <v>28</v>
      </c>
      <c r="M76" s="83">
        <v>1831.124</v>
      </c>
      <c r="N76" s="82" t="s">
        <v>28</v>
      </c>
      <c r="O76" s="77">
        <v>29.649595687331537</v>
      </c>
      <c r="P76" s="78" t="s">
        <v>1468</v>
      </c>
      <c r="Q76" s="85"/>
      <c r="R76" s="86"/>
      <c r="S76" s="79" t="s">
        <v>1468</v>
      </c>
      <c r="T76" s="88">
        <v>145465</v>
      </c>
      <c r="U76" s="90">
        <v>7242</v>
      </c>
      <c r="V76" s="89">
        <v>10468</v>
      </c>
      <c r="W76" s="87">
        <v>0</v>
      </c>
      <c r="X76" s="160" t="s">
        <v>1468</v>
      </c>
      <c r="Y76" s="161" t="s">
        <v>1467</v>
      </c>
      <c r="Z76" s="70">
        <f t="shared" si="20"/>
        <v>0</v>
      </c>
      <c r="AA76" s="71">
        <f t="shared" si="21"/>
        <v>0</v>
      </c>
      <c r="AB76" s="71">
        <f t="shared" si="22"/>
        <v>0</v>
      </c>
      <c r="AC76" s="71">
        <f t="shared" si="23"/>
        <v>0</v>
      </c>
      <c r="AD76" s="95" t="str">
        <f t="shared" si="24"/>
        <v>-</v>
      </c>
      <c r="AE76" s="70">
        <f t="shared" si="25"/>
        <v>1</v>
      </c>
      <c r="AF76" s="71">
        <f t="shared" si="26"/>
        <v>1</v>
      </c>
      <c r="AG76" s="71" t="str">
        <f t="shared" si="27"/>
        <v>Initial</v>
      </c>
      <c r="AH76" s="95" t="str">
        <f t="shared" si="28"/>
        <v>RLIS</v>
      </c>
      <c r="AI76" s="70">
        <f t="shared" si="29"/>
        <v>0</v>
      </c>
    </row>
    <row r="77" spans="1:35" ht="12.75" customHeight="1">
      <c r="A77" s="68" t="s">
        <v>948</v>
      </c>
      <c r="B77" s="69" t="s">
        <v>949</v>
      </c>
      <c r="C77" s="70" t="s">
        <v>950</v>
      </c>
      <c r="D77" s="71" t="s">
        <v>951</v>
      </c>
      <c r="E77" s="71" t="s">
        <v>952</v>
      </c>
      <c r="F77" s="72" t="s">
        <v>1462</v>
      </c>
      <c r="G77" s="73" t="s">
        <v>953</v>
      </c>
      <c r="H77" s="74" t="s">
        <v>954</v>
      </c>
      <c r="I77" s="75" t="s">
        <v>955</v>
      </c>
      <c r="J77" s="80" t="s">
        <v>1511</v>
      </c>
      <c r="K77" s="76" t="s">
        <v>1468</v>
      </c>
      <c r="L77" s="81" t="s">
        <v>28</v>
      </c>
      <c r="M77" s="83">
        <v>3542.516</v>
      </c>
      <c r="N77" s="82" t="s">
        <v>28</v>
      </c>
      <c r="O77" s="77">
        <v>18.52693794044101</v>
      </c>
      <c r="P77" s="78" t="s">
        <v>1467</v>
      </c>
      <c r="Q77" s="85"/>
      <c r="R77" s="86"/>
      <c r="S77" s="79" t="s">
        <v>1468</v>
      </c>
      <c r="T77" s="88">
        <v>198963</v>
      </c>
      <c r="U77" s="90">
        <v>7518</v>
      </c>
      <c r="V77" s="89">
        <v>15217</v>
      </c>
      <c r="W77" s="87">
        <v>0</v>
      </c>
      <c r="X77" s="160" t="s">
        <v>1467</v>
      </c>
      <c r="Y77" s="161" t="s">
        <v>1467</v>
      </c>
      <c r="Z77" s="70">
        <f t="shared" si="20"/>
        <v>1</v>
      </c>
      <c r="AA77" s="71">
        <f t="shared" si="21"/>
        <v>0</v>
      </c>
      <c r="AB77" s="71">
        <f t="shared" si="22"/>
        <v>0</v>
      </c>
      <c r="AC77" s="71">
        <f t="shared" si="23"/>
        <v>0</v>
      </c>
      <c r="AD77" s="95" t="str">
        <f t="shared" si="24"/>
        <v>-</v>
      </c>
      <c r="AE77" s="70">
        <f t="shared" si="25"/>
        <v>1</v>
      </c>
      <c r="AF77" s="71">
        <f t="shared" si="26"/>
        <v>0</v>
      </c>
      <c r="AG77" s="71">
        <f t="shared" si="27"/>
        <v>0</v>
      </c>
      <c r="AH77" s="95" t="str">
        <f t="shared" si="28"/>
        <v>-</v>
      </c>
      <c r="AI77" s="70">
        <f t="shared" si="29"/>
        <v>0</v>
      </c>
    </row>
    <row r="78" spans="1:35" ht="12.75" customHeight="1">
      <c r="A78" s="68" t="s">
        <v>956</v>
      </c>
      <c r="B78" s="69" t="s">
        <v>957</v>
      </c>
      <c r="C78" s="70" t="s">
        <v>958</v>
      </c>
      <c r="D78" s="71" t="s">
        <v>959</v>
      </c>
      <c r="E78" s="71" t="s">
        <v>960</v>
      </c>
      <c r="F78" s="72" t="s">
        <v>1462</v>
      </c>
      <c r="G78" s="73" t="s">
        <v>961</v>
      </c>
      <c r="H78" s="74" t="s">
        <v>962</v>
      </c>
      <c r="I78" s="75" t="s">
        <v>963</v>
      </c>
      <c r="J78" s="80" t="s">
        <v>1466</v>
      </c>
      <c r="K78" s="76" t="s">
        <v>1467</v>
      </c>
      <c r="L78" s="81" t="s">
        <v>28</v>
      </c>
      <c r="M78" s="83">
        <v>4289.093</v>
      </c>
      <c r="N78" s="82" t="s">
        <v>28</v>
      </c>
      <c r="O78" s="77">
        <v>18.1099168525654</v>
      </c>
      <c r="P78" s="78" t="s">
        <v>1467</v>
      </c>
      <c r="Q78" s="85"/>
      <c r="R78" s="86"/>
      <c r="S78" s="79" t="s">
        <v>1468</v>
      </c>
      <c r="T78" s="88">
        <v>245341</v>
      </c>
      <c r="U78" s="90">
        <v>10665</v>
      </c>
      <c r="V78" s="89">
        <v>17982</v>
      </c>
      <c r="W78" s="87">
        <v>0</v>
      </c>
      <c r="X78" s="160" t="s">
        <v>1468</v>
      </c>
      <c r="Y78" s="161" t="s">
        <v>1467</v>
      </c>
      <c r="Z78" s="70">
        <f t="shared" si="20"/>
        <v>0</v>
      </c>
      <c r="AA78" s="71">
        <f t="shared" si="21"/>
        <v>0</v>
      </c>
      <c r="AB78" s="71">
        <f t="shared" si="22"/>
        <v>0</v>
      </c>
      <c r="AC78" s="71">
        <f t="shared" si="23"/>
        <v>0</v>
      </c>
      <c r="AD78" s="95" t="str">
        <f t="shared" si="24"/>
        <v>-</v>
      </c>
      <c r="AE78" s="70">
        <f t="shared" si="25"/>
        <v>1</v>
      </c>
      <c r="AF78" s="71">
        <f t="shared" si="26"/>
        <v>0</v>
      </c>
      <c r="AG78" s="71">
        <f t="shared" si="27"/>
        <v>0</v>
      </c>
      <c r="AH78" s="95" t="str">
        <f t="shared" si="28"/>
        <v>-</v>
      </c>
      <c r="AI78" s="70">
        <f t="shared" si="29"/>
        <v>0</v>
      </c>
    </row>
    <row r="79" spans="1:35" ht="12.75" customHeight="1">
      <c r="A79" s="68" t="s">
        <v>964</v>
      </c>
      <c r="B79" s="69" t="s">
        <v>965</v>
      </c>
      <c r="C79" s="70" t="s">
        <v>966</v>
      </c>
      <c r="D79" s="71" t="s">
        <v>967</v>
      </c>
      <c r="E79" s="71" t="s">
        <v>968</v>
      </c>
      <c r="F79" s="72" t="s">
        <v>1462</v>
      </c>
      <c r="G79" s="73" t="s">
        <v>969</v>
      </c>
      <c r="H79" s="74" t="s">
        <v>970</v>
      </c>
      <c r="I79" s="75" t="s">
        <v>971</v>
      </c>
      <c r="J79" s="80" t="s">
        <v>1288</v>
      </c>
      <c r="K79" s="76" t="s">
        <v>1468</v>
      </c>
      <c r="L79" s="81" t="s">
        <v>28</v>
      </c>
      <c r="M79" s="83">
        <v>3858.881</v>
      </c>
      <c r="N79" s="82" t="s">
        <v>28</v>
      </c>
      <c r="O79" s="77">
        <v>23.768386644875086</v>
      </c>
      <c r="P79" s="78" t="s">
        <v>1468</v>
      </c>
      <c r="Q79" s="85"/>
      <c r="R79" s="86"/>
      <c r="S79" s="79" t="s">
        <v>1468</v>
      </c>
      <c r="T79" s="88">
        <v>320567</v>
      </c>
      <c r="U79" s="90">
        <v>15418</v>
      </c>
      <c r="V79" s="89">
        <v>19342</v>
      </c>
      <c r="W79" s="87">
        <v>0</v>
      </c>
      <c r="X79" s="160" t="s">
        <v>1467</v>
      </c>
      <c r="Y79" s="161" t="s">
        <v>1467</v>
      </c>
      <c r="Z79" s="70">
        <f t="shared" si="20"/>
        <v>1</v>
      </c>
      <c r="AA79" s="71">
        <f t="shared" si="21"/>
        <v>0</v>
      </c>
      <c r="AB79" s="71">
        <f t="shared" si="22"/>
        <v>0</v>
      </c>
      <c r="AC79" s="71">
        <f t="shared" si="23"/>
        <v>0</v>
      </c>
      <c r="AD79" s="95" t="str">
        <f t="shared" si="24"/>
        <v>-</v>
      </c>
      <c r="AE79" s="70">
        <f t="shared" si="25"/>
        <v>1</v>
      </c>
      <c r="AF79" s="71">
        <f t="shared" si="26"/>
        <v>1</v>
      </c>
      <c r="AG79" s="71" t="str">
        <f t="shared" si="27"/>
        <v>Initial</v>
      </c>
      <c r="AH79" s="95" t="str">
        <f t="shared" si="28"/>
        <v>RLIS</v>
      </c>
      <c r="AI79" s="70">
        <f t="shared" si="29"/>
        <v>0</v>
      </c>
    </row>
    <row r="80" spans="1:35" ht="12.75" customHeight="1">
      <c r="A80" s="68" t="s">
        <v>972</v>
      </c>
      <c r="B80" s="69" t="s">
        <v>973</v>
      </c>
      <c r="C80" s="70" t="s">
        <v>974</v>
      </c>
      <c r="D80" s="71" t="s">
        <v>975</v>
      </c>
      <c r="E80" s="71" t="s">
        <v>976</v>
      </c>
      <c r="F80" s="72" t="s">
        <v>1462</v>
      </c>
      <c r="G80" s="73" t="s">
        <v>977</v>
      </c>
      <c r="H80" s="74" t="s">
        <v>954</v>
      </c>
      <c r="I80" s="75" t="s">
        <v>978</v>
      </c>
      <c r="J80" s="80" t="s">
        <v>1288</v>
      </c>
      <c r="K80" s="76" t="s">
        <v>1468</v>
      </c>
      <c r="L80" s="81" t="s">
        <v>28</v>
      </c>
      <c r="M80" s="83">
        <v>1568.263</v>
      </c>
      <c r="N80" s="82" t="s">
        <v>28</v>
      </c>
      <c r="O80" s="77">
        <v>23.647518126045732</v>
      </c>
      <c r="P80" s="78" t="s">
        <v>1468</v>
      </c>
      <c r="Q80" s="85"/>
      <c r="R80" s="86"/>
      <c r="S80" s="79" t="s">
        <v>1468</v>
      </c>
      <c r="T80" s="88">
        <v>120622</v>
      </c>
      <c r="U80" s="90">
        <v>5295</v>
      </c>
      <c r="V80" s="89">
        <v>7937</v>
      </c>
      <c r="W80" s="87">
        <v>0</v>
      </c>
      <c r="X80" s="160" t="s">
        <v>1468</v>
      </c>
      <c r="Y80" s="161" t="s">
        <v>1467</v>
      </c>
      <c r="Z80" s="70">
        <f t="shared" si="20"/>
        <v>1</v>
      </c>
      <c r="AA80" s="71">
        <f t="shared" si="21"/>
        <v>0</v>
      </c>
      <c r="AB80" s="71">
        <f t="shared" si="22"/>
        <v>0</v>
      </c>
      <c r="AC80" s="71">
        <f t="shared" si="23"/>
        <v>0</v>
      </c>
      <c r="AD80" s="95" t="str">
        <f t="shared" si="24"/>
        <v>-</v>
      </c>
      <c r="AE80" s="70">
        <f t="shared" si="25"/>
        <v>1</v>
      </c>
      <c r="AF80" s="71">
        <f t="shared" si="26"/>
        <v>1</v>
      </c>
      <c r="AG80" s="71" t="str">
        <f t="shared" si="27"/>
        <v>Initial</v>
      </c>
      <c r="AH80" s="95" t="str">
        <f t="shared" si="28"/>
        <v>RLIS</v>
      </c>
      <c r="AI80" s="70">
        <f t="shared" si="29"/>
        <v>0</v>
      </c>
    </row>
    <row r="81" spans="1:35" ht="12.75" customHeight="1">
      <c r="A81" s="68" t="s">
        <v>979</v>
      </c>
      <c r="B81" s="69" t="s">
        <v>980</v>
      </c>
      <c r="C81" s="70" t="s">
        <v>981</v>
      </c>
      <c r="D81" s="71" t="s">
        <v>982</v>
      </c>
      <c r="E81" s="71" t="s">
        <v>1381</v>
      </c>
      <c r="F81" s="72" t="s">
        <v>1462</v>
      </c>
      <c r="G81" s="73" t="s">
        <v>1382</v>
      </c>
      <c r="H81" s="74" t="s">
        <v>1279</v>
      </c>
      <c r="I81" s="75" t="s">
        <v>983</v>
      </c>
      <c r="J81" s="80"/>
      <c r="K81" s="76"/>
      <c r="L81" s="81" t="s">
        <v>28</v>
      </c>
      <c r="M81" s="84"/>
      <c r="N81" s="82" t="s">
        <v>28</v>
      </c>
      <c r="O81" s="77" t="s">
        <v>1279</v>
      </c>
      <c r="P81" s="78" t="s">
        <v>1467</v>
      </c>
      <c r="Q81" s="85"/>
      <c r="R81" s="86"/>
      <c r="S81" s="79"/>
      <c r="T81" s="91"/>
      <c r="U81" s="92"/>
      <c r="V81" s="92"/>
      <c r="W81" s="87" t="s">
        <v>29</v>
      </c>
      <c r="X81" s="160"/>
      <c r="Y81" s="161" t="s">
        <v>1467</v>
      </c>
      <c r="Z81" s="70">
        <f t="shared" si="20"/>
        <v>0</v>
      </c>
      <c r="AA81" s="71">
        <f t="shared" si="21"/>
        <v>0</v>
      </c>
      <c r="AB81" s="71">
        <f t="shared" si="22"/>
        <v>0</v>
      </c>
      <c r="AC81" s="71">
        <f t="shared" si="23"/>
        <v>0</v>
      </c>
      <c r="AD81" s="95" t="str">
        <f t="shared" si="24"/>
        <v>-</v>
      </c>
      <c r="AE81" s="70">
        <f t="shared" si="25"/>
        <v>0</v>
      </c>
      <c r="AF81" s="71">
        <f t="shared" si="26"/>
        <v>0</v>
      </c>
      <c r="AG81" s="71">
        <f t="shared" si="27"/>
        <v>0</v>
      </c>
      <c r="AH81" s="95" t="str">
        <f t="shared" si="28"/>
        <v>-</v>
      </c>
      <c r="AI81" s="70">
        <f t="shared" si="29"/>
        <v>0</v>
      </c>
    </row>
    <row r="82" spans="1:35" ht="12.75" customHeight="1">
      <c r="A82" s="68" t="s">
        <v>984</v>
      </c>
      <c r="B82" s="69" t="s">
        <v>985</v>
      </c>
      <c r="C82" s="70" t="s">
        <v>986</v>
      </c>
      <c r="D82" s="71" t="s">
        <v>987</v>
      </c>
      <c r="E82" s="71" t="s">
        <v>988</v>
      </c>
      <c r="F82" s="72" t="s">
        <v>1462</v>
      </c>
      <c r="G82" s="73" t="s">
        <v>989</v>
      </c>
      <c r="H82" s="74" t="s">
        <v>990</v>
      </c>
      <c r="I82" s="75" t="s">
        <v>991</v>
      </c>
      <c r="J82" s="80" t="s">
        <v>1376</v>
      </c>
      <c r="K82" s="76" t="s">
        <v>1467</v>
      </c>
      <c r="L82" s="81" t="s">
        <v>28</v>
      </c>
      <c r="M82" s="83">
        <v>2753.984</v>
      </c>
      <c r="N82" s="82" t="s">
        <v>28</v>
      </c>
      <c r="O82" s="77">
        <v>24.40419447092469</v>
      </c>
      <c r="P82" s="78" t="s">
        <v>1468</v>
      </c>
      <c r="Q82" s="85"/>
      <c r="R82" s="86"/>
      <c r="S82" s="79" t="s">
        <v>1467</v>
      </c>
      <c r="T82" s="88">
        <v>257698</v>
      </c>
      <c r="U82" s="90">
        <v>11863</v>
      </c>
      <c r="V82" s="89">
        <v>15116</v>
      </c>
      <c r="W82" s="87">
        <v>0</v>
      </c>
      <c r="X82" s="160" t="s">
        <v>1467</v>
      </c>
      <c r="Y82" s="161" t="s">
        <v>1467</v>
      </c>
      <c r="Z82" s="70">
        <f t="shared" si="20"/>
        <v>0</v>
      </c>
      <c r="AA82" s="71">
        <f t="shared" si="21"/>
        <v>0</v>
      </c>
      <c r="AB82" s="71">
        <f t="shared" si="22"/>
        <v>0</v>
      </c>
      <c r="AC82" s="71">
        <f t="shared" si="23"/>
        <v>0</v>
      </c>
      <c r="AD82" s="95" t="str">
        <f t="shared" si="24"/>
        <v>-</v>
      </c>
      <c r="AE82" s="70">
        <f t="shared" si="25"/>
        <v>0</v>
      </c>
      <c r="AF82" s="71">
        <f t="shared" si="26"/>
        <v>1</v>
      </c>
      <c r="AG82" s="71">
        <f t="shared" si="27"/>
        <v>0</v>
      </c>
      <c r="AH82" s="95" t="str">
        <f t="shared" si="28"/>
        <v>-</v>
      </c>
      <c r="AI82" s="70">
        <f t="shared" si="29"/>
        <v>0</v>
      </c>
    </row>
    <row r="83" spans="1:35" ht="12.75" customHeight="1">
      <c r="A83" s="68" t="s">
        <v>992</v>
      </c>
      <c r="B83" s="69" t="s">
        <v>993</v>
      </c>
      <c r="C83" s="70" t="s">
        <v>994</v>
      </c>
      <c r="D83" s="71" t="s">
        <v>718</v>
      </c>
      <c r="E83" s="71" t="s">
        <v>719</v>
      </c>
      <c r="F83" s="72" t="s">
        <v>1462</v>
      </c>
      <c r="G83" s="73" t="s">
        <v>720</v>
      </c>
      <c r="H83" s="74" t="s">
        <v>721</v>
      </c>
      <c r="I83" s="75" t="s">
        <v>722</v>
      </c>
      <c r="J83" s="80" t="s">
        <v>1511</v>
      </c>
      <c r="K83" s="76" t="s">
        <v>1468</v>
      </c>
      <c r="L83" s="81" t="s">
        <v>28</v>
      </c>
      <c r="M83" s="83">
        <v>1541.541</v>
      </c>
      <c r="N83" s="82" t="s">
        <v>28</v>
      </c>
      <c r="O83" s="77">
        <v>14.887126296522268</v>
      </c>
      <c r="P83" s="78" t="s">
        <v>1467</v>
      </c>
      <c r="Q83" s="85"/>
      <c r="R83" s="86"/>
      <c r="S83" s="79" t="s">
        <v>1468</v>
      </c>
      <c r="T83" s="88">
        <v>86628</v>
      </c>
      <c r="U83" s="90">
        <v>2126</v>
      </c>
      <c r="V83" s="89">
        <v>5116</v>
      </c>
      <c r="W83" s="87">
        <v>0</v>
      </c>
      <c r="X83" s="160" t="s">
        <v>1468</v>
      </c>
      <c r="Y83" s="161" t="s">
        <v>1467</v>
      </c>
      <c r="Z83" s="70">
        <f t="shared" si="20"/>
        <v>1</v>
      </c>
      <c r="AA83" s="71">
        <f t="shared" si="21"/>
        <v>0</v>
      </c>
      <c r="AB83" s="71">
        <f t="shared" si="22"/>
        <v>0</v>
      </c>
      <c r="AC83" s="71">
        <f t="shared" si="23"/>
        <v>0</v>
      </c>
      <c r="AD83" s="95" t="str">
        <f t="shared" si="24"/>
        <v>-</v>
      </c>
      <c r="AE83" s="70">
        <f t="shared" si="25"/>
        <v>1</v>
      </c>
      <c r="AF83" s="71">
        <f t="shared" si="26"/>
        <v>0</v>
      </c>
      <c r="AG83" s="71">
        <f t="shared" si="27"/>
        <v>0</v>
      </c>
      <c r="AH83" s="95" t="str">
        <f t="shared" si="28"/>
        <v>-</v>
      </c>
      <c r="AI83" s="70">
        <f t="shared" si="29"/>
        <v>0</v>
      </c>
    </row>
    <row r="84" spans="1:35" ht="12.75" customHeight="1">
      <c r="A84" s="68" t="s">
        <v>723</v>
      </c>
      <c r="B84" s="69" t="s">
        <v>724</v>
      </c>
      <c r="C84" s="70" t="s">
        <v>725</v>
      </c>
      <c r="D84" s="71" t="s">
        <v>726</v>
      </c>
      <c r="E84" s="71" t="s">
        <v>1097</v>
      </c>
      <c r="F84" s="72" t="s">
        <v>1462</v>
      </c>
      <c r="G84" s="73" t="s">
        <v>1098</v>
      </c>
      <c r="H84" s="74" t="s">
        <v>727</v>
      </c>
      <c r="I84" s="75" t="s">
        <v>728</v>
      </c>
      <c r="J84" s="80" t="s">
        <v>1392</v>
      </c>
      <c r="K84" s="76" t="s">
        <v>1467</v>
      </c>
      <c r="L84" s="81" t="s">
        <v>28</v>
      </c>
      <c r="M84" s="83">
        <v>12612.579</v>
      </c>
      <c r="N84" s="82" t="s">
        <v>28</v>
      </c>
      <c r="O84" s="77">
        <v>14.830538965244298</v>
      </c>
      <c r="P84" s="78" t="s">
        <v>1467</v>
      </c>
      <c r="Q84" s="85"/>
      <c r="R84" s="86"/>
      <c r="S84" s="79" t="s">
        <v>1467</v>
      </c>
      <c r="T84" s="88">
        <v>643156</v>
      </c>
      <c r="U84" s="90">
        <v>27201</v>
      </c>
      <c r="V84" s="89">
        <v>54444</v>
      </c>
      <c r="W84" s="87">
        <v>0</v>
      </c>
      <c r="X84" s="160" t="s">
        <v>1467</v>
      </c>
      <c r="Y84" s="161" t="s">
        <v>1467</v>
      </c>
      <c r="Z84" s="70">
        <f t="shared" si="20"/>
        <v>0</v>
      </c>
      <c r="AA84" s="71">
        <f t="shared" si="21"/>
        <v>0</v>
      </c>
      <c r="AB84" s="71">
        <f t="shared" si="22"/>
        <v>0</v>
      </c>
      <c r="AC84" s="71">
        <f t="shared" si="23"/>
        <v>0</v>
      </c>
      <c r="AD84" s="95" t="str">
        <f t="shared" si="24"/>
        <v>-</v>
      </c>
      <c r="AE84" s="70">
        <f t="shared" si="25"/>
        <v>0</v>
      </c>
      <c r="AF84" s="71">
        <f t="shared" si="26"/>
        <v>0</v>
      </c>
      <c r="AG84" s="71">
        <f t="shared" si="27"/>
        <v>0</v>
      </c>
      <c r="AH84" s="95" t="str">
        <f t="shared" si="28"/>
        <v>-</v>
      </c>
      <c r="AI84" s="70">
        <f t="shared" si="29"/>
        <v>0</v>
      </c>
    </row>
    <row r="85" spans="1:35" ht="12.75" customHeight="1">
      <c r="A85" s="68" t="s">
        <v>729</v>
      </c>
      <c r="B85" s="69" t="s">
        <v>730</v>
      </c>
      <c r="C85" s="70" t="s">
        <v>731</v>
      </c>
      <c r="D85" s="71" t="s">
        <v>732</v>
      </c>
      <c r="E85" s="71" t="s">
        <v>733</v>
      </c>
      <c r="F85" s="72" t="s">
        <v>1462</v>
      </c>
      <c r="G85" s="73" t="s">
        <v>734</v>
      </c>
      <c r="H85" s="74" t="s">
        <v>735</v>
      </c>
      <c r="I85" s="75" t="s">
        <v>736</v>
      </c>
      <c r="J85" s="80" t="s">
        <v>1466</v>
      </c>
      <c r="K85" s="76" t="s">
        <v>1467</v>
      </c>
      <c r="L85" s="81" t="s">
        <v>28</v>
      </c>
      <c r="M85" s="83">
        <v>3838.228</v>
      </c>
      <c r="N85" s="82" t="s">
        <v>28</v>
      </c>
      <c r="O85" s="77">
        <v>36.73340358271865</v>
      </c>
      <c r="P85" s="78" t="s">
        <v>1468</v>
      </c>
      <c r="Q85" s="85"/>
      <c r="R85" s="86"/>
      <c r="S85" s="79" t="s">
        <v>1468</v>
      </c>
      <c r="T85" s="88">
        <v>575368</v>
      </c>
      <c r="U85" s="90">
        <v>26782</v>
      </c>
      <c r="V85" s="89">
        <v>34551</v>
      </c>
      <c r="W85" s="87">
        <v>0</v>
      </c>
      <c r="X85" s="160" t="s">
        <v>1467</v>
      </c>
      <c r="Y85" s="161" t="s">
        <v>1467</v>
      </c>
      <c r="Z85" s="70">
        <f t="shared" si="20"/>
        <v>0</v>
      </c>
      <c r="AA85" s="71">
        <f t="shared" si="21"/>
        <v>0</v>
      </c>
      <c r="AB85" s="71">
        <f t="shared" si="22"/>
        <v>0</v>
      </c>
      <c r="AC85" s="71">
        <f t="shared" si="23"/>
        <v>0</v>
      </c>
      <c r="AD85" s="95" t="str">
        <f t="shared" si="24"/>
        <v>-</v>
      </c>
      <c r="AE85" s="70">
        <f t="shared" si="25"/>
        <v>1</v>
      </c>
      <c r="AF85" s="71">
        <f t="shared" si="26"/>
        <v>1</v>
      </c>
      <c r="AG85" s="71" t="str">
        <f t="shared" si="27"/>
        <v>Initial</v>
      </c>
      <c r="AH85" s="95" t="str">
        <f t="shared" si="28"/>
        <v>RLIS</v>
      </c>
      <c r="AI85" s="70">
        <f t="shared" si="29"/>
        <v>0</v>
      </c>
    </row>
    <row r="86" spans="1:35" ht="12.75" customHeight="1">
      <c r="A86" s="68" t="s">
        <v>737</v>
      </c>
      <c r="B86" s="69" t="s">
        <v>738</v>
      </c>
      <c r="C86" s="70" t="s">
        <v>739</v>
      </c>
      <c r="D86" s="71" t="s">
        <v>740</v>
      </c>
      <c r="E86" s="71" t="s">
        <v>733</v>
      </c>
      <c r="F86" s="72" t="s">
        <v>1462</v>
      </c>
      <c r="G86" s="73" t="s">
        <v>734</v>
      </c>
      <c r="H86" s="74" t="s">
        <v>741</v>
      </c>
      <c r="I86" s="75" t="s">
        <v>742</v>
      </c>
      <c r="J86" s="80" t="s">
        <v>1288</v>
      </c>
      <c r="K86" s="76" t="s">
        <v>1468</v>
      </c>
      <c r="L86" s="81" t="s">
        <v>28</v>
      </c>
      <c r="M86" s="83">
        <v>770.202</v>
      </c>
      <c r="N86" s="82" t="s">
        <v>28</v>
      </c>
      <c r="O86" s="77">
        <v>33.46938775510204</v>
      </c>
      <c r="P86" s="78" t="s">
        <v>1468</v>
      </c>
      <c r="Q86" s="85"/>
      <c r="R86" s="86"/>
      <c r="S86" s="79" t="s">
        <v>1468</v>
      </c>
      <c r="T86" s="88">
        <v>60259</v>
      </c>
      <c r="U86" s="90">
        <v>2486</v>
      </c>
      <c r="V86" s="89">
        <v>4176</v>
      </c>
      <c r="W86" s="87">
        <v>0</v>
      </c>
      <c r="X86" s="160" t="s">
        <v>1468</v>
      </c>
      <c r="Y86" s="161" t="s">
        <v>1467</v>
      </c>
      <c r="Z86" s="70">
        <f t="shared" si="20"/>
        <v>1</v>
      </c>
      <c r="AA86" s="71">
        <f t="shared" si="21"/>
        <v>0</v>
      </c>
      <c r="AB86" s="71">
        <f t="shared" si="22"/>
        <v>0</v>
      </c>
      <c r="AC86" s="71">
        <f t="shared" si="23"/>
        <v>0</v>
      </c>
      <c r="AD86" s="95" t="str">
        <f t="shared" si="24"/>
        <v>-</v>
      </c>
      <c r="AE86" s="70">
        <f t="shared" si="25"/>
        <v>1</v>
      </c>
      <c r="AF86" s="71">
        <f t="shared" si="26"/>
        <v>1</v>
      </c>
      <c r="AG86" s="71" t="str">
        <f t="shared" si="27"/>
        <v>Initial</v>
      </c>
      <c r="AH86" s="95" t="str">
        <f t="shared" si="28"/>
        <v>RLIS</v>
      </c>
      <c r="AI86" s="70">
        <f t="shared" si="29"/>
        <v>0</v>
      </c>
    </row>
    <row r="87" spans="1:35" ht="12.75" customHeight="1">
      <c r="A87" s="68" t="s">
        <v>743</v>
      </c>
      <c r="B87" s="69" t="s">
        <v>744</v>
      </c>
      <c r="C87" s="70" t="s">
        <v>745</v>
      </c>
      <c r="D87" s="71" t="s">
        <v>746</v>
      </c>
      <c r="E87" s="71" t="s">
        <v>747</v>
      </c>
      <c r="F87" s="72" t="s">
        <v>1462</v>
      </c>
      <c r="G87" s="73" t="s">
        <v>748</v>
      </c>
      <c r="H87" s="74" t="s">
        <v>749</v>
      </c>
      <c r="I87" s="75" t="s">
        <v>750</v>
      </c>
      <c r="J87" s="80" t="s">
        <v>1297</v>
      </c>
      <c r="K87" s="76" t="s">
        <v>1467</v>
      </c>
      <c r="L87" s="81" t="s">
        <v>28</v>
      </c>
      <c r="M87" s="83">
        <v>2869.224</v>
      </c>
      <c r="N87" s="82" t="s">
        <v>28</v>
      </c>
      <c r="O87" s="77">
        <v>17.221873035826523</v>
      </c>
      <c r="P87" s="78" t="s">
        <v>1467</v>
      </c>
      <c r="Q87" s="85"/>
      <c r="R87" s="86"/>
      <c r="S87" s="79" t="s">
        <v>1468</v>
      </c>
      <c r="T87" s="88">
        <v>177226</v>
      </c>
      <c r="U87" s="90">
        <v>6357</v>
      </c>
      <c r="V87" s="89">
        <v>11789</v>
      </c>
      <c r="W87" s="87">
        <v>0</v>
      </c>
      <c r="X87" s="160" t="s">
        <v>1467</v>
      </c>
      <c r="Y87" s="161" t="s">
        <v>1467</v>
      </c>
      <c r="Z87" s="70">
        <f t="shared" si="20"/>
        <v>0</v>
      </c>
      <c r="AA87" s="71">
        <f t="shared" si="21"/>
        <v>0</v>
      </c>
      <c r="AB87" s="71">
        <f t="shared" si="22"/>
        <v>0</v>
      </c>
      <c r="AC87" s="71">
        <f t="shared" si="23"/>
        <v>0</v>
      </c>
      <c r="AD87" s="95" t="str">
        <f t="shared" si="24"/>
        <v>-</v>
      </c>
      <c r="AE87" s="70">
        <f t="shared" si="25"/>
        <v>1</v>
      </c>
      <c r="AF87" s="71">
        <f t="shared" si="26"/>
        <v>0</v>
      </c>
      <c r="AG87" s="71">
        <f t="shared" si="27"/>
        <v>0</v>
      </c>
      <c r="AH87" s="95" t="str">
        <f t="shared" si="28"/>
        <v>-</v>
      </c>
      <c r="AI87" s="70">
        <f t="shared" si="29"/>
        <v>0</v>
      </c>
    </row>
    <row r="88" spans="1:35" ht="12.75" customHeight="1">
      <c r="A88" s="68" t="s">
        <v>751</v>
      </c>
      <c r="B88" s="69" t="s">
        <v>752</v>
      </c>
      <c r="C88" s="70" t="s">
        <v>753</v>
      </c>
      <c r="D88" s="71" t="s">
        <v>754</v>
      </c>
      <c r="E88" s="71" t="s">
        <v>755</v>
      </c>
      <c r="F88" s="72" t="s">
        <v>1462</v>
      </c>
      <c r="G88" s="73" t="s">
        <v>756</v>
      </c>
      <c r="H88" s="74" t="s">
        <v>757</v>
      </c>
      <c r="I88" s="75" t="s">
        <v>758</v>
      </c>
      <c r="J88" s="80" t="s">
        <v>1288</v>
      </c>
      <c r="K88" s="76" t="s">
        <v>1468</v>
      </c>
      <c r="L88" s="81" t="s">
        <v>28</v>
      </c>
      <c r="M88" s="83">
        <v>2126.157</v>
      </c>
      <c r="N88" s="82" t="s">
        <v>28</v>
      </c>
      <c r="O88" s="77">
        <v>28.405797101449277</v>
      </c>
      <c r="P88" s="78" t="s">
        <v>1468</v>
      </c>
      <c r="Q88" s="85"/>
      <c r="R88" s="86"/>
      <c r="S88" s="79" t="s">
        <v>1468</v>
      </c>
      <c r="T88" s="88">
        <v>215954</v>
      </c>
      <c r="U88" s="90">
        <v>10843</v>
      </c>
      <c r="V88" s="89">
        <v>13334</v>
      </c>
      <c r="W88" s="87">
        <v>0</v>
      </c>
      <c r="X88" s="160" t="s">
        <v>1467</v>
      </c>
      <c r="Y88" s="161" t="s">
        <v>1467</v>
      </c>
      <c r="Z88" s="70">
        <f t="shared" si="20"/>
        <v>1</v>
      </c>
      <c r="AA88" s="71">
        <f t="shared" si="21"/>
        <v>0</v>
      </c>
      <c r="AB88" s="71">
        <f t="shared" si="22"/>
        <v>0</v>
      </c>
      <c r="AC88" s="71">
        <f t="shared" si="23"/>
        <v>0</v>
      </c>
      <c r="AD88" s="95" t="str">
        <f t="shared" si="24"/>
        <v>-</v>
      </c>
      <c r="AE88" s="70">
        <f t="shared" si="25"/>
        <v>1</v>
      </c>
      <c r="AF88" s="71">
        <f t="shared" si="26"/>
        <v>1</v>
      </c>
      <c r="AG88" s="71" t="str">
        <f t="shared" si="27"/>
        <v>Initial</v>
      </c>
      <c r="AH88" s="95" t="str">
        <f t="shared" si="28"/>
        <v>RLIS</v>
      </c>
      <c r="AI88" s="70">
        <f t="shared" si="29"/>
        <v>0</v>
      </c>
    </row>
    <row r="89" spans="1:35" ht="12.75" customHeight="1">
      <c r="A89" s="68" t="s">
        <v>759</v>
      </c>
      <c r="B89" s="69" t="s">
        <v>760</v>
      </c>
      <c r="C89" s="70" t="s">
        <v>761</v>
      </c>
      <c r="D89" s="71" t="s">
        <v>762</v>
      </c>
      <c r="E89" s="71" t="s">
        <v>763</v>
      </c>
      <c r="F89" s="72" t="s">
        <v>1462</v>
      </c>
      <c r="G89" s="73" t="s">
        <v>764</v>
      </c>
      <c r="H89" s="74" t="s">
        <v>765</v>
      </c>
      <c r="I89" s="75" t="s">
        <v>766</v>
      </c>
      <c r="J89" s="80" t="s">
        <v>1297</v>
      </c>
      <c r="K89" s="76" t="s">
        <v>1467</v>
      </c>
      <c r="L89" s="81" t="s">
        <v>28</v>
      </c>
      <c r="M89" s="83">
        <v>859.342</v>
      </c>
      <c r="N89" s="82" t="s">
        <v>28</v>
      </c>
      <c r="O89" s="77">
        <v>42.96675191815857</v>
      </c>
      <c r="P89" s="78" t="s">
        <v>1468</v>
      </c>
      <c r="Q89" s="85"/>
      <c r="R89" s="86"/>
      <c r="S89" s="79" t="s">
        <v>1468</v>
      </c>
      <c r="T89" s="88">
        <v>86323</v>
      </c>
      <c r="U89" s="90">
        <v>4855</v>
      </c>
      <c r="V89" s="89">
        <v>5737</v>
      </c>
      <c r="W89" s="87">
        <v>0</v>
      </c>
      <c r="X89" s="160" t="s">
        <v>1468</v>
      </c>
      <c r="Y89" s="161" t="s">
        <v>1467</v>
      </c>
      <c r="Z89" s="70">
        <f t="shared" si="20"/>
        <v>0</v>
      </c>
      <c r="AA89" s="71">
        <f t="shared" si="21"/>
        <v>0</v>
      </c>
      <c r="AB89" s="71">
        <f t="shared" si="22"/>
        <v>0</v>
      </c>
      <c r="AC89" s="71">
        <f t="shared" si="23"/>
        <v>0</v>
      </c>
      <c r="AD89" s="95" t="str">
        <f t="shared" si="24"/>
        <v>-</v>
      </c>
      <c r="AE89" s="70">
        <f t="shared" si="25"/>
        <v>1</v>
      </c>
      <c r="AF89" s="71">
        <f t="shared" si="26"/>
        <v>1</v>
      </c>
      <c r="AG89" s="71" t="str">
        <f t="shared" si="27"/>
        <v>Initial</v>
      </c>
      <c r="AH89" s="95" t="str">
        <f t="shared" si="28"/>
        <v>RLIS</v>
      </c>
      <c r="AI89" s="70">
        <f t="shared" si="29"/>
        <v>0</v>
      </c>
    </row>
    <row r="90" spans="1:35" ht="12.75" customHeight="1">
      <c r="A90" s="68" t="s">
        <v>767</v>
      </c>
      <c r="B90" s="69" t="s">
        <v>768</v>
      </c>
      <c r="C90" s="70" t="s">
        <v>769</v>
      </c>
      <c r="D90" s="71" t="s">
        <v>770</v>
      </c>
      <c r="E90" s="71" t="s">
        <v>771</v>
      </c>
      <c r="F90" s="72" t="s">
        <v>1462</v>
      </c>
      <c r="G90" s="73" t="s">
        <v>772</v>
      </c>
      <c r="H90" s="74" t="s">
        <v>773</v>
      </c>
      <c r="I90" s="75" t="s">
        <v>774</v>
      </c>
      <c r="J90" s="80" t="s">
        <v>1376</v>
      </c>
      <c r="K90" s="76" t="s">
        <v>1467</v>
      </c>
      <c r="L90" s="81" t="s">
        <v>28</v>
      </c>
      <c r="M90" s="83">
        <v>6200.722</v>
      </c>
      <c r="N90" s="82" t="s">
        <v>28</v>
      </c>
      <c r="O90" s="77">
        <v>17.5155443841778</v>
      </c>
      <c r="P90" s="78" t="s">
        <v>1467</v>
      </c>
      <c r="Q90" s="85"/>
      <c r="R90" s="86"/>
      <c r="S90" s="79" t="s">
        <v>1467</v>
      </c>
      <c r="T90" s="88">
        <v>408714</v>
      </c>
      <c r="U90" s="90">
        <v>14684</v>
      </c>
      <c r="V90" s="89">
        <v>29153</v>
      </c>
      <c r="W90" s="87">
        <v>0</v>
      </c>
      <c r="X90" s="160" t="s">
        <v>1468</v>
      </c>
      <c r="Y90" s="161" t="s">
        <v>1467</v>
      </c>
      <c r="Z90" s="70">
        <f t="shared" si="20"/>
        <v>0</v>
      </c>
      <c r="AA90" s="71">
        <f t="shared" si="21"/>
        <v>0</v>
      </c>
      <c r="AB90" s="71">
        <f t="shared" si="22"/>
        <v>0</v>
      </c>
      <c r="AC90" s="71">
        <f t="shared" si="23"/>
        <v>0</v>
      </c>
      <c r="AD90" s="95" t="str">
        <f t="shared" si="24"/>
        <v>-</v>
      </c>
      <c r="AE90" s="70">
        <f t="shared" si="25"/>
        <v>0</v>
      </c>
      <c r="AF90" s="71">
        <f t="shared" si="26"/>
        <v>0</v>
      </c>
      <c r="AG90" s="71">
        <f t="shared" si="27"/>
        <v>0</v>
      </c>
      <c r="AH90" s="95" t="str">
        <f t="shared" si="28"/>
        <v>-</v>
      </c>
      <c r="AI90" s="70">
        <f t="shared" si="29"/>
        <v>0</v>
      </c>
    </row>
    <row r="91" spans="1:35" ht="12.75" customHeight="1">
      <c r="A91" s="68" t="s">
        <v>775</v>
      </c>
      <c r="B91" s="69" t="s">
        <v>776</v>
      </c>
      <c r="C91" s="70" t="s">
        <v>777</v>
      </c>
      <c r="D91" s="71" t="s">
        <v>778</v>
      </c>
      <c r="E91" s="71" t="s">
        <v>779</v>
      </c>
      <c r="F91" s="72" t="s">
        <v>1462</v>
      </c>
      <c r="G91" s="73" t="s">
        <v>780</v>
      </c>
      <c r="H91" s="74" t="s">
        <v>781</v>
      </c>
      <c r="I91" s="75" t="s">
        <v>782</v>
      </c>
      <c r="J91" s="80" t="s">
        <v>1511</v>
      </c>
      <c r="K91" s="76" t="s">
        <v>1468</v>
      </c>
      <c r="L91" s="81" t="s">
        <v>28</v>
      </c>
      <c r="M91" s="83">
        <v>1978.505</v>
      </c>
      <c r="N91" s="82" t="s">
        <v>28</v>
      </c>
      <c r="O91" s="77">
        <v>15.784946236559138</v>
      </c>
      <c r="P91" s="78" t="s">
        <v>1467</v>
      </c>
      <c r="Q91" s="85"/>
      <c r="R91" s="86"/>
      <c r="S91" s="79" t="s">
        <v>1468</v>
      </c>
      <c r="T91" s="88">
        <v>118225</v>
      </c>
      <c r="U91" s="90">
        <v>3888</v>
      </c>
      <c r="V91" s="89">
        <v>8053</v>
      </c>
      <c r="W91" s="87">
        <v>0</v>
      </c>
      <c r="X91" s="160" t="s">
        <v>1467</v>
      </c>
      <c r="Y91" s="161" t="s">
        <v>1467</v>
      </c>
      <c r="Z91" s="70">
        <f t="shared" si="20"/>
        <v>1</v>
      </c>
      <c r="AA91" s="71">
        <f t="shared" si="21"/>
        <v>0</v>
      </c>
      <c r="AB91" s="71">
        <f t="shared" si="22"/>
        <v>0</v>
      </c>
      <c r="AC91" s="71">
        <f t="shared" si="23"/>
        <v>0</v>
      </c>
      <c r="AD91" s="95" t="str">
        <f t="shared" si="24"/>
        <v>-</v>
      </c>
      <c r="AE91" s="70">
        <f t="shared" si="25"/>
        <v>1</v>
      </c>
      <c r="AF91" s="71">
        <f t="shared" si="26"/>
        <v>0</v>
      </c>
      <c r="AG91" s="71">
        <f t="shared" si="27"/>
        <v>0</v>
      </c>
      <c r="AH91" s="95" t="str">
        <f t="shared" si="28"/>
        <v>-</v>
      </c>
      <c r="AI91" s="70">
        <f t="shared" si="29"/>
        <v>0</v>
      </c>
    </row>
    <row r="92" spans="1:35" ht="12.75" customHeight="1">
      <c r="A92" s="68" t="s">
        <v>783</v>
      </c>
      <c r="B92" s="69" t="s">
        <v>784</v>
      </c>
      <c r="C92" s="70" t="s">
        <v>785</v>
      </c>
      <c r="D92" s="71" t="s">
        <v>786</v>
      </c>
      <c r="E92" s="71" t="s">
        <v>787</v>
      </c>
      <c r="F92" s="72" t="s">
        <v>1462</v>
      </c>
      <c r="G92" s="73" t="s">
        <v>788</v>
      </c>
      <c r="H92" s="74" t="s">
        <v>789</v>
      </c>
      <c r="I92" s="75" t="s">
        <v>790</v>
      </c>
      <c r="J92" s="80" t="s">
        <v>1288</v>
      </c>
      <c r="K92" s="76" t="s">
        <v>1468</v>
      </c>
      <c r="L92" s="81" t="s">
        <v>28</v>
      </c>
      <c r="M92" s="83">
        <v>702.855</v>
      </c>
      <c r="N92" s="82" t="s">
        <v>28</v>
      </c>
      <c r="O92" s="77">
        <v>23.930481283422463</v>
      </c>
      <c r="P92" s="78" t="s">
        <v>1468</v>
      </c>
      <c r="Q92" s="85"/>
      <c r="R92" s="86"/>
      <c r="S92" s="79" t="s">
        <v>1468</v>
      </c>
      <c r="T92" s="88">
        <v>56703</v>
      </c>
      <c r="U92" s="90">
        <v>2128</v>
      </c>
      <c r="V92" s="89">
        <v>3391</v>
      </c>
      <c r="W92" s="87">
        <v>0</v>
      </c>
      <c r="X92" s="160" t="s">
        <v>1468</v>
      </c>
      <c r="Y92" s="161" t="s">
        <v>1467</v>
      </c>
      <c r="Z92" s="70">
        <f t="shared" si="20"/>
        <v>1</v>
      </c>
      <c r="AA92" s="71">
        <f t="shared" si="21"/>
        <v>0</v>
      </c>
      <c r="AB92" s="71">
        <f t="shared" si="22"/>
        <v>0</v>
      </c>
      <c r="AC92" s="71">
        <f t="shared" si="23"/>
        <v>0</v>
      </c>
      <c r="AD92" s="95" t="str">
        <f t="shared" si="24"/>
        <v>-</v>
      </c>
      <c r="AE92" s="70">
        <f t="shared" si="25"/>
        <v>1</v>
      </c>
      <c r="AF92" s="71">
        <f t="shared" si="26"/>
        <v>1</v>
      </c>
      <c r="AG92" s="71" t="str">
        <f t="shared" si="27"/>
        <v>Initial</v>
      </c>
      <c r="AH92" s="95" t="str">
        <f t="shared" si="28"/>
        <v>RLIS</v>
      </c>
      <c r="AI92" s="70">
        <f t="shared" si="29"/>
        <v>0</v>
      </c>
    </row>
    <row r="93" spans="1:35" ht="12.75" customHeight="1">
      <c r="A93" s="68" t="s">
        <v>791</v>
      </c>
      <c r="B93" s="69" t="s">
        <v>792</v>
      </c>
      <c r="C93" s="70" t="s">
        <v>793</v>
      </c>
      <c r="D93" s="71" t="s">
        <v>794</v>
      </c>
      <c r="E93" s="71" t="s">
        <v>1275</v>
      </c>
      <c r="F93" s="72" t="s">
        <v>1462</v>
      </c>
      <c r="G93" s="73" t="s">
        <v>1276</v>
      </c>
      <c r="H93" s="74" t="s">
        <v>795</v>
      </c>
      <c r="I93" s="75" t="s">
        <v>796</v>
      </c>
      <c r="J93" s="80" t="s">
        <v>1466</v>
      </c>
      <c r="K93" s="76" t="s">
        <v>1467</v>
      </c>
      <c r="L93" s="81" t="s">
        <v>28</v>
      </c>
      <c r="M93" s="83">
        <v>6342.548</v>
      </c>
      <c r="N93" s="82" t="s">
        <v>28</v>
      </c>
      <c r="O93" s="77">
        <v>23.17425388529776</v>
      </c>
      <c r="P93" s="78" t="s">
        <v>1468</v>
      </c>
      <c r="Q93" s="85"/>
      <c r="R93" s="86"/>
      <c r="S93" s="79" t="s">
        <v>1468</v>
      </c>
      <c r="T93" s="88">
        <v>486469</v>
      </c>
      <c r="U93" s="90">
        <v>20310</v>
      </c>
      <c r="V93" s="89">
        <v>30980</v>
      </c>
      <c r="W93" s="87">
        <v>0</v>
      </c>
      <c r="X93" s="160" t="s">
        <v>1467</v>
      </c>
      <c r="Y93" s="161" t="s">
        <v>1467</v>
      </c>
      <c r="Z93" s="70">
        <f t="shared" si="20"/>
        <v>0</v>
      </c>
      <c r="AA93" s="71">
        <f t="shared" si="21"/>
        <v>0</v>
      </c>
      <c r="AB93" s="71">
        <f t="shared" si="22"/>
        <v>0</v>
      </c>
      <c r="AC93" s="71">
        <f t="shared" si="23"/>
        <v>0</v>
      </c>
      <c r="AD93" s="95" t="str">
        <f t="shared" si="24"/>
        <v>-</v>
      </c>
      <c r="AE93" s="70">
        <f t="shared" si="25"/>
        <v>1</v>
      </c>
      <c r="AF93" s="71">
        <f t="shared" si="26"/>
        <v>1</v>
      </c>
      <c r="AG93" s="71" t="str">
        <f t="shared" si="27"/>
        <v>Initial</v>
      </c>
      <c r="AH93" s="95" t="str">
        <f t="shared" si="28"/>
        <v>RLIS</v>
      </c>
      <c r="AI93" s="70">
        <f t="shared" si="29"/>
        <v>0</v>
      </c>
    </row>
    <row r="94" spans="1:35" ht="12.75" customHeight="1">
      <c r="A94" s="68" t="s">
        <v>797</v>
      </c>
      <c r="B94" s="69" t="s">
        <v>798</v>
      </c>
      <c r="C94" s="70" t="s">
        <v>799</v>
      </c>
      <c r="D94" s="71" t="s">
        <v>800</v>
      </c>
      <c r="E94" s="71" t="s">
        <v>801</v>
      </c>
      <c r="F94" s="72" t="s">
        <v>1462</v>
      </c>
      <c r="G94" s="73" t="s">
        <v>802</v>
      </c>
      <c r="H94" s="74" t="s">
        <v>803</v>
      </c>
      <c r="I94" s="75" t="s">
        <v>804</v>
      </c>
      <c r="J94" s="80" t="s">
        <v>1288</v>
      </c>
      <c r="K94" s="76" t="s">
        <v>1468</v>
      </c>
      <c r="L94" s="81" t="s">
        <v>28</v>
      </c>
      <c r="M94" s="83">
        <v>1978.494</v>
      </c>
      <c r="N94" s="82" t="s">
        <v>28</v>
      </c>
      <c r="O94" s="77">
        <v>38.04582792909641</v>
      </c>
      <c r="P94" s="78" t="s">
        <v>1468</v>
      </c>
      <c r="Q94" s="85"/>
      <c r="R94" s="86"/>
      <c r="S94" s="79" t="s">
        <v>1468</v>
      </c>
      <c r="T94" s="88">
        <v>257398</v>
      </c>
      <c r="U94" s="90">
        <v>11526</v>
      </c>
      <c r="V94" s="89">
        <v>15272</v>
      </c>
      <c r="W94" s="87">
        <v>0</v>
      </c>
      <c r="X94" s="160" t="s">
        <v>1467</v>
      </c>
      <c r="Y94" s="161" t="s">
        <v>1467</v>
      </c>
      <c r="Z94" s="70">
        <f t="shared" si="20"/>
        <v>1</v>
      </c>
      <c r="AA94" s="71">
        <f t="shared" si="21"/>
        <v>0</v>
      </c>
      <c r="AB94" s="71">
        <f t="shared" si="22"/>
        <v>0</v>
      </c>
      <c r="AC94" s="71">
        <f t="shared" si="23"/>
        <v>0</v>
      </c>
      <c r="AD94" s="95" t="str">
        <f t="shared" si="24"/>
        <v>-</v>
      </c>
      <c r="AE94" s="70">
        <f t="shared" si="25"/>
        <v>1</v>
      </c>
      <c r="AF94" s="71">
        <f t="shared" si="26"/>
        <v>1</v>
      </c>
      <c r="AG94" s="71" t="str">
        <f t="shared" si="27"/>
        <v>Initial</v>
      </c>
      <c r="AH94" s="95" t="str">
        <f t="shared" si="28"/>
        <v>RLIS</v>
      </c>
      <c r="AI94" s="70">
        <f t="shared" si="29"/>
        <v>0</v>
      </c>
    </row>
    <row r="95" spans="1:35" ht="12.75" customHeight="1">
      <c r="A95" s="68" t="s">
        <v>805</v>
      </c>
      <c r="B95" s="69" t="s">
        <v>806</v>
      </c>
      <c r="C95" s="70" t="s">
        <v>807</v>
      </c>
      <c r="D95" s="71" t="s">
        <v>808</v>
      </c>
      <c r="E95" s="71" t="s">
        <v>1411</v>
      </c>
      <c r="F95" s="72" t="s">
        <v>1462</v>
      </c>
      <c r="G95" s="73" t="s">
        <v>1412</v>
      </c>
      <c r="H95" s="74" t="s">
        <v>809</v>
      </c>
      <c r="I95" s="75" t="s">
        <v>810</v>
      </c>
      <c r="J95" s="80" t="s">
        <v>1297</v>
      </c>
      <c r="K95" s="76" t="s">
        <v>1467</v>
      </c>
      <c r="L95" s="81" t="s">
        <v>28</v>
      </c>
      <c r="M95" s="83">
        <v>369.655</v>
      </c>
      <c r="N95" s="82" t="s">
        <v>28</v>
      </c>
      <c r="O95" s="77">
        <v>31.28834355828221</v>
      </c>
      <c r="P95" s="78" t="s">
        <v>1468</v>
      </c>
      <c r="Q95" s="85"/>
      <c r="R95" s="86"/>
      <c r="S95" s="79" t="s">
        <v>1468</v>
      </c>
      <c r="T95" s="88">
        <v>24191</v>
      </c>
      <c r="U95" s="90">
        <v>798</v>
      </c>
      <c r="V95" s="89">
        <v>1496</v>
      </c>
      <c r="W95" s="87">
        <v>0</v>
      </c>
      <c r="X95" s="160" t="s">
        <v>1468</v>
      </c>
      <c r="Y95" s="161" t="s">
        <v>1467</v>
      </c>
      <c r="Z95" s="70">
        <f t="shared" si="20"/>
        <v>0</v>
      </c>
      <c r="AA95" s="71">
        <f t="shared" si="21"/>
        <v>1</v>
      </c>
      <c r="AB95" s="71">
        <f t="shared" si="22"/>
        <v>0</v>
      </c>
      <c r="AC95" s="71">
        <f t="shared" si="23"/>
        <v>0</v>
      </c>
      <c r="AD95" s="95" t="str">
        <f t="shared" si="24"/>
        <v>-</v>
      </c>
      <c r="AE95" s="70">
        <f t="shared" si="25"/>
        <v>1</v>
      </c>
      <c r="AF95" s="71">
        <f t="shared" si="26"/>
        <v>1</v>
      </c>
      <c r="AG95" s="71" t="str">
        <f t="shared" si="27"/>
        <v>Initial</v>
      </c>
      <c r="AH95" s="95" t="str">
        <f t="shared" si="28"/>
        <v>RLIS</v>
      </c>
      <c r="AI95" s="70">
        <f t="shared" si="29"/>
        <v>0</v>
      </c>
    </row>
    <row r="96" spans="1:35" ht="12.75" customHeight="1">
      <c r="A96" s="68" t="s">
        <v>811</v>
      </c>
      <c r="B96" s="69" t="s">
        <v>812</v>
      </c>
      <c r="C96" s="70" t="s">
        <v>813</v>
      </c>
      <c r="D96" s="71" t="s">
        <v>814</v>
      </c>
      <c r="E96" s="71" t="s">
        <v>815</v>
      </c>
      <c r="F96" s="72" t="s">
        <v>1462</v>
      </c>
      <c r="G96" s="73" t="s">
        <v>816</v>
      </c>
      <c r="H96" s="74" t="s">
        <v>817</v>
      </c>
      <c r="I96" s="75" t="s">
        <v>818</v>
      </c>
      <c r="J96" s="80"/>
      <c r="K96" s="76"/>
      <c r="L96" s="81" t="s">
        <v>28</v>
      </c>
      <c r="M96" s="84"/>
      <c r="N96" s="82" t="s">
        <v>28</v>
      </c>
      <c r="O96" s="77" t="s">
        <v>1279</v>
      </c>
      <c r="P96" s="78" t="s">
        <v>1467</v>
      </c>
      <c r="Q96" s="85"/>
      <c r="R96" s="86"/>
      <c r="S96" s="79"/>
      <c r="T96" s="91"/>
      <c r="U96" s="92"/>
      <c r="V96" s="92"/>
      <c r="W96" s="87" t="s">
        <v>29</v>
      </c>
      <c r="X96" s="160" t="s">
        <v>29</v>
      </c>
      <c r="Y96" s="161" t="s">
        <v>1467</v>
      </c>
      <c r="Z96" s="70">
        <f t="shared" si="20"/>
        <v>0</v>
      </c>
      <c r="AA96" s="71">
        <f t="shared" si="21"/>
        <v>0</v>
      </c>
      <c r="AB96" s="71">
        <f t="shared" si="22"/>
        <v>0</v>
      </c>
      <c r="AC96" s="71">
        <f t="shared" si="23"/>
        <v>0</v>
      </c>
      <c r="AD96" s="95" t="str">
        <f t="shared" si="24"/>
        <v>-</v>
      </c>
      <c r="AE96" s="70">
        <f t="shared" si="25"/>
        <v>0</v>
      </c>
      <c r="AF96" s="71">
        <f t="shared" si="26"/>
        <v>0</v>
      </c>
      <c r="AG96" s="71">
        <f t="shared" si="27"/>
        <v>0</v>
      </c>
      <c r="AH96" s="95" t="str">
        <f t="shared" si="28"/>
        <v>-</v>
      </c>
      <c r="AI96" s="70">
        <f t="shared" si="29"/>
        <v>0</v>
      </c>
    </row>
    <row r="97" spans="1:35" ht="12.75" customHeight="1">
      <c r="A97" s="68" t="s">
        <v>819</v>
      </c>
      <c r="B97" s="69" t="s">
        <v>820</v>
      </c>
      <c r="C97" s="70" t="s">
        <v>821</v>
      </c>
      <c r="D97" s="71" t="s">
        <v>822</v>
      </c>
      <c r="E97" s="71" t="s">
        <v>815</v>
      </c>
      <c r="F97" s="72" t="s">
        <v>1462</v>
      </c>
      <c r="G97" s="73" t="s">
        <v>816</v>
      </c>
      <c r="H97" s="74" t="s">
        <v>817</v>
      </c>
      <c r="I97" s="75" t="s">
        <v>823</v>
      </c>
      <c r="J97" s="80" t="s">
        <v>824</v>
      </c>
      <c r="K97" s="76" t="s">
        <v>1467</v>
      </c>
      <c r="L97" s="81" t="s">
        <v>28</v>
      </c>
      <c r="M97" s="83">
        <v>85949.742</v>
      </c>
      <c r="N97" s="82" t="s">
        <v>28</v>
      </c>
      <c r="O97" s="77">
        <v>18.470213853484807</v>
      </c>
      <c r="P97" s="78" t="s">
        <v>1467</v>
      </c>
      <c r="Q97" s="85"/>
      <c r="R97" s="86"/>
      <c r="S97" s="79" t="s">
        <v>1467</v>
      </c>
      <c r="T97" s="88">
        <v>5673395</v>
      </c>
      <c r="U97" s="90">
        <v>307903</v>
      </c>
      <c r="V97" s="89">
        <v>543983</v>
      </c>
      <c r="W97" s="87">
        <v>0</v>
      </c>
      <c r="X97" s="160" t="s">
        <v>1467</v>
      </c>
      <c r="Y97" s="161" t="s">
        <v>1467</v>
      </c>
      <c r="Z97" s="70">
        <f t="shared" si="20"/>
        <v>0</v>
      </c>
      <c r="AA97" s="71">
        <f t="shared" si="21"/>
        <v>0</v>
      </c>
      <c r="AB97" s="71">
        <f t="shared" si="22"/>
        <v>0</v>
      </c>
      <c r="AC97" s="71">
        <f t="shared" si="23"/>
        <v>0</v>
      </c>
      <c r="AD97" s="95" t="str">
        <f t="shared" si="24"/>
        <v>-</v>
      </c>
      <c r="AE97" s="70">
        <f t="shared" si="25"/>
        <v>0</v>
      </c>
      <c r="AF97" s="71">
        <f t="shared" si="26"/>
        <v>0</v>
      </c>
      <c r="AG97" s="71">
        <f t="shared" si="27"/>
        <v>0</v>
      </c>
      <c r="AH97" s="95" t="str">
        <f t="shared" si="28"/>
        <v>-</v>
      </c>
      <c r="AI97" s="70">
        <f t="shared" si="29"/>
        <v>0</v>
      </c>
    </row>
    <row r="98" spans="1:35" ht="12.75" customHeight="1">
      <c r="A98" s="68" t="s">
        <v>825</v>
      </c>
      <c r="B98" s="69" t="s">
        <v>826</v>
      </c>
      <c r="C98" s="70" t="s">
        <v>827</v>
      </c>
      <c r="D98" s="71" t="s">
        <v>828</v>
      </c>
      <c r="E98" s="71" t="s">
        <v>829</v>
      </c>
      <c r="F98" s="72" t="s">
        <v>1462</v>
      </c>
      <c r="G98" s="73" t="s">
        <v>830</v>
      </c>
      <c r="H98" s="74" t="s">
        <v>831</v>
      </c>
      <c r="I98" s="75" t="s">
        <v>832</v>
      </c>
      <c r="J98" s="80" t="s">
        <v>1288</v>
      </c>
      <c r="K98" s="76" t="s">
        <v>1468</v>
      </c>
      <c r="L98" s="81" t="s">
        <v>28</v>
      </c>
      <c r="M98" s="83">
        <v>495.226</v>
      </c>
      <c r="N98" s="82" t="s">
        <v>28</v>
      </c>
      <c r="O98" s="77">
        <v>38.218923933209645</v>
      </c>
      <c r="P98" s="78" t="s">
        <v>1468</v>
      </c>
      <c r="Q98" s="85"/>
      <c r="R98" s="86"/>
      <c r="S98" s="79" t="s">
        <v>1468</v>
      </c>
      <c r="T98" s="88">
        <v>64384</v>
      </c>
      <c r="U98" s="90">
        <v>2993</v>
      </c>
      <c r="V98" s="89">
        <v>4103</v>
      </c>
      <c r="W98" s="87">
        <v>0</v>
      </c>
      <c r="X98" s="160" t="s">
        <v>1468</v>
      </c>
      <c r="Y98" s="161" t="s">
        <v>1467</v>
      </c>
      <c r="Z98" s="70">
        <f t="shared" si="20"/>
        <v>1</v>
      </c>
      <c r="AA98" s="71">
        <f t="shared" si="21"/>
        <v>1</v>
      </c>
      <c r="AB98" s="71">
        <f t="shared" si="22"/>
        <v>0</v>
      </c>
      <c r="AC98" s="71">
        <f t="shared" si="23"/>
        <v>0</v>
      </c>
      <c r="AD98" s="95" t="str">
        <f t="shared" si="24"/>
        <v>SRSA</v>
      </c>
      <c r="AE98" s="70">
        <f t="shared" si="25"/>
        <v>1</v>
      </c>
      <c r="AF98" s="71">
        <f t="shared" si="26"/>
        <v>1</v>
      </c>
      <c r="AG98" s="71" t="str">
        <f t="shared" si="27"/>
        <v>Initial</v>
      </c>
      <c r="AH98" s="95" t="str">
        <f t="shared" si="28"/>
        <v>-</v>
      </c>
      <c r="AI98" s="70" t="str">
        <f t="shared" si="29"/>
        <v>SRSA</v>
      </c>
    </row>
    <row r="99" spans="1:35" ht="12.75" customHeight="1">
      <c r="A99" s="68" t="s">
        <v>833</v>
      </c>
      <c r="B99" s="69" t="s">
        <v>834</v>
      </c>
      <c r="C99" s="70" t="s">
        <v>835</v>
      </c>
      <c r="D99" s="71" t="s">
        <v>836</v>
      </c>
      <c r="E99" s="71" t="s">
        <v>837</v>
      </c>
      <c r="F99" s="72" t="s">
        <v>1462</v>
      </c>
      <c r="G99" s="73" t="s">
        <v>838</v>
      </c>
      <c r="H99" s="74" t="s">
        <v>839</v>
      </c>
      <c r="I99" s="75" t="s">
        <v>840</v>
      </c>
      <c r="J99" s="80" t="s">
        <v>1376</v>
      </c>
      <c r="K99" s="76" t="s">
        <v>1467</v>
      </c>
      <c r="L99" s="81" t="s">
        <v>28</v>
      </c>
      <c r="M99" s="83">
        <v>6834.988</v>
      </c>
      <c r="N99" s="82" t="s">
        <v>28</v>
      </c>
      <c r="O99" s="77">
        <v>16.18107392246569</v>
      </c>
      <c r="P99" s="78" t="s">
        <v>1467</v>
      </c>
      <c r="Q99" s="85"/>
      <c r="R99" s="86"/>
      <c r="S99" s="79" t="s">
        <v>1467</v>
      </c>
      <c r="T99" s="88">
        <v>351283</v>
      </c>
      <c r="U99" s="90">
        <v>13929</v>
      </c>
      <c r="V99" s="89">
        <v>27945</v>
      </c>
      <c r="W99" s="87">
        <v>0</v>
      </c>
      <c r="X99" s="160" t="s">
        <v>1467</v>
      </c>
      <c r="Y99" s="161" t="s">
        <v>1467</v>
      </c>
      <c r="Z99" s="70">
        <f t="shared" si="20"/>
        <v>0</v>
      </c>
      <c r="AA99" s="71">
        <f t="shared" si="21"/>
        <v>0</v>
      </c>
      <c r="AB99" s="71">
        <f t="shared" si="22"/>
        <v>0</v>
      </c>
      <c r="AC99" s="71">
        <f t="shared" si="23"/>
        <v>0</v>
      </c>
      <c r="AD99" s="95" t="str">
        <f t="shared" si="24"/>
        <v>-</v>
      </c>
      <c r="AE99" s="70">
        <f t="shared" si="25"/>
        <v>0</v>
      </c>
      <c r="AF99" s="71">
        <f t="shared" si="26"/>
        <v>0</v>
      </c>
      <c r="AG99" s="71">
        <f t="shared" si="27"/>
        <v>0</v>
      </c>
      <c r="AH99" s="95" t="str">
        <f t="shared" si="28"/>
        <v>-</v>
      </c>
      <c r="AI99" s="70">
        <f t="shared" si="29"/>
        <v>0</v>
      </c>
    </row>
    <row r="100" spans="1:35" ht="12.75" customHeight="1">
      <c r="A100" s="68" t="s">
        <v>841</v>
      </c>
      <c r="B100" s="69" t="s">
        <v>842</v>
      </c>
      <c r="C100" s="70" t="s">
        <v>843</v>
      </c>
      <c r="D100" s="71" t="s">
        <v>844</v>
      </c>
      <c r="E100" s="71" t="s">
        <v>845</v>
      </c>
      <c r="F100" s="72" t="s">
        <v>1462</v>
      </c>
      <c r="G100" s="73" t="s">
        <v>846</v>
      </c>
      <c r="H100" s="74" t="s">
        <v>847</v>
      </c>
      <c r="I100" s="75" t="s">
        <v>848</v>
      </c>
      <c r="J100" s="80" t="s">
        <v>1466</v>
      </c>
      <c r="K100" s="76" t="s">
        <v>1467</v>
      </c>
      <c r="L100" s="81" t="s">
        <v>28</v>
      </c>
      <c r="M100" s="83">
        <v>3371.397</v>
      </c>
      <c r="N100" s="82" t="s">
        <v>28</v>
      </c>
      <c r="O100" s="77">
        <v>28.588588588588586</v>
      </c>
      <c r="P100" s="78" t="s">
        <v>1468</v>
      </c>
      <c r="Q100" s="85"/>
      <c r="R100" s="86"/>
      <c r="S100" s="79" t="s">
        <v>1468</v>
      </c>
      <c r="T100" s="88">
        <v>328728</v>
      </c>
      <c r="U100" s="90">
        <v>12438</v>
      </c>
      <c r="V100" s="89">
        <v>18334</v>
      </c>
      <c r="W100" s="87">
        <v>0</v>
      </c>
      <c r="X100" s="160" t="s">
        <v>1468</v>
      </c>
      <c r="Y100" s="161" t="s">
        <v>1467</v>
      </c>
      <c r="Z100" s="70">
        <f t="shared" si="20"/>
        <v>0</v>
      </c>
      <c r="AA100" s="71">
        <f t="shared" si="21"/>
        <v>0</v>
      </c>
      <c r="AB100" s="71">
        <f t="shared" si="22"/>
        <v>0</v>
      </c>
      <c r="AC100" s="71">
        <f t="shared" si="23"/>
        <v>0</v>
      </c>
      <c r="AD100" s="95" t="str">
        <f t="shared" si="24"/>
        <v>-</v>
      </c>
      <c r="AE100" s="70">
        <f t="shared" si="25"/>
        <v>1</v>
      </c>
      <c r="AF100" s="71">
        <f t="shared" si="26"/>
        <v>1</v>
      </c>
      <c r="AG100" s="71" t="str">
        <f t="shared" si="27"/>
        <v>Initial</v>
      </c>
      <c r="AH100" s="95" t="str">
        <f t="shared" si="28"/>
        <v>RLIS</v>
      </c>
      <c r="AI100" s="70">
        <f t="shared" si="29"/>
        <v>0</v>
      </c>
    </row>
    <row r="101" spans="1:35" ht="12.75" customHeight="1">
      <c r="A101" s="68" t="s">
        <v>849</v>
      </c>
      <c r="B101" s="69" t="s">
        <v>850</v>
      </c>
      <c r="C101" s="70" t="s">
        <v>851</v>
      </c>
      <c r="D101" s="71" t="s">
        <v>852</v>
      </c>
      <c r="E101" s="71" t="s">
        <v>1121</v>
      </c>
      <c r="F101" s="72" t="s">
        <v>1462</v>
      </c>
      <c r="G101" s="73" t="s">
        <v>1122</v>
      </c>
      <c r="H101" s="74" t="s">
        <v>853</v>
      </c>
      <c r="I101" s="75" t="s">
        <v>854</v>
      </c>
      <c r="J101" s="80" t="s">
        <v>1367</v>
      </c>
      <c r="K101" s="76" t="s">
        <v>1467</v>
      </c>
      <c r="L101" s="81" t="s">
        <v>28</v>
      </c>
      <c r="M101" s="83">
        <v>12539.554</v>
      </c>
      <c r="N101" s="82" t="s">
        <v>28</v>
      </c>
      <c r="O101" s="77">
        <v>8.958865907506391</v>
      </c>
      <c r="P101" s="78" t="s">
        <v>1467</v>
      </c>
      <c r="Q101" s="85"/>
      <c r="R101" s="86"/>
      <c r="S101" s="79" t="s">
        <v>1467</v>
      </c>
      <c r="T101" s="88">
        <v>460295</v>
      </c>
      <c r="U101" s="90">
        <v>13283</v>
      </c>
      <c r="V101" s="89">
        <v>40922</v>
      </c>
      <c r="W101" s="87">
        <v>0</v>
      </c>
      <c r="X101" s="160" t="s">
        <v>1467</v>
      </c>
      <c r="Y101" s="161" t="s">
        <v>1467</v>
      </c>
      <c r="Z101" s="70">
        <f aca="true" t="shared" si="30" ref="Z101:Z132">IF(OR(K101="YES",TRIM(L101)="YES"),1,0)</f>
        <v>0</v>
      </c>
      <c r="AA101" s="71">
        <f aca="true" t="shared" si="31" ref="AA101:AA132">IF(OR(AND(ISNUMBER(M101),AND(M101&gt;0,M101&lt;600)),AND(ISNUMBER(M101),AND(M101&gt;0,N101="YES"))),1,0)</f>
        <v>0</v>
      </c>
      <c r="AB101" s="71">
        <f aca="true" t="shared" si="32" ref="AB101:AB132">IF(AND(OR(K101="YES",TRIM(L101)="YES"),(Z101=0)),"Trouble",0)</f>
        <v>0</v>
      </c>
      <c r="AC101" s="71">
        <f aca="true" t="shared" si="33" ref="AC101:AC132">IF(AND(OR(AND(ISNUMBER(M101),AND(M101&gt;0,M101&lt;600)),AND(ISNUMBER(M101),AND(M101&gt;0,N101="YES"))),(AA101=0)),"Trouble",0)</f>
        <v>0</v>
      </c>
      <c r="AD101" s="95" t="str">
        <f aca="true" t="shared" si="34" ref="AD101:AD132">IF(AND(Z101=1,AA101=1),"SRSA","-")</f>
        <v>-</v>
      </c>
      <c r="AE101" s="70">
        <f aca="true" t="shared" si="35" ref="AE101:AE132">IF(S101="YES",1,0)</f>
        <v>0</v>
      </c>
      <c r="AF101" s="71">
        <f aca="true" t="shared" si="36" ref="AF101:AF132">IF(OR(AND(ISNUMBER(Q101),Q101&gt;=20),(AND(ISNUMBER(Q101)=FALSE,AND(ISNUMBER(O101),O101&gt;=20)))),1,0)</f>
        <v>0</v>
      </c>
      <c r="AG101" s="71">
        <f aca="true" t="shared" si="37" ref="AG101:AG132">IF(AND(AE101=1,AF101=1),"Initial",0)</f>
        <v>0</v>
      </c>
      <c r="AH101" s="95" t="str">
        <f aca="true" t="shared" si="38" ref="AH101:AH132">IF(AND(AND(AG101="Initial",AI101=0),AND(ISNUMBER(M101),M101&gt;0)),"RLIS","-")</f>
        <v>-</v>
      </c>
      <c r="AI101" s="70">
        <f aca="true" t="shared" si="39" ref="AI101:AI132">IF(AND(AD101="SRSA",AG101="Initial"),"SRSA",0)</f>
        <v>0</v>
      </c>
    </row>
    <row r="102" spans="1:35" ht="12.75" customHeight="1">
      <c r="A102" s="68" t="s">
        <v>855</v>
      </c>
      <c r="B102" s="69" t="s">
        <v>856</v>
      </c>
      <c r="C102" s="70" t="s">
        <v>579</v>
      </c>
      <c r="D102" s="71" t="s">
        <v>1356</v>
      </c>
      <c r="E102" s="71" t="s">
        <v>1498</v>
      </c>
      <c r="F102" s="72" t="s">
        <v>1462</v>
      </c>
      <c r="G102" s="73" t="s">
        <v>1357</v>
      </c>
      <c r="H102" s="74" t="s">
        <v>580</v>
      </c>
      <c r="I102" s="75" t="s">
        <v>1358</v>
      </c>
      <c r="J102" s="80"/>
      <c r="K102" s="76"/>
      <c r="L102" s="81" t="s">
        <v>28</v>
      </c>
      <c r="M102" s="84"/>
      <c r="N102" s="82" t="s">
        <v>28</v>
      </c>
      <c r="O102" s="77" t="s">
        <v>1279</v>
      </c>
      <c r="P102" s="78" t="s">
        <v>1467</v>
      </c>
      <c r="Q102" s="85"/>
      <c r="R102" s="86"/>
      <c r="S102" s="79"/>
      <c r="T102" s="91"/>
      <c r="U102" s="92"/>
      <c r="V102" s="92"/>
      <c r="W102" s="87" t="s">
        <v>29</v>
      </c>
      <c r="X102" s="160"/>
      <c r="Y102" s="161" t="s">
        <v>1467</v>
      </c>
      <c r="Z102" s="70">
        <f t="shared" si="30"/>
        <v>0</v>
      </c>
      <c r="AA102" s="71">
        <f t="shared" si="31"/>
        <v>0</v>
      </c>
      <c r="AB102" s="71">
        <f t="shared" si="32"/>
        <v>0</v>
      </c>
      <c r="AC102" s="71">
        <f t="shared" si="33"/>
        <v>0</v>
      </c>
      <c r="AD102" s="95" t="str">
        <f t="shared" si="34"/>
        <v>-</v>
      </c>
      <c r="AE102" s="70">
        <f t="shared" si="35"/>
        <v>0</v>
      </c>
      <c r="AF102" s="71">
        <f t="shared" si="36"/>
        <v>0</v>
      </c>
      <c r="AG102" s="71">
        <f t="shared" si="37"/>
        <v>0</v>
      </c>
      <c r="AH102" s="95" t="str">
        <f t="shared" si="38"/>
        <v>-</v>
      </c>
      <c r="AI102" s="70">
        <f t="shared" si="39"/>
        <v>0</v>
      </c>
    </row>
    <row r="103" spans="1:35" ht="12.75" customHeight="1">
      <c r="A103" s="68" t="s">
        <v>581</v>
      </c>
      <c r="B103" s="69" t="s">
        <v>582</v>
      </c>
      <c r="C103" s="70" t="s">
        <v>583</v>
      </c>
      <c r="D103" s="71" t="s">
        <v>584</v>
      </c>
      <c r="E103" s="71" t="s">
        <v>815</v>
      </c>
      <c r="F103" s="72" t="s">
        <v>1462</v>
      </c>
      <c r="G103" s="73" t="s">
        <v>585</v>
      </c>
      <c r="H103" s="74" t="s">
        <v>1279</v>
      </c>
      <c r="I103" s="75" t="s">
        <v>586</v>
      </c>
      <c r="J103" s="80" t="s">
        <v>587</v>
      </c>
      <c r="K103" s="76" t="s">
        <v>1467</v>
      </c>
      <c r="L103" s="81" t="s">
        <v>28</v>
      </c>
      <c r="M103" s="84"/>
      <c r="N103" s="82" t="s">
        <v>28</v>
      </c>
      <c r="O103" s="77" t="s">
        <v>1279</v>
      </c>
      <c r="P103" s="78" t="s">
        <v>1467</v>
      </c>
      <c r="Q103" s="85"/>
      <c r="R103" s="86"/>
      <c r="S103" s="79" t="s">
        <v>1467</v>
      </c>
      <c r="T103" s="91"/>
      <c r="U103" s="92"/>
      <c r="V103" s="92"/>
      <c r="W103" s="87" t="s">
        <v>29</v>
      </c>
      <c r="X103" s="160"/>
      <c r="Y103" s="161" t="s">
        <v>1467</v>
      </c>
      <c r="Z103" s="70">
        <f t="shared" si="30"/>
        <v>0</v>
      </c>
      <c r="AA103" s="71">
        <f t="shared" si="31"/>
        <v>0</v>
      </c>
      <c r="AB103" s="71">
        <f t="shared" si="32"/>
        <v>0</v>
      </c>
      <c r="AC103" s="71">
        <f t="shared" si="33"/>
        <v>0</v>
      </c>
      <c r="AD103" s="95" t="str">
        <f t="shared" si="34"/>
        <v>-</v>
      </c>
      <c r="AE103" s="70">
        <f t="shared" si="35"/>
        <v>0</v>
      </c>
      <c r="AF103" s="71">
        <f t="shared" si="36"/>
        <v>0</v>
      </c>
      <c r="AG103" s="71">
        <f t="shared" si="37"/>
        <v>0</v>
      </c>
      <c r="AH103" s="95" t="str">
        <f t="shared" si="38"/>
        <v>-</v>
      </c>
      <c r="AI103" s="70">
        <f t="shared" si="39"/>
        <v>0</v>
      </c>
    </row>
    <row r="104" spans="1:35" ht="12.75" customHeight="1">
      <c r="A104" s="68" t="s">
        <v>588</v>
      </c>
      <c r="B104" s="69" t="s">
        <v>589</v>
      </c>
      <c r="C104" s="70" t="s">
        <v>590</v>
      </c>
      <c r="D104" s="71" t="s">
        <v>591</v>
      </c>
      <c r="E104" s="71" t="s">
        <v>1396</v>
      </c>
      <c r="F104" s="72" t="s">
        <v>1462</v>
      </c>
      <c r="G104" s="73" t="s">
        <v>592</v>
      </c>
      <c r="H104" s="74" t="s">
        <v>1279</v>
      </c>
      <c r="I104" s="75" t="s">
        <v>593</v>
      </c>
      <c r="J104" s="80" t="s">
        <v>1288</v>
      </c>
      <c r="K104" s="76" t="s">
        <v>1468</v>
      </c>
      <c r="L104" s="81" t="s">
        <v>28</v>
      </c>
      <c r="M104" s="84"/>
      <c r="N104" s="82" t="s">
        <v>28</v>
      </c>
      <c r="O104" s="77" t="s">
        <v>1279</v>
      </c>
      <c r="P104" s="78" t="s">
        <v>1467</v>
      </c>
      <c r="Q104" s="85"/>
      <c r="R104" s="86"/>
      <c r="S104" s="79" t="s">
        <v>1468</v>
      </c>
      <c r="T104" s="91"/>
      <c r="U104" s="92"/>
      <c r="V104" s="92"/>
      <c r="W104" s="87" t="s">
        <v>29</v>
      </c>
      <c r="X104" s="160"/>
      <c r="Y104" s="161" t="s">
        <v>1467</v>
      </c>
      <c r="Z104" s="70">
        <f t="shared" si="30"/>
        <v>1</v>
      </c>
      <c r="AA104" s="71">
        <f t="shared" si="31"/>
        <v>0</v>
      </c>
      <c r="AB104" s="71">
        <f t="shared" si="32"/>
        <v>0</v>
      </c>
      <c r="AC104" s="71">
        <f t="shared" si="33"/>
        <v>0</v>
      </c>
      <c r="AD104" s="95" t="str">
        <f t="shared" si="34"/>
        <v>-</v>
      </c>
      <c r="AE104" s="70">
        <f t="shared" si="35"/>
        <v>1</v>
      </c>
      <c r="AF104" s="71">
        <f t="shared" si="36"/>
        <v>0</v>
      </c>
      <c r="AG104" s="71">
        <f t="shared" si="37"/>
        <v>0</v>
      </c>
      <c r="AH104" s="95" t="str">
        <f t="shared" si="38"/>
        <v>-</v>
      </c>
      <c r="AI104" s="70">
        <f t="shared" si="39"/>
        <v>0</v>
      </c>
    </row>
    <row r="105" spans="1:35" ht="12.75" customHeight="1">
      <c r="A105" s="68" t="s">
        <v>594</v>
      </c>
      <c r="B105" s="69" t="s">
        <v>595</v>
      </c>
      <c r="C105" s="70" t="s">
        <v>596</v>
      </c>
      <c r="D105" s="71" t="s">
        <v>762</v>
      </c>
      <c r="E105" s="71" t="s">
        <v>763</v>
      </c>
      <c r="F105" s="72" t="s">
        <v>1462</v>
      </c>
      <c r="G105" s="73" t="s">
        <v>764</v>
      </c>
      <c r="H105" s="74" t="s">
        <v>1279</v>
      </c>
      <c r="I105" s="75" t="s">
        <v>597</v>
      </c>
      <c r="J105" s="80"/>
      <c r="K105" s="76"/>
      <c r="L105" s="81" t="s">
        <v>28</v>
      </c>
      <c r="M105" s="84"/>
      <c r="N105" s="82" t="s">
        <v>28</v>
      </c>
      <c r="O105" s="77" t="s">
        <v>1279</v>
      </c>
      <c r="P105" s="78" t="s">
        <v>1467</v>
      </c>
      <c r="Q105" s="85"/>
      <c r="R105" s="86"/>
      <c r="S105" s="79"/>
      <c r="T105" s="91"/>
      <c r="U105" s="92"/>
      <c r="V105" s="92"/>
      <c r="W105" s="87" t="s">
        <v>29</v>
      </c>
      <c r="X105" s="160"/>
      <c r="Y105" s="161" t="s">
        <v>1467</v>
      </c>
      <c r="Z105" s="70">
        <f t="shared" si="30"/>
        <v>0</v>
      </c>
      <c r="AA105" s="71">
        <f t="shared" si="31"/>
        <v>0</v>
      </c>
      <c r="AB105" s="71">
        <f t="shared" si="32"/>
        <v>0</v>
      </c>
      <c r="AC105" s="71">
        <f t="shared" si="33"/>
        <v>0</v>
      </c>
      <c r="AD105" s="95" t="str">
        <f t="shared" si="34"/>
        <v>-</v>
      </c>
      <c r="AE105" s="70">
        <f t="shared" si="35"/>
        <v>0</v>
      </c>
      <c r="AF105" s="71">
        <f t="shared" si="36"/>
        <v>0</v>
      </c>
      <c r="AG105" s="71">
        <f t="shared" si="37"/>
        <v>0</v>
      </c>
      <c r="AH105" s="95" t="str">
        <f t="shared" si="38"/>
        <v>-</v>
      </c>
      <c r="AI105" s="70">
        <f t="shared" si="39"/>
        <v>0</v>
      </c>
    </row>
    <row r="106" spans="1:35" ht="12.75" customHeight="1">
      <c r="A106" s="68" t="s">
        <v>598</v>
      </c>
      <c r="B106" s="69" t="s">
        <v>599</v>
      </c>
      <c r="C106" s="70" t="s">
        <v>600</v>
      </c>
      <c r="D106" s="71" t="s">
        <v>601</v>
      </c>
      <c r="E106" s="71" t="s">
        <v>602</v>
      </c>
      <c r="F106" s="72" t="s">
        <v>1462</v>
      </c>
      <c r="G106" s="73" t="s">
        <v>603</v>
      </c>
      <c r="H106" s="74" t="s">
        <v>604</v>
      </c>
      <c r="I106" s="75" t="s">
        <v>605</v>
      </c>
      <c r="J106" s="80" t="s">
        <v>1288</v>
      </c>
      <c r="K106" s="76" t="s">
        <v>1468</v>
      </c>
      <c r="L106" s="81" t="s">
        <v>28</v>
      </c>
      <c r="M106" s="83">
        <v>2258.46</v>
      </c>
      <c r="N106" s="82" t="s">
        <v>28</v>
      </c>
      <c r="O106" s="77">
        <v>32.18056061157626</v>
      </c>
      <c r="P106" s="78" t="s">
        <v>1468</v>
      </c>
      <c r="Q106" s="85"/>
      <c r="R106" s="86"/>
      <c r="S106" s="79" t="s">
        <v>1468</v>
      </c>
      <c r="T106" s="88">
        <v>324209</v>
      </c>
      <c r="U106" s="90">
        <v>14225</v>
      </c>
      <c r="V106" s="89">
        <v>18474</v>
      </c>
      <c r="W106" s="87">
        <v>0</v>
      </c>
      <c r="X106" s="160" t="s">
        <v>1467</v>
      </c>
      <c r="Y106" s="161" t="s">
        <v>1467</v>
      </c>
      <c r="Z106" s="70">
        <f t="shared" si="30"/>
        <v>1</v>
      </c>
      <c r="AA106" s="71">
        <f t="shared" si="31"/>
        <v>0</v>
      </c>
      <c r="AB106" s="71">
        <f t="shared" si="32"/>
        <v>0</v>
      </c>
      <c r="AC106" s="71">
        <f t="shared" si="33"/>
        <v>0</v>
      </c>
      <c r="AD106" s="95" t="str">
        <f t="shared" si="34"/>
        <v>-</v>
      </c>
      <c r="AE106" s="70">
        <f t="shared" si="35"/>
        <v>1</v>
      </c>
      <c r="AF106" s="71">
        <f t="shared" si="36"/>
        <v>1</v>
      </c>
      <c r="AG106" s="71" t="str">
        <f t="shared" si="37"/>
        <v>Initial</v>
      </c>
      <c r="AH106" s="95" t="str">
        <f t="shared" si="38"/>
        <v>RLIS</v>
      </c>
      <c r="AI106" s="70">
        <f t="shared" si="39"/>
        <v>0</v>
      </c>
    </row>
    <row r="107" spans="1:35" ht="12.75" customHeight="1">
      <c r="A107" s="68" t="s">
        <v>606</v>
      </c>
      <c r="B107" s="69" t="s">
        <v>607</v>
      </c>
      <c r="C107" s="70" t="s">
        <v>608</v>
      </c>
      <c r="D107" s="71" t="s">
        <v>609</v>
      </c>
      <c r="E107" s="71" t="s">
        <v>1293</v>
      </c>
      <c r="F107" s="72" t="s">
        <v>1462</v>
      </c>
      <c r="G107" s="73" t="s">
        <v>1294</v>
      </c>
      <c r="H107" s="74" t="s">
        <v>610</v>
      </c>
      <c r="I107" s="75" t="s">
        <v>611</v>
      </c>
      <c r="J107" s="80" t="s">
        <v>1466</v>
      </c>
      <c r="K107" s="76" t="s">
        <v>1467</v>
      </c>
      <c r="L107" s="81" t="s">
        <v>28</v>
      </c>
      <c r="M107" s="83">
        <v>4221.184</v>
      </c>
      <c r="N107" s="82" t="s">
        <v>28</v>
      </c>
      <c r="O107" s="77">
        <v>40.62198184276608</v>
      </c>
      <c r="P107" s="78" t="s">
        <v>1468</v>
      </c>
      <c r="Q107" s="85"/>
      <c r="R107" s="86"/>
      <c r="S107" s="79" t="s">
        <v>1468</v>
      </c>
      <c r="T107" s="88">
        <v>565914</v>
      </c>
      <c r="U107" s="90">
        <v>32534</v>
      </c>
      <c r="V107" s="89">
        <v>35372</v>
      </c>
      <c r="W107" s="87">
        <v>0</v>
      </c>
      <c r="X107" s="160" t="s">
        <v>1467</v>
      </c>
      <c r="Y107" s="161" t="s">
        <v>1467</v>
      </c>
      <c r="Z107" s="70">
        <f t="shared" si="30"/>
        <v>0</v>
      </c>
      <c r="AA107" s="71">
        <f t="shared" si="31"/>
        <v>0</v>
      </c>
      <c r="AB107" s="71">
        <f t="shared" si="32"/>
        <v>0</v>
      </c>
      <c r="AC107" s="71">
        <f t="shared" si="33"/>
        <v>0</v>
      </c>
      <c r="AD107" s="95" t="str">
        <f t="shared" si="34"/>
        <v>-</v>
      </c>
      <c r="AE107" s="70">
        <f t="shared" si="35"/>
        <v>1</v>
      </c>
      <c r="AF107" s="71">
        <f t="shared" si="36"/>
        <v>1</v>
      </c>
      <c r="AG107" s="71" t="str">
        <f t="shared" si="37"/>
        <v>Initial</v>
      </c>
      <c r="AH107" s="95" t="str">
        <f t="shared" si="38"/>
        <v>RLIS</v>
      </c>
      <c r="AI107" s="70">
        <f t="shared" si="39"/>
        <v>0</v>
      </c>
    </row>
    <row r="108" spans="1:35" ht="12.75" customHeight="1">
      <c r="A108" s="68" t="s">
        <v>612</v>
      </c>
      <c r="B108" s="69" t="s">
        <v>613</v>
      </c>
      <c r="C108" s="70" t="s">
        <v>614</v>
      </c>
      <c r="D108" s="71" t="s">
        <v>615</v>
      </c>
      <c r="E108" s="71" t="s">
        <v>616</v>
      </c>
      <c r="F108" s="72" t="s">
        <v>1462</v>
      </c>
      <c r="G108" s="73" t="s">
        <v>617</v>
      </c>
      <c r="H108" s="74" t="s">
        <v>618</v>
      </c>
      <c r="I108" s="75" t="s">
        <v>619</v>
      </c>
      <c r="J108" s="80" t="s">
        <v>1376</v>
      </c>
      <c r="K108" s="76" t="s">
        <v>1467</v>
      </c>
      <c r="L108" s="81" t="s">
        <v>28</v>
      </c>
      <c r="M108" s="83">
        <v>2225.053</v>
      </c>
      <c r="N108" s="82" t="s">
        <v>28</v>
      </c>
      <c r="O108" s="77">
        <v>19.884598313359962</v>
      </c>
      <c r="P108" s="78" t="s">
        <v>1467</v>
      </c>
      <c r="Q108" s="85"/>
      <c r="R108" s="86"/>
      <c r="S108" s="79" t="s">
        <v>1467</v>
      </c>
      <c r="T108" s="88">
        <v>142940</v>
      </c>
      <c r="U108" s="90">
        <v>5665</v>
      </c>
      <c r="V108" s="89">
        <v>9890</v>
      </c>
      <c r="W108" s="87">
        <v>0</v>
      </c>
      <c r="X108" s="160" t="s">
        <v>1468</v>
      </c>
      <c r="Y108" s="161" t="s">
        <v>1467</v>
      </c>
      <c r="Z108" s="70">
        <f t="shared" si="30"/>
        <v>0</v>
      </c>
      <c r="AA108" s="71">
        <f t="shared" si="31"/>
        <v>0</v>
      </c>
      <c r="AB108" s="71">
        <f t="shared" si="32"/>
        <v>0</v>
      </c>
      <c r="AC108" s="71">
        <f t="shared" si="33"/>
        <v>0</v>
      </c>
      <c r="AD108" s="95" t="str">
        <f t="shared" si="34"/>
        <v>-</v>
      </c>
      <c r="AE108" s="70">
        <f t="shared" si="35"/>
        <v>0</v>
      </c>
      <c r="AF108" s="71">
        <f t="shared" si="36"/>
        <v>0</v>
      </c>
      <c r="AG108" s="71">
        <f t="shared" si="37"/>
        <v>0</v>
      </c>
      <c r="AH108" s="95" t="str">
        <f t="shared" si="38"/>
        <v>-</v>
      </c>
      <c r="AI108" s="70">
        <f t="shared" si="39"/>
        <v>0</v>
      </c>
    </row>
    <row r="109" spans="1:35" ht="12.75" customHeight="1">
      <c r="A109" s="68" t="s">
        <v>620</v>
      </c>
      <c r="B109" s="69" t="s">
        <v>621</v>
      </c>
      <c r="C109" s="70" t="s">
        <v>622</v>
      </c>
      <c r="D109" s="71" t="s">
        <v>623</v>
      </c>
      <c r="E109" s="71" t="s">
        <v>624</v>
      </c>
      <c r="F109" s="72" t="s">
        <v>1462</v>
      </c>
      <c r="G109" s="73" t="s">
        <v>625</v>
      </c>
      <c r="H109" s="74" t="s">
        <v>626</v>
      </c>
      <c r="I109" s="75" t="s">
        <v>627</v>
      </c>
      <c r="J109" s="80" t="s">
        <v>1466</v>
      </c>
      <c r="K109" s="76" t="s">
        <v>1467</v>
      </c>
      <c r="L109" s="81" t="s">
        <v>28</v>
      </c>
      <c r="M109" s="83">
        <v>8446.324</v>
      </c>
      <c r="N109" s="82" t="s">
        <v>28</v>
      </c>
      <c r="O109" s="77">
        <v>26.514924628132174</v>
      </c>
      <c r="P109" s="78" t="s">
        <v>1468</v>
      </c>
      <c r="Q109" s="85"/>
      <c r="R109" s="86"/>
      <c r="S109" s="79" t="s">
        <v>1468</v>
      </c>
      <c r="T109" s="88">
        <v>672781</v>
      </c>
      <c r="U109" s="90">
        <v>28652</v>
      </c>
      <c r="V109" s="89">
        <v>46271</v>
      </c>
      <c r="W109" s="87">
        <v>0</v>
      </c>
      <c r="X109" s="160" t="s">
        <v>1468</v>
      </c>
      <c r="Y109" s="161" t="s">
        <v>1467</v>
      </c>
      <c r="Z109" s="70">
        <f t="shared" si="30"/>
        <v>0</v>
      </c>
      <c r="AA109" s="71">
        <f t="shared" si="31"/>
        <v>0</v>
      </c>
      <c r="AB109" s="71">
        <f t="shared" si="32"/>
        <v>0</v>
      </c>
      <c r="AC109" s="71">
        <f t="shared" si="33"/>
        <v>0</v>
      </c>
      <c r="AD109" s="95" t="str">
        <f t="shared" si="34"/>
        <v>-</v>
      </c>
      <c r="AE109" s="70">
        <f t="shared" si="35"/>
        <v>1</v>
      </c>
      <c r="AF109" s="71">
        <f t="shared" si="36"/>
        <v>1</v>
      </c>
      <c r="AG109" s="71" t="str">
        <f t="shared" si="37"/>
        <v>Initial</v>
      </c>
      <c r="AH109" s="95" t="str">
        <f t="shared" si="38"/>
        <v>RLIS</v>
      </c>
      <c r="AI109" s="70">
        <f t="shared" si="39"/>
        <v>0</v>
      </c>
    </row>
    <row r="110" spans="1:35" ht="12.75" customHeight="1">
      <c r="A110" s="68" t="s">
        <v>628</v>
      </c>
      <c r="B110" s="69" t="s">
        <v>629</v>
      </c>
      <c r="C110" s="70" t="s">
        <v>630</v>
      </c>
      <c r="D110" s="71" t="s">
        <v>631</v>
      </c>
      <c r="E110" s="71" t="s">
        <v>632</v>
      </c>
      <c r="F110" s="72" t="s">
        <v>1462</v>
      </c>
      <c r="G110" s="73" t="s">
        <v>633</v>
      </c>
      <c r="H110" s="74" t="s">
        <v>634</v>
      </c>
      <c r="I110" s="75" t="s">
        <v>635</v>
      </c>
      <c r="J110" s="80" t="s">
        <v>1288</v>
      </c>
      <c r="K110" s="76" t="s">
        <v>1468</v>
      </c>
      <c r="L110" s="81" t="s">
        <v>28</v>
      </c>
      <c r="M110" s="83">
        <v>2156.819</v>
      </c>
      <c r="N110" s="82" t="s">
        <v>28</v>
      </c>
      <c r="O110" s="77">
        <v>29.82070984266374</v>
      </c>
      <c r="P110" s="78" t="s">
        <v>1468</v>
      </c>
      <c r="Q110" s="85"/>
      <c r="R110" s="86"/>
      <c r="S110" s="79" t="s">
        <v>1468</v>
      </c>
      <c r="T110" s="88">
        <v>283958</v>
      </c>
      <c r="U110" s="90">
        <v>14605</v>
      </c>
      <c r="V110" s="89">
        <v>15531</v>
      </c>
      <c r="W110" s="87">
        <v>0</v>
      </c>
      <c r="X110" s="160" t="s">
        <v>1468</v>
      </c>
      <c r="Y110" s="161" t="s">
        <v>1467</v>
      </c>
      <c r="Z110" s="70">
        <f t="shared" si="30"/>
        <v>1</v>
      </c>
      <c r="AA110" s="71">
        <f t="shared" si="31"/>
        <v>0</v>
      </c>
      <c r="AB110" s="71">
        <f t="shared" si="32"/>
        <v>0</v>
      </c>
      <c r="AC110" s="71">
        <f t="shared" si="33"/>
        <v>0</v>
      </c>
      <c r="AD110" s="95" t="str">
        <f t="shared" si="34"/>
        <v>-</v>
      </c>
      <c r="AE110" s="70">
        <f t="shared" si="35"/>
        <v>1</v>
      </c>
      <c r="AF110" s="71">
        <f t="shared" si="36"/>
        <v>1</v>
      </c>
      <c r="AG110" s="71" t="str">
        <f t="shared" si="37"/>
        <v>Initial</v>
      </c>
      <c r="AH110" s="95" t="str">
        <f t="shared" si="38"/>
        <v>RLIS</v>
      </c>
      <c r="AI110" s="70">
        <f t="shared" si="39"/>
        <v>0</v>
      </c>
    </row>
    <row r="111" spans="1:35" ht="12.75" customHeight="1">
      <c r="A111" s="68" t="s">
        <v>636</v>
      </c>
      <c r="B111" s="69" t="s">
        <v>637</v>
      </c>
      <c r="C111" s="70" t="s">
        <v>638</v>
      </c>
      <c r="D111" s="71" t="s">
        <v>639</v>
      </c>
      <c r="E111" s="71" t="s">
        <v>640</v>
      </c>
      <c r="F111" s="72" t="s">
        <v>1462</v>
      </c>
      <c r="G111" s="73" t="s">
        <v>641</v>
      </c>
      <c r="H111" s="74" t="s">
        <v>642</v>
      </c>
      <c r="I111" s="75" t="s">
        <v>643</v>
      </c>
      <c r="J111" s="80" t="s">
        <v>1288</v>
      </c>
      <c r="K111" s="76" t="s">
        <v>1468</v>
      </c>
      <c r="L111" s="81" t="s">
        <v>28</v>
      </c>
      <c r="M111" s="83">
        <v>1023.646</v>
      </c>
      <c r="N111" s="82" t="s">
        <v>28</v>
      </c>
      <c r="O111" s="77">
        <v>41.2962962962963</v>
      </c>
      <c r="P111" s="78" t="s">
        <v>1468</v>
      </c>
      <c r="Q111" s="85"/>
      <c r="R111" s="86"/>
      <c r="S111" s="79" t="s">
        <v>1468</v>
      </c>
      <c r="T111" s="88">
        <v>152647</v>
      </c>
      <c r="U111" s="90">
        <v>7188</v>
      </c>
      <c r="V111" s="89">
        <v>8761</v>
      </c>
      <c r="W111" s="87">
        <v>0</v>
      </c>
      <c r="X111" s="160" t="s">
        <v>1468</v>
      </c>
      <c r="Y111" s="161" t="s">
        <v>1467</v>
      </c>
      <c r="Z111" s="70">
        <f t="shared" si="30"/>
        <v>1</v>
      </c>
      <c r="AA111" s="71">
        <f t="shared" si="31"/>
        <v>0</v>
      </c>
      <c r="AB111" s="71">
        <f t="shared" si="32"/>
        <v>0</v>
      </c>
      <c r="AC111" s="71">
        <f t="shared" si="33"/>
        <v>0</v>
      </c>
      <c r="AD111" s="95" t="str">
        <f t="shared" si="34"/>
        <v>-</v>
      </c>
      <c r="AE111" s="70">
        <f t="shared" si="35"/>
        <v>1</v>
      </c>
      <c r="AF111" s="71">
        <f t="shared" si="36"/>
        <v>1</v>
      </c>
      <c r="AG111" s="71" t="str">
        <f t="shared" si="37"/>
        <v>Initial</v>
      </c>
      <c r="AH111" s="95" t="str">
        <f t="shared" si="38"/>
        <v>RLIS</v>
      </c>
      <c r="AI111" s="70">
        <f t="shared" si="39"/>
        <v>0</v>
      </c>
    </row>
    <row r="112" spans="1:35" ht="12.75" customHeight="1">
      <c r="A112" s="68" t="s">
        <v>644</v>
      </c>
      <c r="B112" s="69" t="s">
        <v>645</v>
      </c>
      <c r="C112" s="70" t="s">
        <v>646</v>
      </c>
      <c r="D112" s="71" t="s">
        <v>647</v>
      </c>
      <c r="E112" s="71" t="s">
        <v>648</v>
      </c>
      <c r="F112" s="72" t="s">
        <v>1462</v>
      </c>
      <c r="G112" s="73" t="s">
        <v>649</v>
      </c>
      <c r="H112" s="74" t="s">
        <v>650</v>
      </c>
      <c r="I112" s="75" t="s">
        <v>651</v>
      </c>
      <c r="J112" s="80" t="s">
        <v>1288</v>
      </c>
      <c r="K112" s="76" t="s">
        <v>1468</v>
      </c>
      <c r="L112" s="81" t="s">
        <v>28</v>
      </c>
      <c r="M112" s="83">
        <v>1658.826</v>
      </c>
      <c r="N112" s="82" t="s">
        <v>28</v>
      </c>
      <c r="O112" s="77">
        <v>34.45333333333333</v>
      </c>
      <c r="P112" s="78" t="s">
        <v>1468</v>
      </c>
      <c r="Q112" s="85"/>
      <c r="R112" s="86"/>
      <c r="S112" s="79" t="s">
        <v>1468</v>
      </c>
      <c r="T112" s="88">
        <v>252546</v>
      </c>
      <c r="U112" s="90">
        <v>10691</v>
      </c>
      <c r="V112" s="89">
        <v>13876</v>
      </c>
      <c r="W112" s="87">
        <v>0</v>
      </c>
      <c r="X112" s="160" t="s">
        <v>1468</v>
      </c>
      <c r="Y112" s="161" t="s">
        <v>1467</v>
      </c>
      <c r="Z112" s="70">
        <f t="shared" si="30"/>
        <v>1</v>
      </c>
      <c r="AA112" s="71">
        <f t="shared" si="31"/>
        <v>0</v>
      </c>
      <c r="AB112" s="71">
        <f t="shared" si="32"/>
        <v>0</v>
      </c>
      <c r="AC112" s="71">
        <f t="shared" si="33"/>
        <v>0</v>
      </c>
      <c r="AD112" s="95" t="str">
        <f t="shared" si="34"/>
        <v>-</v>
      </c>
      <c r="AE112" s="70">
        <f t="shared" si="35"/>
        <v>1</v>
      </c>
      <c r="AF112" s="71">
        <f t="shared" si="36"/>
        <v>1</v>
      </c>
      <c r="AG112" s="71" t="str">
        <f t="shared" si="37"/>
        <v>Initial</v>
      </c>
      <c r="AH112" s="95" t="str">
        <f t="shared" si="38"/>
        <v>RLIS</v>
      </c>
      <c r="AI112" s="70">
        <f t="shared" si="39"/>
        <v>0</v>
      </c>
    </row>
    <row r="113" spans="1:35" ht="12.75" customHeight="1">
      <c r="A113" s="68" t="s">
        <v>652</v>
      </c>
      <c r="B113" s="69" t="s">
        <v>653</v>
      </c>
      <c r="C113" s="70" t="s">
        <v>654</v>
      </c>
      <c r="D113" s="71" t="s">
        <v>655</v>
      </c>
      <c r="E113" s="71" t="s">
        <v>656</v>
      </c>
      <c r="F113" s="72" t="s">
        <v>1462</v>
      </c>
      <c r="G113" s="73" t="s">
        <v>657</v>
      </c>
      <c r="H113" s="74" t="s">
        <v>658</v>
      </c>
      <c r="I113" s="75" t="s">
        <v>659</v>
      </c>
      <c r="J113" s="80" t="s">
        <v>1288</v>
      </c>
      <c r="K113" s="76" t="s">
        <v>1468</v>
      </c>
      <c r="L113" s="81" t="s">
        <v>28</v>
      </c>
      <c r="M113" s="83">
        <v>2942.894</v>
      </c>
      <c r="N113" s="82" t="s">
        <v>28</v>
      </c>
      <c r="O113" s="77">
        <v>32.768</v>
      </c>
      <c r="P113" s="78" t="s">
        <v>1468</v>
      </c>
      <c r="Q113" s="85"/>
      <c r="R113" s="86"/>
      <c r="S113" s="79" t="s">
        <v>1468</v>
      </c>
      <c r="T113" s="88">
        <v>348753</v>
      </c>
      <c r="U113" s="90">
        <v>13501</v>
      </c>
      <c r="V113" s="89">
        <v>18533</v>
      </c>
      <c r="W113" s="87">
        <v>0</v>
      </c>
      <c r="X113" s="160" t="s">
        <v>1468</v>
      </c>
      <c r="Y113" s="161" t="s">
        <v>1467</v>
      </c>
      <c r="Z113" s="70">
        <f t="shared" si="30"/>
        <v>1</v>
      </c>
      <c r="AA113" s="71">
        <f t="shared" si="31"/>
        <v>0</v>
      </c>
      <c r="AB113" s="71">
        <f t="shared" si="32"/>
        <v>0</v>
      </c>
      <c r="AC113" s="71">
        <f t="shared" si="33"/>
        <v>0</v>
      </c>
      <c r="AD113" s="95" t="str">
        <f t="shared" si="34"/>
        <v>-</v>
      </c>
      <c r="AE113" s="70">
        <f t="shared" si="35"/>
        <v>1</v>
      </c>
      <c r="AF113" s="71">
        <f t="shared" si="36"/>
        <v>1</v>
      </c>
      <c r="AG113" s="71" t="str">
        <f t="shared" si="37"/>
        <v>Initial</v>
      </c>
      <c r="AH113" s="95" t="str">
        <f t="shared" si="38"/>
        <v>RLIS</v>
      </c>
      <c r="AI113" s="70">
        <f t="shared" si="39"/>
        <v>0</v>
      </c>
    </row>
    <row r="114" spans="1:35" ht="12.75" customHeight="1">
      <c r="A114" s="68" t="s">
        <v>660</v>
      </c>
      <c r="B114" s="69" t="s">
        <v>661</v>
      </c>
      <c r="C114" s="70" t="s">
        <v>662</v>
      </c>
      <c r="D114" s="71" t="s">
        <v>663</v>
      </c>
      <c r="E114" s="71" t="s">
        <v>664</v>
      </c>
      <c r="F114" s="72" t="s">
        <v>1462</v>
      </c>
      <c r="G114" s="73" t="s">
        <v>665</v>
      </c>
      <c r="H114" s="74" t="s">
        <v>666</v>
      </c>
      <c r="I114" s="75" t="s">
        <v>667</v>
      </c>
      <c r="J114" s="80" t="s">
        <v>1288</v>
      </c>
      <c r="K114" s="76" t="s">
        <v>1468</v>
      </c>
      <c r="L114" s="81" t="s">
        <v>28</v>
      </c>
      <c r="M114" s="83">
        <v>2191.172</v>
      </c>
      <c r="N114" s="82" t="s">
        <v>28</v>
      </c>
      <c r="O114" s="77">
        <v>35.71730850613627</v>
      </c>
      <c r="P114" s="78" t="s">
        <v>1468</v>
      </c>
      <c r="Q114" s="85"/>
      <c r="R114" s="86"/>
      <c r="S114" s="79" t="s">
        <v>1468</v>
      </c>
      <c r="T114" s="88">
        <v>232028</v>
      </c>
      <c r="U114" s="90">
        <v>11480</v>
      </c>
      <c r="V114" s="89">
        <v>14936</v>
      </c>
      <c r="W114" s="87">
        <v>0</v>
      </c>
      <c r="X114" s="160" t="s">
        <v>1468</v>
      </c>
      <c r="Y114" s="161" t="s">
        <v>1467</v>
      </c>
      <c r="Z114" s="70">
        <f t="shared" si="30"/>
        <v>1</v>
      </c>
      <c r="AA114" s="71">
        <f t="shared" si="31"/>
        <v>0</v>
      </c>
      <c r="AB114" s="71">
        <f t="shared" si="32"/>
        <v>0</v>
      </c>
      <c r="AC114" s="71">
        <f t="shared" si="33"/>
        <v>0</v>
      </c>
      <c r="AD114" s="95" t="str">
        <f t="shared" si="34"/>
        <v>-</v>
      </c>
      <c r="AE114" s="70">
        <f t="shared" si="35"/>
        <v>1</v>
      </c>
      <c r="AF114" s="71">
        <f t="shared" si="36"/>
        <v>1</v>
      </c>
      <c r="AG114" s="71" t="str">
        <f t="shared" si="37"/>
        <v>Initial</v>
      </c>
      <c r="AH114" s="95" t="str">
        <f t="shared" si="38"/>
        <v>RLIS</v>
      </c>
      <c r="AI114" s="70">
        <f t="shared" si="39"/>
        <v>0</v>
      </c>
    </row>
    <row r="115" spans="1:35" ht="12.75" customHeight="1">
      <c r="A115" s="68" t="s">
        <v>668</v>
      </c>
      <c r="B115" s="69" t="s">
        <v>669</v>
      </c>
      <c r="C115" s="70" t="s">
        <v>670</v>
      </c>
      <c r="D115" s="71" t="s">
        <v>671</v>
      </c>
      <c r="E115" s="71" t="s">
        <v>672</v>
      </c>
      <c r="F115" s="72" t="s">
        <v>1462</v>
      </c>
      <c r="G115" s="73" t="s">
        <v>673</v>
      </c>
      <c r="H115" s="74" t="s">
        <v>674</v>
      </c>
      <c r="I115" s="75" t="s">
        <v>675</v>
      </c>
      <c r="J115" s="80" t="s">
        <v>1466</v>
      </c>
      <c r="K115" s="76" t="s">
        <v>1467</v>
      </c>
      <c r="L115" s="81" t="s">
        <v>28</v>
      </c>
      <c r="M115" s="83">
        <v>3744.056</v>
      </c>
      <c r="N115" s="82" t="s">
        <v>28</v>
      </c>
      <c r="O115" s="77">
        <v>25.295034513471386</v>
      </c>
      <c r="P115" s="78" t="s">
        <v>1468</v>
      </c>
      <c r="Q115" s="85"/>
      <c r="R115" s="86"/>
      <c r="S115" s="79" t="s">
        <v>1468</v>
      </c>
      <c r="T115" s="88">
        <v>309659</v>
      </c>
      <c r="U115" s="90">
        <v>12077</v>
      </c>
      <c r="V115" s="89">
        <v>19754</v>
      </c>
      <c r="W115" s="87">
        <v>0</v>
      </c>
      <c r="X115" s="160" t="s">
        <v>1468</v>
      </c>
      <c r="Y115" s="161" t="s">
        <v>1467</v>
      </c>
      <c r="Z115" s="70">
        <f t="shared" si="30"/>
        <v>0</v>
      </c>
      <c r="AA115" s="71">
        <f t="shared" si="31"/>
        <v>0</v>
      </c>
      <c r="AB115" s="71">
        <f t="shared" si="32"/>
        <v>0</v>
      </c>
      <c r="AC115" s="71">
        <f t="shared" si="33"/>
        <v>0</v>
      </c>
      <c r="AD115" s="95" t="str">
        <f t="shared" si="34"/>
        <v>-</v>
      </c>
      <c r="AE115" s="70">
        <f t="shared" si="35"/>
        <v>1</v>
      </c>
      <c r="AF115" s="71">
        <f t="shared" si="36"/>
        <v>1</v>
      </c>
      <c r="AG115" s="71" t="str">
        <f t="shared" si="37"/>
        <v>Initial</v>
      </c>
      <c r="AH115" s="95" t="str">
        <f t="shared" si="38"/>
        <v>RLIS</v>
      </c>
      <c r="AI115" s="70">
        <f t="shared" si="39"/>
        <v>0</v>
      </c>
    </row>
    <row r="116" spans="1:35" ht="12.75" customHeight="1">
      <c r="A116" s="68" t="s">
        <v>676</v>
      </c>
      <c r="B116" s="69" t="s">
        <v>677</v>
      </c>
      <c r="C116" s="70" t="s">
        <v>678</v>
      </c>
      <c r="D116" s="71" t="s">
        <v>679</v>
      </c>
      <c r="E116" s="71" t="s">
        <v>680</v>
      </c>
      <c r="F116" s="72" t="s">
        <v>1462</v>
      </c>
      <c r="G116" s="73" t="s">
        <v>681</v>
      </c>
      <c r="H116" s="74" t="s">
        <v>682</v>
      </c>
      <c r="I116" s="75" t="s">
        <v>683</v>
      </c>
      <c r="J116" s="80" t="s">
        <v>1288</v>
      </c>
      <c r="K116" s="76" t="s">
        <v>1468</v>
      </c>
      <c r="L116" s="81" t="s">
        <v>28</v>
      </c>
      <c r="M116" s="83">
        <v>1155.646</v>
      </c>
      <c r="N116" s="82" t="s">
        <v>28</v>
      </c>
      <c r="O116" s="77">
        <v>17.078189300411523</v>
      </c>
      <c r="P116" s="78" t="s">
        <v>1467</v>
      </c>
      <c r="Q116" s="85"/>
      <c r="R116" s="86"/>
      <c r="S116" s="79" t="s">
        <v>1468</v>
      </c>
      <c r="T116" s="88">
        <v>87042</v>
      </c>
      <c r="U116" s="90">
        <v>3116</v>
      </c>
      <c r="V116" s="89">
        <v>5343</v>
      </c>
      <c r="W116" s="87">
        <v>0</v>
      </c>
      <c r="X116" s="160" t="s">
        <v>1468</v>
      </c>
      <c r="Y116" s="161" t="s">
        <v>1467</v>
      </c>
      <c r="Z116" s="70">
        <f t="shared" si="30"/>
        <v>1</v>
      </c>
      <c r="AA116" s="71">
        <f t="shared" si="31"/>
        <v>0</v>
      </c>
      <c r="AB116" s="71">
        <f t="shared" si="32"/>
        <v>0</v>
      </c>
      <c r="AC116" s="71">
        <f t="shared" si="33"/>
        <v>0</v>
      </c>
      <c r="AD116" s="95" t="str">
        <f t="shared" si="34"/>
        <v>-</v>
      </c>
      <c r="AE116" s="70">
        <f t="shared" si="35"/>
        <v>1</v>
      </c>
      <c r="AF116" s="71">
        <f t="shared" si="36"/>
        <v>0</v>
      </c>
      <c r="AG116" s="71">
        <f t="shared" si="37"/>
        <v>0</v>
      </c>
      <c r="AH116" s="95" t="str">
        <f t="shared" si="38"/>
        <v>-</v>
      </c>
      <c r="AI116" s="70">
        <f t="shared" si="39"/>
        <v>0</v>
      </c>
    </row>
    <row r="117" spans="1:35" ht="12.75" customHeight="1">
      <c r="A117" s="68" t="s">
        <v>684</v>
      </c>
      <c r="B117" s="69" t="s">
        <v>685</v>
      </c>
      <c r="C117" s="70" t="s">
        <v>686</v>
      </c>
      <c r="D117" s="71" t="s">
        <v>687</v>
      </c>
      <c r="E117" s="71" t="s">
        <v>688</v>
      </c>
      <c r="F117" s="72" t="s">
        <v>1462</v>
      </c>
      <c r="G117" s="73" t="s">
        <v>689</v>
      </c>
      <c r="H117" s="74" t="s">
        <v>690</v>
      </c>
      <c r="I117" s="75" t="s">
        <v>691</v>
      </c>
      <c r="J117" s="80" t="s">
        <v>1466</v>
      </c>
      <c r="K117" s="76" t="s">
        <v>1467</v>
      </c>
      <c r="L117" s="81" t="s">
        <v>28</v>
      </c>
      <c r="M117" s="83">
        <v>3251.304</v>
      </c>
      <c r="N117" s="82" t="s">
        <v>28</v>
      </c>
      <c r="O117" s="77">
        <v>16.0149973219068</v>
      </c>
      <c r="P117" s="78" t="s">
        <v>1467</v>
      </c>
      <c r="Q117" s="85"/>
      <c r="R117" s="86"/>
      <c r="S117" s="79" t="s">
        <v>1468</v>
      </c>
      <c r="T117" s="88">
        <v>192281</v>
      </c>
      <c r="U117" s="90">
        <v>6854</v>
      </c>
      <c r="V117" s="89">
        <v>12992</v>
      </c>
      <c r="W117" s="87">
        <v>0</v>
      </c>
      <c r="X117" s="160" t="s">
        <v>1468</v>
      </c>
      <c r="Y117" s="161" t="s">
        <v>1467</v>
      </c>
      <c r="Z117" s="70">
        <f t="shared" si="30"/>
        <v>0</v>
      </c>
      <c r="AA117" s="71">
        <f t="shared" si="31"/>
        <v>0</v>
      </c>
      <c r="AB117" s="71">
        <f t="shared" si="32"/>
        <v>0</v>
      </c>
      <c r="AC117" s="71">
        <f t="shared" si="33"/>
        <v>0</v>
      </c>
      <c r="AD117" s="95" t="str">
        <f t="shared" si="34"/>
        <v>-</v>
      </c>
      <c r="AE117" s="70">
        <f t="shared" si="35"/>
        <v>1</v>
      </c>
      <c r="AF117" s="71">
        <f t="shared" si="36"/>
        <v>0</v>
      </c>
      <c r="AG117" s="71">
        <f t="shared" si="37"/>
        <v>0</v>
      </c>
      <c r="AH117" s="95" t="str">
        <f t="shared" si="38"/>
        <v>-</v>
      </c>
      <c r="AI117" s="70">
        <f t="shared" si="39"/>
        <v>0</v>
      </c>
    </row>
    <row r="118" spans="1:35" ht="12.75" customHeight="1">
      <c r="A118" s="68" t="s">
        <v>692</v>
      </c>
      <c r="B118" s="69" t="s">
        <v>693</v>
      </c>
      <c r="C118" s="70" t="s">
        <v>694</v>
      </c>
      <c r="D118" s="71" t="s">
        <v>695</v>
      </c>
      <c r="E118" s="71" t="s">
        <v>696</v>
      </c>
      <c r="F118" s="72" t="s">
        <v>1462</v>
      </c>
      <c r="G118" s="73" t="s">
        <v>697</v>
      </c>
      <c r="H118" s="74" t="s">
        <v>698</v>
      </c>
      <c r="I118" s="75" t="s">
        <v>699</v>
      </c>
      <c r="J118" s="80" t="s">
        <v>1485</v>
      </c>
      <c r="K118" s="76" t="s">
        <v>1467</v>
      </c>
      <c r="L118" s="81" t="s">
        <v>28</v>
      </c>
      <c r="M118" s="83">
        <v>798.149</v>
      </c>
      <c r="N118" s="82" t="s">
        <v>28</v>
      </c>
      <c r="O118" s="77">
        <v>18.83408071748879</v>
      </c>
      <c r="P118" s="78" t="s">
        <v>1467</v>
      </c>
      <c r="Q118" s="85"/>
      <c r="R118" s="86"/>
      <c r="S118" s="79" t="s">
        <v>1467</v>
      </c>
      <c r="T118" s="88">
        <v>54871</v>
      </c>
      <c r="U118" s="90">
        <v>2367</v>
      </c>
      <c r="V118" s="89">
        <v>4339</v>
      </c>
      <c r="W118" s="87">
        <v>0</v>
      </c>
      <c r="X118" s="160" t="s">
        <v>1468</v>
      </c>
      <c r="Y118" s="161" t="s">
        <v>1467</v>
      </c>
      <c r="Z118" s="70">
        <f t="shared" si="30"/>
        <v>0</v>
      </c>
      <c r="AA118" s="71">
        <f t="shared" si="31"/>
        <v>0</v>
      </c>
      <c r="AB118" s="71">
        <f t="shared" si="32"/>
        <v>0</v>
      </c>
      <c r="AC118" s="71">
        <f t="shared" si="33"/>
        <v>0</v>
      </c>
      <c r="AD118" s="95" t="str">
        <f t="shared" si="34"/>
        <v>-</v>
      </c>
      <c r="AE118" s="70">
        <f t="shared" si="35"/>
        <v>0</v>
      </c>
      <c r="AF118" s="71">
        <f t="shared" si="36"/>
        <v>0</v>
      </c>
      <c r="AG118" s="71">
        <f t="shared" si="37"/>
        <v>0</v>
      </c>
      <c r="AH118" s="95" t="str">
        <f t="shared" si="38"/>
        <v>-</v>
      </c>
      <c r="AI118" s="70">
        <f t="shared" si="39"/>
        <v>0</v>
      </c>
    </row>
    <row r="119" spans="1:35" ht="12.75" customHeight="1">
      <c r="A119" s="68" t="s">
        <v>700</v>
      </c>
      <c r="B119" s="69" t="s">
        <v>701</v>
      </c>
      <c r="C119" s="70" t="s">
        <v>702</v>
      </c>
      <c r="D119" s="71" t="s">
        <v>703</v>
      </c>
      <c r="E119" s="71" t="s">
        <v>704</v>
      </c>
      <c r="F119" s="72" t="s">
        <v>1462</v>
      </c>
      <c r="G119" s="73" t="s">
        <v>705</v>
      </c>
      <c r="H119" s="74" t="s">
        <v>706</v>
      </c>
      <c r="I119" s="75" t="s">
        <v>707</v>
      </c>
      <c r="J119" s="80" t="s">
        <v>1288</v>
      </c>
      <c r="K119" s="76" t="s">
        <v>1468</v>
      </c>
      <c r="L119" s="81" t="s">
        <v>28</v>
      </c>
      <c r="M119" s="83">
        <v>848.892</v>
      </c>
      <c r="N119" s="82" t="s">
        <v>28</v>
      </c>
      <c r="O119" s="77">
        <v>15.889830508474576</v>
      </c>
      <c r="P119" s="78" t="s">
        <v>1467</v>
      </c>
      <c r="Q119" s="85"/>
      <c r="R119" s="86"/>
      <c r="S119" s="79" t="s">
        <v>1468</v>
      </c>
      <c r="T119" s="88">
        <v>51591</v>
      </c>
      <c r="U119" s="90">
        <v>1559</v>
      </c>
      <c r="V119" s="89">
        <v>3328</v>
      </c>
      <c r="W119" s="87">
        <v>0</v>
      </c>
      <c r="X119" s="160" t="s">
        <v>1468</v>
      </c>
      <c r="Y119" s="161" t="s">
        <v>1467</v>
      </c>
      <c r="Z119" s="70">
        <f t="shared" si="30"/>
        <v>1</v>
      </c>
      <c r="AA119" s="71">
        <f t="shared" si="31"/>
        <v>0</v>
      </c>
      <c r="AB119" s="71">
        <f t="shared" si="32"/>
        <v>0</v>
      </c>
      <c r="AC119" s="71">
        <f t="shared" si="33"/>
        <v>0</v>
      </c>
      <c r="AD119" s="95" t="str">
        <f t="shared" si="34"/>
        <v>-</v>
      </c>
      <c r="AE119" s="70">
        <f t="shared" si="35"/>
        <v>1</v>
      </c>
      <c r="AF119" s="71">
        <f t="shared" si="36"/>
        <v>0</v>
      </c>
      <c r="AG119" s="71">
        <f t="shared" si="37"/>
        <v>0</v>
      </c>
      <c r="AH119" s="95" t="str">
        <f t="shared" si="38"/>
        <v>-</v>
      </c>
      <c r="AI119" s="70">
        <f t="shared" si="39"/>
        <v>0</v>
      </c>
    </row>
    <row r="120" spans="1:35" ht="12.75" customHeight="1">
      <c r="A120" s="68" t="s">
        <v>708</v>
      </c>
      <c r="B120" s="69" t="s">
        <v>709</v>
      </c>
      <c r="C120" s="70" t="s">
        <v>710</v>
      </c>
      <c r="D120" s="71" t="s">
        <v>711</v>
      </c>
      <c r="E120" s="71" t="s">
        <v>712</v>
      </c>
      <c r="F120" s="72" t="s">
        <v>1462</v>
      </c>
      <c r="G120" s="73" t="s">
        <v>713</v>
      </c>
      <c r="H120" s="74" t="s">
        <v>714</v>
      </c>
      <c r="I120" s="75" t="s">
        <v>715</v>
      </c>
      <c r="J120" s="80" t="s">
        <v>716</v>
      </c>
      <c r="K120" s="76" t="s">
        <v>1467</v>
      </c>
      <c r="L120" s="81" t="s">
        <v>28</v>
      </c>
      <c r="M120" s="83">
        <v>9747.739</v>
      </c>
      <c r="N120" s="82" t="s">
        <v>28</v>
      </c>
      <c r="O120" s="77">
        <v>18.544106495913727</v>
      </c>
      <c r="P120" s="78" t="s">
        <v>1467</v>
      </c>
      <c r="Q120" s="85"/>
      <c r="R120" s="86"/>
      <c r="S120" s="79" t="s">
        <v>1467</v>
      </c>
      <c r="T120" s="88">
        <v>568928</v>
      </c>
      <c r="U120" s="90">
        <v>23463</v>
      </c>
      <c r="V120" s="89">
        <v>42215</v>
      </c>
      <c r="W120" s="87">
        <v>0</v>
      </c>
      <c r="X120" s="160" t="s">
        <v>1468</v>
      </c>
      <c r="Y120" s="161" t="s">
        <v>1467</v>
      </c>
      <c r="Z120" s="70">
        <f t="shared" si="30"/>
        <v>0</v>
      </c>
      <c r="AA120" s="71">
        <f t="shared" si="31"/>
        <v>0</v>
      </c>
      <c r="AB120" s="71">
        <f t="shared" si="32"/>
        <v>0</v>
      </c>
      <c r="AC120" s="71">
        <f t="shared" si="33"/>
        <v>0</v>
      </c>
      <c r="AD120" s="95" t="str">
        <f t="shared" si="34"/>
        <v>-</v>
      </c>
      <c r="AE120" s="70">
        <f t="shared" si="35"/>
        <v>0</v>
      </c>
      <c r="AF120" s="71">
        <f t="shared" si="36"/>
        <v>0</v>
      </c>
      <c r="AG120" s="71">
        <f t="shared" si="37"/>
        <v>0</v>
      </c>
      <c r="AH120" s="95" t="str">
        <f t="shared" si="38"/>
        <v>-</v>
      </c>
      <c r="AI120" s="70">
        <f t="shared" si="39"/>
        <v>0</v>
      </c>
    </row>
    <row r="121" spans="1:35" ht="12.75" customHeight="1">
      <c r="A121" s="68" t="s">
        <v>717</v>
      </c>
      <c r="B121" s="69" t="s">
        <v>436</v>
      </c>
      <c r="C121" s="70" t="s">
        <v>437</v>
      </c>
      <c r="D121" s="71" t="s">
        <v>438</v>
      </c>
      <c r="E121" s="71" t="s">
        <v>439</v>
      </c>
      <c r="F121" s="72" t="s">
        <v>1462</v>
      </c>
      <c r="G121" s="73" t="s">
        <v>440</v>
      </c>
      <c r="H121" s="74" t="s">
        <v>441</v>
      </c>
      <c r="I121" s="75" t="s">
        <v>442</v>
      </c>
      <c r="J121" s="80" t="s">
        <v>1288</v>
      </c>
      <c r="K121" s="76" t="s">
        <v>1468</v>
      </c>
      <c r="L121" s="81" t="s">
        <v>28</v>
      </c>
      <c r="M121" s="83">
        <v>2033.751</v>
      </c>
      <c r="N121" s="82" t="s">
        <v>28</v>
      </c>
      <c r="O121" s="77">
        <v>39.869281045751634</v>
      </c>
      <c r="P121" s="78" t="s">
        <v>1468</v>
      </c>
      <c r="Q121" s="85"/>
      <c r="R121" s="86"/>
      <c r="S121" s="79" t="s">
        <v>1468</v>
      </c>
      <c r="T121" s="88">
        <v>302301</v>
      </c>
      <c r="U121" s="90">
        <v>14907</v>
      </c>
      <c r="V121" s="89">
        <v>18526</v>
      </c>
      <c r="W121" s="87">
        <v>0</v>
      </c>
      <c r="X121" s="160" t="s">
        <v>1468</v>
      </c>
      <c r="Y121" s="161" t="s">
        <v>1467</v>
      </c>
      <c r="Z121" s="70">
        <f t="shared" si="30"/>
        <v>1</v>
      </c>
      <c r="AA121" s="71">
        <f t="shared" si="31"/>
        <v>0</v>
      </c>
      <c r="AB121" s="71">
        <f t="shared" si="32"/>
        <v>0</v>
      </c>
      <c r="AC121" s="71">
        <f t="shared" si="33"/>
        <v>0</v>
      </c>
      <c r="AD121" s="95" t="str">
        <f t="shared" si="34"/>
        <v>-</v>
      </c>
      <c r="AE121" s="70">
        <f t="shared" si="35"/>
        <v>1</v>
      </c>
      <c r="AF121" s="71">
        <f t="shared" si="36"/>
        <v>1</v>
      </c>
      <c r="AG121" s="71" t="str">
        <f t="shared" si="37"/>
        <v>Initial</v>
      </c>
      <c r="AH121" s="95" t="str">
        <f t="shared" si="38"/>
        <v>RLIS</v>
      </c>
      <c r="AI121" s="70">
        <f t="shared" si="39"/>
        <v>0</v>
      </c>
    </row>
    <row r="122" spans="1:35" ht="12.75" customHeight="1">
      <c r="A122" s="68" t="s">
        <v>443</v>
      </c>
      <c r="B122" s="69" t="s">
        <v>444</v>
      </c>
      <c r="C122" s="70" t="s">
        <v>445</v>
      </c>
      <c r="D122" s="71" t="s">
        <v>446</v>
      </c>
      <c r="E122" s="71" t="s">
        <v>447</v>
      </c>
      <c r="F122" s="72" t="s">
        <v>1462</v>
      </c>
      <c r="G122" s="73" t="s">
        <v>448</v>
      </c>
      <c r="H122" s="74" t="s">
        <v>449</v>
      </c>
      <c r="I122" s="75" t="s">
        <v>450</v>
      </c>
      <c r="J122" s="80" t="s">
        <v>1466</v>
      </c>
      <c r="K122" s="76" t="s">
        <v>1467</v>
      </c>
      <c r="L122" s="81" t="s">
        <v>28</v>
      </c>
      <c r="M122" s="83">
        <v>2889.567</v>
      </c>
      <c r="N122" s="82" t="s">
        <v>28</v>
      </c>
      <c r="O122" s="77">
        <v>20.465686274509803</v>
      </c>
      <c r="P122" s="78" t="s">
        <v>1468</v>
      </c>
      <c r="Q122" s="85"/>
      <c r="R122" s="86"/>
      <c r="S122" s="79" t="s">
        <v>1468</v>
      </c>
      <c r="T122" s="88">
        <v>210290</v>
      </c>
      <c r="U122" s="90">
        <v>8606</v>
      </c>
      <c r="V122" s="89">
        <v>13481</v>
      </c>
      <c r="W122" s="87">
        <v>0</v>
      </c>
      <c r="X122" s="160" t="s">
        <v>1468</v>
      </c>
      <c r="Y122" s="161" t="s">
        <v>1467</v>
      </c>
      <c r="Z122" s="70">
        <f t="shared" si="30"/>
        <v>0</v>
      </c>
      <c r="AA122" s="71">
        <f t="shared" si="31"/>
        <v>0</v>
      </c>
      <c r="AB122" s="71">
        <f t="shared" si="32"/>
        <v>0</v>
      </c>
      <c r="AC122" s="71">
        <f t="shared" si="33"/>
        <v>0</v>
      </c>
      <c r="AD122" s="95" t="str">
        <f t="shared" si="34"/>
        <v>-</v>
      </c>
      <c r="AE122" s="70">
        <f t="shared" si="35"/>
        <v>1</v>
      </c>
      <c r="AF122" s="71">
        <f t="shared" si="36"/>
        <v>1</v>
      </c>
      <c r="AG122" s="71" t="str">
        <f t="shared" si="37"/>
        <v>Initial</v>
      </c>
      <c r="AH122" s="95" t="str">
        <f t="shared" si="38"/>
        <v>RLIS</v>
      </c>
      <c r="AI122" s="70">
        <f t="shared" si="39"/>
        <v>0</v>
      </c>
    </row>
    <row r="123" spans="1:35" ht="12.75" customHeight="1">
      <c r="A123" s="68" t="s">
        <v>451</v>
      </c>
      <c r="B123" s="69" t="s">
        <v>452</v>
      </c>
      <c r="C123" s="70" t="s">
        <v>453</v>
      </c>
      <c r="D123" s="71" t="s">
        <v>454</v>
      </c>
      <c r="E123" s="71" t="s">
        <v>455</v>
      </c>
      <c r="F123" s="72" t="s">
        <v>1462</v>
      </c>
      <c r="G123" s="73" t="s">
        <v>456</v>
      </c>
      <c r="H123" s="74" t="s">
        <v>457</v>
      </c>
      <c r="I123" s="75" t="s">
        <v>458</v>
      </c>
      <c r="J123" s="80" t="s">
        <v>1466</v>
      </c>
      <c r="K123" s="76" t="s">
        <v>1467</v>
      </c>
      <c r="L123" s="81" t="s">
        <v>28</v>
      </c>
      <c r="M123" s="83">
        <v>4355.329</v>
      </c>
      <c r="N123" s="82" t="s">
        <v>28</v>
      </c>
      <c r="O123" s="77">
        <v>14.471164077463289</v>
      </c>
      <c r="P123" s="78" t="s">
        <v>1467</v>
      </c>
      <c r="Q123" s="85"/>
      <c r="R123" s="86"/>
      <c r="S123" s="79" t="s">
        <v>1468</v>
      </c>
      <c r="T123" s="88">
        <v>234872</v>
      </c>
      <c r="U123" s="90">
        <v>6950</v>
      </c>
      <c r="V123" s="89">
        <v>15963</v>
      </c>
      <c r="W123" s="87">
        <v>0</v>
      </c>
      <c r="X123" s="160" t="s">
        <v>1468</v>
      </c>
      <c r="Y123" s="161" t="s">
        <v>1467</v>
      </c>
      <c r="Z123" s="70">
        <f t="shared" si="30"/>
        <v>0</v>
      </c>
      <c r="AA123" s="71">
        <f t="shared" si="31"/>
        <v>0</v>
      </c>
      <c r="AB123" s="71">
        <f t="shared" si="32"/>
        <v>0</v>
      </c>
      <c r="AC123" s="71">
        <f t="shared" si="33"/>
        <v>0</v>
      </c>
      <c r="AD123" s="95" t="str">
        <f t="shared" si="34"/>
        <v>-</v>
      </c>
      <c r="AE123" s="70">
        <f t="shared" si="35"/>
        <v>1</v>
      </c>
      <c r="AF123" s="71">
        <f t="shared" si="36"/>
        <v>0</v>
      </c>
      <c r="AG123" s="71">
        <f t="shared" si="37"/>
        <v>0</v>
      </c>
      <c r="AH123" s="95" t="str">
        <f t="shared" si="38"/>
        <v>-</v>
      </c>
      <c r="AI123" s="70">
        <f t="shared" si="39"/>
        <v>0</v>
      </c>
    </row>
    <row r="124" spans="1:35" ht="12.75" customHeight="1">
      <c r="A124" s="68" t="s">
        <v>459</v>
      </c>
      <c r="B124" s="69" t="s">
        <v>460</v>
      </c>
      <c r="C124" s="70" t="s">
        <v>461</v>
      </c>
      <c r="D124" s="71" t="s">
        <v>462</v>
      </c>
      <c r="E124" s="71" t="s">
        <v>463</v>
      </c>
      <c r="F124" s="72" t="s">
        <v>1462</v>
      </c>
      <c r="G124" s="73" t="s">
        <v>464</v>
      </c>
      <c r="H124" s="74" t="s">
        <v>465</v>
      </c>
      <c r="I124" s="75" t="s">
        <v>466</v>
      </c>
      <c r="J124" s="80" t="s">
        <v>1288</v>
      </c>
      <c r="K124" s="76" t="s">
        <v>1468</v>
      </c>
      <c r="L124" s="81" t="s">
        <v>28</v>
      </c>
      <c r="M124" s="83">
        <v>1973.742</v>
      </c>
      <c r="N124" s="82" t="s">
        <v>28</v>
      </c>
      <c r="O124" s="77">
        <v>40.598690364826936</v>
      </c>
      <c r="P124" s="78" t="s">
        <v>1468</v>
      </c>
      <c r="Q124" s="85"/>
      <c r="R124" s="86"/>
      <c r="S124" s="79" t="s">
        <v>1468</v>
      </c>
      <c r="T124" s="88">
        <v>270606</v>
      </c>
      <c r="U124" s="90">
        <v>17129</v>
      </c>
      <c r="V124" s="89">
        <v>15871</v>
      </c>
      <c r="W124" s="87">
        <v>0</v>
      </c>
      <c r="X124" s="160" t="s">
        <v>1467</v>
      </c>
      <c r="Y124" s="161" t="s">
        <v>1467</v>
      </c>
      <c r="Z124" s="70">
        <f t="shared" si="30"/>
        <v>1</v>
      </c>
      <c r="AA124" s="71">
        <f t="shared" si="31"/>
        <v>0</v>
      </c>
      <c r="AB124" s="71">
        <f t="shared" si="32"/>
        <v>0</v>
      </c>
      <c r="AC124" s="71">
        <f t="shared" si="33"/>
        <v>0</v>
      </c>
      <c r="AD124" s="95" t="str">
        <f t="shared" si="34"/>
        <v>-</v>
      </c>
      <c r="AE124" s="70">
        <f t="shared" si="35"/>
        <v>1</v>
      </c>
      <c r="AF124" s="71">
        <f t="shared" si="36"/>
        <v>1</v>
      </c>
      <c r="AG124" s="71" t="str">
        <f t="shared" si="37"/>
        <v>Initial</v>
      </c>
      <c r="AH124" s="95" t="str">
        <f t="shared" si="38"/>
        <v>RLIS</v>
      </c>
      <c r="AI124" s="70">
        <f t="shared" si="39"/>
        <v>0</v>
      </c>
    </row>
    <row r="125" spans="1:35" ht="12.75" customHeight="1">
      <c r="A125" s="68" t="s">
        <v>467</v>
      </c>
      <c r="B125" s="69" t="s">
        <v>468</v>
      </c>
      <c r="C125" s="70" t="s">
        <v>469</v>
      </c>
      <c r="D125" s="71" t="s">
        <v>470</v>
      </c>
      <c r="E125" s="71" t="s">
        <v>471</v>
      </c>
      <c r="F125" s="72" t="s">
        <v>1462</v>
      </c>
      <c r="G125" s="73" t="s">
        <v>472</v>
      </c>
      <c r="H125" s="74" t="s">
        <v>473</v>
      </c>
      <c r="I125" s="75" t="s">
        <v>474</v>
      </c>
      <c r="J125" s="80" t="s">
        <v>1466</v>
      </c>
      <c r="K125" s="76" t="s">
        <v>1467</v>
      </c>
      <c r="L125" s="81" t="s">
        <v>28</v>
      </c>
      <c r="M125" s="83">
        <v>2490.085</v>
      </c>
      <c r="N125" s="82" t="s">
        <v>28</v>
      </c>
      <c r="O125" s="77">
        <v>24.560193170058643</v>
      </c>
      <c r="P125" s="78" t="s">
        <v>1468</v>
      </c>
      <c r="Q125" s="85"/>
      <c r="R125" s="86"/>
      <c r="S125" s="79" t="s">
        <v>1468</v>
      </c>
      <c r="T125" s="88">
        <v>195242</v>
      </c>
      <c r="U125" s="90">
        <v>7018</v>
      </c>
      <c r="V125" s="89">
        <v>12026</v>
      </c>
      <c r="W125" s="87">
        <v>0</v>
      </c>
      <c r="X125" s="160" t="s">
        <v>1468</v>
      </c>
      <c r="Y125" s="161" t="s">
        <v>1467</v>
      </c>
      <c r="Z125" s="70">
        <f t="shared" si="30"/>
        <v>0</v>
      </c>
      <c r="AA125" s="71">
        <f t="shared" si="31"/>
        <v>0</v>
      </c>
      <c r="AB125" s="71">
        <f t="shared" si="32"/>
        <v>0</v>
      </c>
      <c r="AC125" s="71">
        <f t="shared" si="33"/>
        <v>0</v>
      </c>
      <c r="AD125" s="95" t="str">
        <f t="shared" si="34"/>
        <v>-</v>
      </c>
      <c r="AE125" s="70">
        <f t="shared" si="35"/>
        <v>1</v>
      </c>
      <c r="AF125" s="71">
        <f t="shared" si="36"/>
        <v>1</v>
      </c>
      <c r="AG125" s="71" t="str">
        <f t="shared" si="37"/>
        <v>Initial</v>
      </c>
      <c r="AH125" s="95" t="str">
        <f t="shared" si="38"/>
        <v>RLIS</v>
      </c>
      <c r="AI125" s="70">
        <f t="shared" si="39"/>
        <v>0</v>
      </c>
    </row>
    <row r="126" spans="1:35" ht="12.75" customHeight="1">
      <c r="A126" s="68" t="s">
        <v>475</v>
      </c>
      <c r="B126" s="69" t="s">
        <v>476</v>
      </c>
      <c r="C126" s="70" t="s">
        <v>477</v>
      </c>
      <c r="D126" s="71" t="s">
        <v>478</v>
      </c>
      <c r="E126" s="71" t="s">
        <v>960</v>
      </c>
      <c r="F126" s="72" t="s">
        <v>1462</v>
      </c>
      <c r="G126" s="73" t="s">
        <v>961</v>
      </c>
      <c r="H126" s="74" t="s">
        <v>479</v>
      </c>
      <c r="I126" s="75" t="s">
        <v>480</v>
      </c>
      <c r="J126" s="80" t="s">
        <v>1297</v>
      </c>
      <c r="K126" s="76" t="s">
        <v>1467</v>
      </c>
      <c r="L126" s="81" t="s">
        <v>28</v>
      </c>
      <c r="M126" s="83">
        <v>1366.397</v>
      </c>
      <c r="N126" s="82" t="s">
        <v>28</v>
      </c>
      <c r="O126" s="77">
        <v>32.31552162849873</v>
      </c>
      <c r="P126" s="78" t="s">
        <v>1468</v>
      </c>
      <c r="Q126" s="85"/>
      <c r="R126" s="86"/>
      <c r="S126" s="79" t="s">
        <v>1468</v>
      </c>
      <c r="T126" s="88">
        <v>125218</v>
      </c>
      <c r="U126" s="90">
        <v>7147</v>
      </c>
      <c r="V126" s="89">
        <v>8742</v>
      </c>
      <c r="W126" s="87">
        <v>0</v>
      </c>
      <c r="X126" s="160" t="s">
        <v>1467</v>
      </c>
      <c r="Y126" s="161" t="s">
        <v>1467</v>
      </c>
      <c r="Z126" s="70">
        <f t="shared" si="30"/>
        <v>0</v>
      </c>
      <c r="AA126" s="71">
        <f t="shared" si="31"/>
        <v>0</v>
      </c>
      <c r="AB126" s="71">
        <f t="shared" si="32"/>
        <v>0</v>
      </c>
      <c r="AC126" s="71">
        <f t="shared" si="33"/>
        <v>0</v>
      </c>
      <c r="AD126" s="95" t="str">
        <f t="shared" si="34"/>
        <v>-</v>
      </c>
      <c r="AE126" s="70">
        <f t="shared" si="35"/>
        <v>1</v>
      </c>
      <c r="AF126" s="71">
        <f t="shared" si="36"/>
        <v>1</v>
      </c>
      <c r="AG126" s="71" t="str">
        <f t="shared" si="37"/>
        <v>Initial</v>
      </c>
      <c r="AH126" s="95" t="str">
        <f t="shared" si="38"/>
        <v>RLIS</v>
      </c>
      <c r="AI126" s="70">
        <f t="shared" si="39"/>
        <v>0</v>
      </c>
    </row>
    <row r="127" spans="1:35" ht="12.75" customHeight="1">
      <c r="A127" s="68" t="s">
        <v>481</v>
      </c>
      <c r="B127" s="69" t="s">
        <v>482</v>
      </c>
      <c r="C127" s="70" t="s">
        <v>483</v>
      </c>
      <c r="D127" s="71" t="s">
        <v>484</v>
      </c>
      <c r="E127" s="71" t="s">
        <v>485</v>
      </c>
      <c r="F127" s="72" t="s">
        <v>1462</v>
      </c>
      <c r="G127" s="73" t="s">
        <v>486</v>
      </c>
      <c r="H127" s="74" t="s">
        <v>487</v>
      </c>
      <c r="I127" s="75" t="s">
        <v>488</v>
      </c>
      <c r="J127" s="80" t="s">
        <v>716</v>
      </c>
      <c r="K127" s="76" t="s">
        <v>1467</v>
      </c>
      <c r="L127" s="81" t="s">
        <v>28</v>
      </c>
      <c r="M127" s="83">
        <v>6499.984</v>
      </c>
      <c r="N127" s="82" t="s">
        <v>28</v>
      </c>
      <c r="O127" s="77">
        <v>14.340712223291627</v>
      </c>
      <c r="P127" s="78" t="s">
        <v>1467</v>
      </c>
      <c r="Q127" s="85"/>
      <c r="R127" s="86"/>
      <c r="S127" s="79" t="s">
        <v>1467</v>
      </c>
      <c r="T127" s="88">
        <v>309072</v>
      </c>
      <c r="U127" s="90">
        <v>12298</v>
      </c>
      <c r="V127" s="89">
        <v>25119</v>
      </c>
      <c r="W127" s="87">
        <v>0</v>
      </c>
      <c r="X127" s="160" t="s">
        <v>1468</v>
      </c>
      <c r="Y127" s="161" t="s">
        <v>1467</v>
      </c>
      <c r="Z127" s="70">
        <f t="shared" si="30"/>
        <v>0</v>
      </c>
      <c r="AA127" s="71">
        <f t="shared" si="31"/>
        <v>0</v>
      </c>
      <c r="AB127" s="71">
        <f t="shared" si="32"/>
        <v>0</v>
      </c>
      <c r="AC127" s="71">
        <f t="shared" si="33"/>
        <v>0</v>
      </c>
      <c r="AD127" s="95" t="str">
        <f t="shared" si="34"/>
        <v>-</v>
      </c>
      <c r="AE127" s="70">
        <f t="shared" si="35"/>
        <v>0</v>
      </c>
      <c r="AF127" s="71">
        <f t="shared" si="36"/>
        <v>0</v>
      </c>
      <c r="AG127" s="71">
        <f t="shared" si="37"/>
        <v>0</v>
      </c>
      <c r="AH127" s="95" t="str">
        <f t="shared" si="38"/>
        <v>-</v>
      </c>
      <c r="AI127" s="70">
        <f t="shared" si="39"/>
        <v>0</v>
      </c>
    </row>
    <row r="128" spans="1:35" ht="12.75" customHeight="1">
      <c r="A128" s="68" t="s">
        <v>489</v>
      </c>
      <c r="B128" s="69" t="s">
        <v>490</v>
      </c>
      <c r="C128" s="70" t="s">
        <v>491</v>
      </c>
      <c r="D128" s="71" t="s">
        <v>492</v>
      </c>
      <c r="E128" s="71" t="s">
        <v>493</v>
      </c>
      <c r="F128" s="72" t="s">
        <v>1462</v>
      </c>
      <c r="G128" s="73" t="s">
        <v>494</v>
      </c>
      <c r="H128" s="74" t="s">
        <v>495</v>
      </c>
      <c r="I128" s="75" t="s">
        <v>496</v>
      </c>
      <c r="J128" s="80" t="s">
        <v>1288</v>
      </c>
      <c r="K128" s="76" t="s">
        <v>1468</v>
      </c>
      <c r="L128" s="81" t="s">
        <v>28</v>
      </c>
      <c r="M128" s="83">
        <v>2811.925</v>
      </c>
      <c r="N128" s="82" t="s">
        <v>28</v>
      </c>
      <c r="O128" s="77">
        <v>46.110938952587546</v>
      </c>
      <c r="P128" s="78" t="s">
        <v>1468</v>
      </c>
      <c r="Q128" s="85"/>
      <c r="R128" s="86"/>
      <c r="S128" s="79" t="s">
        <v>1468</v>
      </c>
      <c r="T128" s="88">
        <v>403392</v>
      </c>
      <c r="U128" s="90">
        <v>23732</v>
      </c>
      <c r="V128" s="89">
        <v>26271</v>
      </c>
      <c r="W128" s="87">
        <v>0</v>
      </c>
      <c r="X128" s="160" t="s">
        <v>1467</v>
      </c>
      <c r="Y128" s="161" t="s">
        <v>1467</v>
      </c>
      <c r="Z128" s="70">
        <f t="shared" si="30"/>
        <v>1</v>
      </c>
      <c r="AA128" s="71">
        <f t="shared" si="31"/>
        <v>0</v>
      </c>
      <c r="AB128" s="71">
        <f t="shared" si="32"/>
        <v>0</v>
      </c>
      <c r="AC128" s="71">
        <f t="shared" si="33"/>
        <v>0</v>
      </c>
      <c r="AD128" s="95" t="str">
        <f t="shared" si="34"/>
        <v>-</v>
      </c>
      <c r="AE128" s="70">
        <f t="shared" si="35"/>
        <v>1</v>
      </c>
      <c r="AF128" s="71">
        <f t="shared" si="36"/>
        <v>1</v>
      </c>
      <c r="AG128" s="71" t="str">
        <f t="shared" si="37"/>
        <v>Initial</v>
      </c>
      <c r="AH128" s="95" t="str">
        <f t="shared" si="38"/>
        <v>RLIS</v>
      </c>
      <c r="AI128" s="70">
        <f t="shared" si="39"/>
        <v>0</v>
      </c>
    </row>
    <row r="129" spans="1:35" ht="12.75" customHeight="1">
      <c r="A129" s="68" t="s">
        <v>497</v>
      </c>
      <c r="B129" s="69" t="s">
        <v>498</v>
      </c>
      <c r="C129" s="70" t="s">
        <v>499</v>
      </c>
      <c r="D129" s="71" t="s">
        <v>500</v>
      </c>
      <c r="E129" s="71" t="s">
        <v>501</v>
      </c>
      <c r="F129" s="72" t="s">
        <v>1462</v>
      </c>
      <c r="G129" s="73" t="s">
        <v>502</v>
      </c>
      <c r="H129" s="74" t="s">
        <v>503</v>
      </c>
      <c r="I129" s="75" t="s">
        <v>504</v>
      </c>
      <c r="J129" s="80" t="s">
        <v>1511</v>
      </c>
      <c r="K129" s="76" t="s">
        <v>1468</v>
      </c>
      <c r="L129" s="81" t="s">
        <v>28</v>
      </c>
      <c r="M129" s="83">
        <v>1486.331</v>
      </c>
      <c r="N129" s="82" t="s">
        <v>28</v>
      </c>
      <c r="O129" s="77">
        <v>20.268620268620268</v>
      </c>
      <c r="P129" s="78" t="s">
        <v>1468</v>
      </c>
      <c r="Q129" s="85"/>
      <c r="R129" s="86"/>
      <c r="S129" s="79" t="s">
        <v>1468</v>
      </c>
      <c r="T129" s="88">
        <v>100276</v>
      </c>
      <c r="U129" s="90">
        <v>3397</v>
      </c>
      <c r="V129" s="89">
        <v>6340</v>
      </c>
      <c r="W129" s="87">
        <v>0</v>
      </c>
      <c r="X129" s="160" t="s">
        <v>1468</v>
      </c>
      <c r="Y129" s="161" t="s">
        <v>1467</v>
      </c>
      <c r="Z129" s="70">
        <f t="shared" si="30"/>
        <v>1</v>
      </c>
      <c r="AA129" s="71">
        <f t="shared" si="31"/>
        <v>0</v>
      </c>
      <c r="AB129" s="71">
        <f t="shared" si="32"/>
        <v>0</v>
      </c>
      <c r="AC129" s="71">
        <f t="shared" si="33"/>
        <v>0</v>
      </c>
      <c r="AD129" s="95" t="str">
        <f t="shared" si="34"/>
        <v>-</v>
      </c>
      <c r="AE129" s="70">
        <f t="shared" si="35"/>
        <v>1</v>
      </c>
      <c r="AF129" s="71">
        <f t="shared" si="36"/>
        <v>1</v>
      </c>
      <c r="AG129" s="71" t="str">
        <f t="shared" si="37"/>
        <v>Initial</v>
      </c>
      <c r="AH129" s="95" t="str">
        <f t="shared" si="38"/>
        <v>RLIS</v>
      </c>
      <c r="AI129" s="70">
        <f t="shared" si="39"/>
        <v>0</v>
      </c>
    </row>
    <row r="130" spans="1:35" ht="12.75" customHeight="1">
      <c r="A130" s="68" t="s">
        <v>505</v>
      </c>
      <c r="B130" s="69" t="s">
        <v>506</v>
      </c>
      <c r="C130" s="70" t="s">
        <v>507</v>
      </c>
      <c r="D130" s="71" t="s">
        <v>508</v>
      </c>
      <c r="E130" s="71" t="s">
        <v>509</v>
      </c>
      <c r="F130" s="72" t="s">
        <v>1462</v>
      </c>
      <c r="G130" s="73" t="s">
        <v>510</v>
      </c>
      <c r="H130" s="74" t="s">
        <v>511</v>
      </c>
      <c r="I130" s="75" t="s">
        <v>512</v>
      </c>
      <c r="J130" s="80" t="s">
        <v>1367</v>
      </c>
      <c r="K130" s="76" t="s">
        <v>1467</v>
      </c>
      <c r="L130" s="81" t="s">
        <v>28</v>
      </c>
      <c r="M130" s="83">
        <v>4534.379</v>
      </c>
      <c r="N130" s="82" t="s">
        <v>28</v>
      </c>
      <c r="O130" s="77">
        <v>14.804469273743019</v>
      </c>
      <c r="P130" s="78" t="s">
        <v>1467</v>
      </c>
      <c r="Q130" s="85"/>
      <c r="R130" s="86"/>
      <c r="S130" s="79" t="s">
        <v>1467</v>
      </c>
      <c r="T130" s="88">
        <v>235967</v>
      </c>
      <c r="U130" s="90">
        <v>5652</v>
      </c>
      <c r="V130" s="89">
        <v>14792</v>
      </c>
      <c r="W130" s="87">
        <v>0</v>
      </c>
      <c r="X130" s="160" t="s">
        <v>1467</v>
      </c>
      <c r="Y130" s="161" t="s">
        <v>1467</v>
      </c>
      <c r="Z130" s="70">
        <f t="shared" si="30"/>
        <v>0</v>
      </c>
      <c r="AA130" s="71">
        <f t="shared" si="31"/>
        <v>0</v>
      </c>
      <c r="AB130" s="71">
        <f t="shared" si="32"/>
        <v>0</v>
      </c>
      <c r="AC130" s="71">
        <f t="shared" si="33"/>
        <v>0</v>
      </c>
      <c r="AD130" s="95" t="str">
        <f t="shared" si="34"/>
        <v>-</v>
      </c>
      <c r="AE130" s="70">
        <f t="shared" si="35"/>
        <v>0</v>
      </c>
      <c r="AF130" s="71">
        <f t="shared" si="36"/>
        <v>0</v>
      </c>
      <c r="AG130" s="71">
        <f t="shared" si="37"/>
        <v>0</v>
      </c>
      <c r="AH130" s="95" t="str">
        <f t="shared" si="38"/>
        <v>-</v>
      </c>
      <c r="AI130" s="70">
        <f t="shared" si="39"/>
        <v>0</v>
      </c>
    </row>
    <row r="131" spans="1:35" ht="12.75" customHeight="1">
      <c r="A131" s="68" t="s">
        <v>513</v>
      </c>
      <c r="B131" s="69" t="s">
        <v>514</v>
      </c>
      <c r="C131" s="70" t="s">
        <v>515</v>
      </c>
      <c r="D131" s="71" t="s">
        <v>516</v>
      </c>
      <c r="E131" s="71" t="s">
        <v>517</v>
      </c>
      <c r="F131" s="72" t="s">
        <v>1462</v>
      </c>
      <c r="G131" s="73" t="s">
        <v>518</v>
      </c>
      <c r="H131" s="74" t="s">
        <v>519</v>
      </c>
      <c r="I131" s="75" t="s">
        <v>520</v>
      </c>
      <c r="J131" s="80" t="s">
        <v>1288</v>
      </c>
      <c r="K131" s="76" t="s">
        <v>1468</v>
      </c>
      <c r="L131" s="81" t="s">
        <v>28</v>
      </c>
      <c r="M131" s="83">
        <v>1022.741</v>
      </c>
      <c r="N131" s="82" t="s">
        <v>28</v>
      </c>
      <c r="O131" s="77">
        <v>31.773177317731772</v>
      </c>
      <c r="P131" s="78" t="s">
        <v>1468</v>
      </c>
      <c r="Q131" s="85"/>
      <c r="R131" s="86"/>
      <c r="S131" s="79" t="s">
        <v>1468</v>
      </c>
      <c r="T131" s="88">
        <v>104650</v>
      </c>
      <c r="U131" s="90">
        <v>5360</v>
      </c>
      <c r="V131" s="89">
        <v>6604</v>
      </c>
      <c r="W131" s="87">
        <v>0</v>
      </c>
      <c r="X131" s="160" t="s">
        <v>1467</v>
      </c>
      <c r="Y131" s="161" t="s">
        <v>1467</v>
      </c>
      <c r="Z131" s="70">
        <f t="shared" si="30"/>
        <v>1</v>
      </c>
      <c r="AA131" s="71">
        <f t="shared" si="31"/>
        <v>0</v>
      </c>
      <c r="AB131" s="71">
        <f t="shared" si="32"/>
        <v>0</v>
      </c>
      <c r="AC131" s="71">
        <f t="shared" si="33"/>
        <v>0</v>
      </c>
      <c r="AD131" s="95" t="str">
        <f t="shared" si="34"/>
        <v>-</v>
      </c>
      <c r="AE131" s="70">
        <f t="shared" si="35"/>
        <v>1</v>
      </c>
      <c r="AF131" s="71">
        <f t="shared" si="36"/>
        <v>1</v>
      </c>
      <c r="AG131" s="71" t="str">
        <f t="shared" si="37"/>
        <v>Initial</v>
      </c>
      <c r="AH131" s="95" t="str">
        <f t="shared" si="38"/>
        <v>RLIS</v>
      </c>
      <c r="AI131" s="70">
        <f t="shared" si="39"/>
        <v>0</v>
      </c>
    </row>
    <row r="132" spans="1:35" ht="12.75" customHeight="1">
      <c r="A132" s="68" t="s">
        <v>521</v>
      </c>
      <c r="B132" s="69" t="s">
        <v>522</v>
      </c>
      <c r="C132" s="70" t="s">
        <v>523</v>
      </c>
      <c r="D132" s="71" t="s">
        <v>524</v>
      </c>
      <c r="E132" s="71" t="s">
        <v>525</v>
      </c>
      <c r="F132" s="72" t="s">
        <v>1462</v>
      </c>
      <c r="G132" s="73" t="s">
        <v>526</v>
      </c>
      <c r="H132" s="74" t="s">
        <v>527</v>
      </c>
      <c r="I132" s="75" t="s">
        <v>528</v>
      </c>
      <c r="J132" s="80" t="s">
        <v>1466</v>
      </c>
      <c r="K132" s="76" t="s">
        <v>1467</v>
      </c>
      <c r="L132" s="81" t="s">
        <v>28</v>
      </c>
      <c r="M132" s="83">
        <v>2939.442</v>
      </c>
      <c r="N132" s="82" t="s">
        <v>28</v>
      </c>
      <c r="O132" s="77">
        <v>18.04154302670623</v>
      </c>
      <c r="P132" s="78" t="s">
        <v>1467</v>
      </c>
      <c r="Q132" s="85"/>
      <c r="R132" s="86"/>
      <c r="S132" s="79" t="s">
        <v>1468</v>
      </c>
      <c r="T132" s="88">
        <v>184895</v>
      </c>
      <c r="U132" s="90">
        <v>6715</v>
      </c>
      <c r="V132" s="89">
        <v>12603</v>
      </c>
      <c r="W132" s="87">
        <v>0</v>
      </c>
      <c r="X132" s="160" t="s">
        <v>1468</v>
      </c>
      <c r="Y132" s="161" t="s">
        <v>1467</v>
      </c>
      <c r="Z132" s="70">
        <f t="shared" si="30"/>
        <v>0</v>
      </c>
      <c r="AA132" s="71">
        <f t="shared" si="31"/>
        <v>0</v>
      </c>
      <c r="AB132" s="71">
        <f t="shared" si="32"/>
        <v>0</v>
      </c>
      <c r="AC132" s="71">
        <f t="shared" si="33"/>
        <v>0</v>
      </c>
      <c r="AD132" s="95" t="str">
        <f t="shared" si="34"/>
        <v>-</v>
      </c>
      <c r="AE132" s="70">
        <f t="shared" si="35"/>
        <v>1</v>
      </c>
      <c r="AF132" s="71">
        <f t="shared" si="36"/>
        <v>0</v>
      </c>
      <c r="AG132" s="71">
        <f t="shared" si="37"/>
        <v>0</v>
      </c>
      <c r="AH132" s="95" t="str">
        <f t="shared" si="38"/>
        <v>-</v>
      </c>
      <c r="AI132" s="70">
        <f t="shared" si="39"/>
        <v>0</v>
      </c>
    </row>
    <row r="133" spans="1:35" ht="12.75" customHeight="1">
      <c r="A133" s="68" t="s">
        <v>529</v>
      </c>
      <c r="B133" s="69" t="s">
        <v>530</v>
      </c>
      <c r="C133" s="70" t="s">
        <v>531</v>
      </c>
      <c r="D133" s="71" t="s">
        <v>532</v>
      </c>
      <c r="E133" s="71" t="s">
        <v>533</v>
      </c>
      <c r="F133" s="72" t="s">
        <v>1462</v>
      </c>
      <c r="G133" s="73" t="s">
        <v>534</v>
      </c>
      <c r="H133" s="74" t="s">
        <v>535</v>
      </c>
      <c r="I133" s="75" t="s">
        <v>536</v>
      </c>
      <c r="J133" s="80" t="s">
        <v>1288</v>
      </c>
      <c r="K133" s="76" t="s">
        <v>1468</v>
      </c>
      <c r="L133" s="81" t="s">
        <v>28</v>
      </c>
      <c r="M133" s="83">
        <v>1479.932</v>
      </c>
      <c r="N133" s="82" t="s">
        <v>28</v>
      </c>
      <c r="O133" s="77">
        <v>32.09594517418618</v>
      </c>
      <c r="P133" s="78" t="s">
        <v>1468</v>
      </c>
      <c r="Q133" s="85"/>
      <c r="R133" s="86"/>
      <c r="S133" s="79" t="s">
        <v>1468</v>
      </c>
      <c r="T133" s="88">
        <v>142252</v>
      </c>
      <c r="U133" s="90">
        <v>6275</v>
      </c>
      <c r="V133" s="89">
        <v>8953</v>
      </c>
      <c r="W133" s="87">
        <v>0</v>
      </c>
      <c r="X133" s="160" t="s">
        <v>1468</v>
      </c>
      <c r="Y133" s="161" t="s">
        <v>1467</v>
      </c>
      <c r="Z133" s="70">
        <f aca="true" t="shared" si="40" ref="Z133:Z164">IF(OR(K133="YES",TRIM(L133)="YES"),1,0)</f>
        <v>1</v>
      </c>
      <c r="AA133" s="71">
        <f aca="true" t="shared" si="41" ref="AA133:AA164">IF(OR(AND(ISNUMBER(M133),AND(M133&gt;0,M133&lt;600)),AND(ISNUMBER(M133),AND(M133&gt;0,N133="YES"))),1,0)</f>
        <v>0</v>
      </c>
      <c r="AB133" s="71">
        <f aca="true" t="shared" si="42" ref="AB133:AB164">IF(AND(OR(K133="YES",TRIM(L133)="YES"),(Z133=0)),"Trouble",0)</f>
        <v>0</v>
      </c>
      <c r="AC133" s="71">
        <f aca="true" t="shared" si="43" ref="AC133:AC164">IF(AND(OR(AND(ISNUMBER(M133),AND(M133&gt;0,M133&lt;600)),AND(ISNUMBER(M133),AND(M133&gt;0,N133="YES"))),(AA133=0)),"Trouble",0)</f>
        <v>0</v>
      </c>
      <c r="AD133" s="95" t="str">
        <f aca="true" t="shared" si="44" ref="AD133:AD164">IF(AND(Z133=1,AA133=1),"SRSA","-")</f>
        <v>-</v>
      </c>
      <c r="AE133" s="70">
        <f aca="true" t="shared" si="45" ref="AE133:AE164">IF(S133="YES",1,0)</f>
        <v>1</v>
      </c>
      <c r="AF133" s="71">
        <f aca="true" t="shared" si="46" ref="AF133:AF164">IF(OR(AND(ISNUMBER(Q133),Q133&gt;=20),(AND(ISNUMBER(Q133)=FALSE,AND(ISNUMBER(O133),O133&gt;=20)))),1,0)</f>
        <v>1</v>
      </c>
      <c r="AG133" s="71" t="str">
        <f aca="true" t="shared" si="47" ref="AG133:AG164">IF(AND(AE133=1,AF133=1),"Initial",0)</f>
        <v>Initial</v>
      </c>
      <c r="AH133" s="95" t="str">
        <f aca="true" t="shared" si="48" ref="AH133:AH164">IF(AND(AND(AG133="Initial",AI133=0),AND(ISNUMBER(M133),M133&gt;0)),"RLIS","-")</f>
        <v>RLIS</v>
      </c>
      <c r="AI133" s="70">
        <f aca="true" t="shared" si="49" ref="AI133:AI164">IF(AND(AD133="SRSA",AG133="Initial"),"SRSA",0)</f>
        <v>0</v>
      </c>
    </row>
    <row r="134" spans="1:35" ht="12.75" customHeight="1">
      <c r="A134" s="68" t="s">
        <v>537</v>
      </c>
      <c r="B134" s="69" t="s">
        <v>538</v>
      </c>
      <c r="C134" s="70" t="s">
        <v>539</v>
      </c>
      <c r="D134" s="71" t="s">
        <v>540</v>
      </c>
      <c r="E134" s="71" t="s">
        <v>541</v>
      </c>
      <c r="F134" s="72" t="s">
        <v>1462</v>
      </c>
      <c r="G134" s="73" t="s">
        <v>542</v>
      </c>
      <c r="H134" s="74" t="s">
        <v>543</v>
      </c>
      <c r="I134" s="75" t="s">
        <v>544</v>
      </c>
      <c r="J134" s="80" t="s">
        <v>1297</v>
      </c>
      <c r="K134" s="76" t="s">
        <v>1467</v>
      </c>
      <c r="L134" s="81" t="s">
        <v>28</v>
      </c>
      <c r="M134" s="83">
        <v>1338.469</v>
      </c>
      <c r="N134" s="82" t="s">
        <v>28</v>
      </c>
      <c r="O134" s="77">
        <v>34.47385409941898</v>
      </c>
      <c r="P134" s="78" t="s">
        <v>1468</v>
      </c>
      <c r="Q134" s="85"/>
      <c r="R134" s="86"/>
      <c r="S134" s="79" t="s">
        <v>1468</v>
      </c>
      <c r="T134" s="88">
        <v>151880</v>
      </c>
      <c r="U134" s="90">
        <v>8801</v>
      </c>
      <c r="V134" s="89">
        <v>11045</v>
      </c>
      <c r="W134" s="87">
        <v>0</v>
      </c>
      <c r="X134" s="160" t="s">
        <v>1468</v>
      </c>
      <c r="Y134" s="161" t="s">
        <v>1467</v>
      </c>
      <c r="Z134" s="70">
        <f t="shared" si="40"/>
        <v>0</v>
      </c>
      <c r="AA134" s="71">
        <f t="shared" si="41"/>
        <v>0</v>
      </c>
      <c r="AB134" s="71">
        <f t="shared" si="42"/>
        <v>0</v>
      </c>
      <c r="AC134" s="71">
        <f t="shared" si="43"/>
        <v>0</v>
      </c>
      <c r="AD134" s="95" t="str">
        <f t="shared" si="44"/>
        <v>-</v>
      </c>
      <c r="AE134" s="70">
        <f t="shared" si="45"/>
        <v>1</v>
      </c>
      <c r="AF134" s="71">
        <f t="shared" si="46"/>
        <v>1</v>
      </c>
      <c r="AG134" s="71" t="str">
        <f t="shared" si="47"/>
        <v>Initial</v>
      </c>
      <c r="AH134" s="95" t="str">
        <f t="shared" si="48"/>
        <v>RLIS</v>
      </c>
      <c r="AI134" s="70">
        <f t="shared" si="49"/>
        <v>0</v>
      </c>
    </row>
    <row r="135" spans="1:35" ht="12.75" customHeight="1">
      <c r="A135" s="68" t="s">
        <v>545</v>
      </c>
      <c r="B135" s="69" t="s">
        <v>546</v>
      </c>
      <c r="C135" s="70" t="s">
        <v>547</v>
      </c>
      <c r="D135" s="71" t="s">
        <v>548</v>
      </c>
      <c r="E135" s="71" t="s">
        <v>549</v>
      </c>
      <c r="F135" s="72" t="s">
        <v>1462</v>
      </c>
      <c r="G135" s="73" t="s">
        <v>550</v>
      </c>
      <c r="H135" s="74" t="s">
        <v>551</v>
      </c>
      <c r="I135" s="75" t="s">
        <v>552</v>
      </c>
      <c r="J135" s="80" t="s">
        <v>1288</v>
      </c>
      <c r="K135" s="76" t="s">
        <v>1468</v>
      </c>
      <c r="L135" s="81" t="s">
        <v>28</v>
      </c>
      <c r="M135" s="83">
        <v>1799.974</v>
      </c>
      <c r="N135" s="82" t="s">
        <v>28</v>
      </c>
      <c r="O135" s="77">
        <v>31.382978723404253</v>
      </c>
      <c r="P135" s="78" t="s">
        <v>1468</v>
      </c>
      <c r="Q135" s="85"/>
      <c r="R135" s="86"/>
      <c r="S135" s="79" t="s">
        <v>1468</v>
      </c>
      <c r="T135" s="88">
        <v>154452</v>
      </c>
      <c r="U135" s="90">
        <v>6405</v>
      </c>
      <c r="V135" s="89">
        <v>10145</v>
      </c>
      <c r="W135" s="87">
        <v>0</v>
      </c>
      <c r="X135" s="160" t="s">
        <v>1468</v>
      </c>
      <c r="Y135" s="161" t="s">
        <v>1467</v>
      </c>
      <c r="Z135" s="70">
        <f t="shared" si="40"/>
        <v>1</v>
      </c>
      <c r="AA135" s="71">
        <f t="shared" si="41"/>
        <v>0</v>
      </c>
      <c r="AB135" s="71">
        <f t="shared" si="42"/>
        <v>0</v>
      </c>
      <c r="AC135" s="71">
        <f t="shared" si="43"/>
        <v>0</v>
      </c>
      <c r="AD135" s="95" t="str">
        <f t="shared" si="44"/>
        <v>-</v>
      </c>
      <c r="AE135" s="70">
        <f t="shared" si="45"/>
        <v>1</v>
      </c>
      <c r="AF135" s="71">
        <f t="shared" si="46"/>
        <v>1</v>
      </c>
      <c r="AG135" s="71" t="str">
        <f t="shared" si="47"/>
        <v>Initial</v>
      </c>
      <c r="AH135" s="95" t="str">
        <f t="shared" si="48"/>
        <v>RLIS</v>
      </c>
      <c r="AI135" s="70">
        <f t="shared" si="49"/>
        <v>0</v>
      </c>
    </row>
    <row r="136" spans="1:35" ht="12.75" customHeight="1">
      <c r="A136" s="68" t="s">
        <v>553</v>
      </c>
      <c r="B136" s="69" t="s">
        <v>554</v>
      </c>
      <c r="C136" s="70" t="s">
        <v>555</v>
      </c>
      <c r="D136" s="71" t="s">
        <v>556</v>
      </c>
      <c r="E136" s="71" t="s">
        <v>557</v>
      </c>
      <c r="F136" s="72" t="s">
        <v>1462</v>
      </c>
      <c r="G136" s="73" t="s">
        <v>558</v>
      </c>
      <c r="H136" s="74" t="s">
        <v>559</v>
      </c>
      <c r="I136" s="75" t="s">
        <v>560</v>
      </c>
      <c r="J136" s="80" t="s">
        <v>1466</v>
      </c>
      <c r="K136" s="76" t="s">
        <v>1467</v>
      </c>
      <c r="L136" s="81" t="s">
        <v>28</v>
      </c>
      <c r="M136" s="83">
        <v>4146.051</v>
      </c>
      <c r="N136" s="82" t="s">
        <v>28</v>
      </c>
      <c r="O136" s="77">
        <v>19.37669376693767</v>
      </c>
      <c r="P136" s="78" t="s">
        <v>1467</v>
      </c>
      <c r="Q136" s="85"/>
      <c r="R136" s="86"/>
      <c r="S136" s="79" t="s">
        <v>1468</v>
      </c>
      <c r="T136" s="88">
        <v>254516</v>
      </c>
      <c r="U136" s="90">
        <v>9935</v>
      </c>
      <c r="V136" s="89">
        <v>16694</v>
      </c>
      <c r="W136" s="87">
        <v>0</v>
      </c>
      <c r="X136" s="160" t="s">
        <v>1467</v>
      </c>
      <c r="Y136" s="161" t="s">
        <v>1467</v>
      </c>
      <c r="Z136" s="70">
        <f t="shared" si="40"/>
        <v>0</v>
      </c>
      <c r="AA136" s="71">
        <f t="shared" si="41"/>
        <v>0</v>
      </c>
      <c r="AB136" s="71">
        <f t="shared" si="42"/>
        <v>0</v>
      </c>
      <c r="AC136" s="71">
        <f t="shared" si="43"/>
        <v>0</v>
      </c>
      <c r="AD136" s="95" t="str">
        <f t="shared" si="44"/>
        <v>-</v>
      </c>
      <c r="AE136" s="70">
        <f t="shared" si="45"/>
        <v>1</v>
      </c>
      <c r="AF136" s="71">
        <f t="shared" si="46"/>
        <v>0</v>
      </c>
      <c r="AG136" s="71">
        <f t="shared" si="47"/>
        <v>0</v>
      </c>
      <c r="AH136" s="95" t="str">
        <f t="shared" si="48"/>
        <v>-</v>
      </c>
      <c r="AI136" s="70">
        <f t="shared" si="49"/>
        <v>0</v>
      </c>
    </row>
    <row r="137" spans="1:35" ht="12.75" customHeight="1">
      <c r="A137" s="68" t="s">
        <v>561</v>
      </c>
      <c r="B137" s="69" t="s">
        <v>562</v>
      </c>
      <c r="C137" s="70" t="s">
        <v>563</v>
      </c>
      <c r="D137" s="71" t="s">
        <v>564</v>
      </c>
      <c r="E137" s="71" t="s">
        <v>565</v>
      </c>
      <c r="F137" s="72" t="s">
        <v>1462</v>
      </c>
      <c r="G137" s="73" t="s">
        <v>566</v>
      </c>
      <c r="H137" s="74" t="s">
        <v>567</v>
      </c>
      <c r="I137" s="75" t="s">
        <v>568</v>
      </c>
      <c r="J137" s="80" t="s">
        <v>1297</v>
      </c>
      <c r="K137" s="76" t="s">
        <v>1467</v>
      </c>
      <c r="L137" s="81" t="s">
        <v>28</v>
      </c>
      <c r="M137" s="83">
        <v>729.148</v>
      </c>
      <c r="N137" s="82" t="s">
        <v>28</v>
      </c>
      <c r="O137" s="77">
        <v>43.73259052924791</v>
      </c>
      <c r="P137" s="78" t="s">
        <v>1468</v>
      </c>
      <c r="Q137" s="85"/>
      <c r="R137" s="86"/>
      <c r="S137" s="79" t="s">
        <v>1468</v>
      </c>
      <c r="T137" s="88">
        <v>68930</v>
      </c>
      <c r="U137" s="90">
        <v>4176</v>
      </c>
      <c r="V137" s="89">
        <v>5954</v>
      </c>
      <c r="W137" s="87">
        <v>0</v>
      </c>
      <c r="X137" s="160" t="s">
        <v>1468</v>
      </c>
      <c r="Y137" s="161" t="s">
        <v>1467</v>
      </c>
      <c r="Z137" s="70">
        <f t="shared" si="40"/>
        <v>0</v>
      </c>
      <c r="AA137" s="71">
        <f t="shared" si="41"/>
        <v>0</v>
      </c>
      <c r="AB137" s="71">
        <f t="shared" si="42"/>
        <v>0</v>
      </c>
      <c r="AC137" s="71">
        <f t="shared" si="43"/>
        <v>0</v>
      </c>
      <c r="AD137" s="95" t="str">
        <f t="shared" si="44"/>
        <v>-</v>
      </c>
      <c r="AE137" s="70">
        <f t="shared" si="45"/>
        <v>1</v>
      </c>
      <c r="AF137" s="71">
        <f t="shared" si="46"/>
        <v>1</v>
      </c>
      <c r="AG137" s="71" t="str">
        <f t="shared" si="47"/>
        <v>Initial</v>
      </c>
      <c r="AH137" s="95" t="str">
        <f t="shared" si="48"/>
        <v>RLIS</v>
      </c>
      <c r="AI137" s="70">
        <f t="shared" si="49"/>
        <v>0</v>
      </c>
    </row>
    <row r="138" spans="1:35" ht="12.75" customHeight="1">
      <c r="A138" s="68" t="s">
        <v>569</v>
      </c>
      <c r="B138" s="69" t="s">
        <v>570</v>
      </c>
      <c r="C138" s="70" t="s">
        <v>571</v>
      </c>
      <c r="D138" s="71" t="s">
        <v>572</v>
      </c>
      <c r="E138" s="71" t="s">
        <v>573</v>
      </c>
      <c r="F138" s="72" t="s">
        <v>1462</v>
      </c>
      <c r="G138" s="73" t="s">
        <v>574</v>
      </c>
      <c r="H138" s="74" t="s">
        <v>575</v>
      </c>
      <c r="I138" s="75" t="s">
        <v>576</v>
      </c>
      <c r="J138" s="80" t="s">
        <v>1466</v>
      </c>
      <c r="K138" s="76" t="s">
        <v>1467</v>
      </c>
      <c r="L138" s="81" t="s">
        <v>28</v>
      </c>
      <c r="M138" s="83">
        <v>1928.462</v>
      </c>
      <c r="N138" s="82" t="s">
        <v>28</v>
      </c>
      <c r="O138" s="77">
        <v>30.39443155452436</v>
      </c>
      <c r="P138" s="78" t="s">
        <v>1468</v>
      </c>
      <c r="Q138" s="85"/>
      <c r="R138" s="86"/>
      <c r="S138" s="79" t="s">
        <v>1468</v>
      </c>
      <c r="T138" s="88">
        <v>233161</v>
      </c>
      <c r="U138" s="90">
        <v>9792</v>
      </c>
      <c r="V138" s="89">
        <v>12502</v>
      </c>
      <c r="W138" s="87">
        <v>0</v>
      </c>
      <c r="X138" s="160" t="s">
        <v>1468</v>
      </c>
      <c r="Y138" s="161" t="s">
        <v>1467</v>
      </c>
      <c r="Z138" s="70">
        <f t="shared" si="40"/>
        <v>0</v>
      </c>
      <c r="AA138" s="71">
        <f t="shared" si="41"/>
        <v>0</v>
      </c>
      <c r="AB138" s="71">
        <f t="shared" si="42"/>
        <v>0</v>
      </c>
      <c r="AC138" s="71">
        <f t="shared" si="43"/>
        <v>0</v>
      </c>
      <c r="AD138" s="95" t="str">
        <f t="shared" si="44"/>
        <v>-</v>
      </c>
      <c r="AE138" s="70">
        <f t="shared" si="45"/>
        <v>1</v>
      </c>
      <c r="AF138" s="71">
        <f t="shared" si="46"/>
        <v>1</v>
      </c>
      <c r="AG138" s="71" t="str">
        <f t="shared" si="47"/>
        <v>Initial</v>
      </c>
      <c r="AH138" s="95" t="str">
        <f t="shared" si="48"/>
        <v>RLIS</v>
      </c>
      <c r="AI138" s="70">
        <f t="shared" si="49"/>
        <v>0</v>
      </c>
    </row>
    <row r="139" spans="1:35" ht="12.75" customHeight="1">
      <c r="A139" s="68" t="s">
        <v>577</v>
      </c>
      <c r="B139" s="69" t="s">
        <v>578</v>
      </c>
      <c r="C139" s="70" t="s">
        <v>302</v>
      </c>
      <c r="D139" s="71" t="s">
        <v>303</v>
      </c>
      <c r="E139" s="71" t="s">
        <v>304</v>
      </c>
      <c r="F139" s="72" t="s">
        <v>1462</v>
      </c>
      <c r="G139" s="73" t="s">
        <v>305</v>
      </c>
      <c r="H139" s="74" t="s">
        <v>306</v>
      </c>
      <c r="I139" s="75" t="s">
        <v>307</v>
      </c>
      <c r="J139" s="80" t="s">
        <v>1466</v>
      </c>
      <c r="K139" s="76" t="s">
        <v>1467</v>
      </c>
      <c r="L139" s="81" t="s">
        <v>28</v>
      </c>
      <c r="M139" s="83">
        <v>4609.098</v>
      </c>
      <c r="N139" s="82" t="s">
        <v>28</v>
      </c>
      <c r="O139" s="77">
        <v>23.609716924312387</v>
      </c>
      <c r="P139" s="78" t="s">
        <v>1468</v>
      </c>
      <c r="Q139" s="85"/>
      <c r="R139" s="86"/>
      <c r="S139" s="79" t="s">
        <v>1468</v>
      </c>
      <c r="T139" s="88">
        <v>364113</v>
      </c>
      <c r="U139" s="90">
        <v>14913</v>
      </c>
      <c r="V139" s="89">
        <v>23207</v>
      </c>
      <c r="W139" s="87">
        <v>0</v>
      </c>
      <c r="X139" s="160" t="s">
        <v>1468</v>
      </c>
      <c r="Y139" s="161" t="s">
        <v>1467</v>
      </c>
      <c r="Z139" s="70">
        <f t="shared" si="40"/>
        <v>0</v>
      </c>
      <c r="AA139" s="71">
        <f t="shared" si="41"/>
        <v>0</v>
      </c>
      <c r="AB139" s="71">
        <f t="shared" si="42"/>
        <v>0</v>
      </c>
      <c r="AC139" s="71">
        <f t="shared" si="43"/>
        <v>0</v>
      </c>
      <c r="AD139" s="95" t="str">
        <f t="shared" si="44"/>
        <v>-</v>
      </c>
      <c r="AE139" s="70">
        <f t="shared" si="45"/>
        <v>1</v>
      </c>
      <c r="AF139" s="71">
        <f t="shared" si="46"/>
        <v>1</v>
      </c>
      <c r="AG139" s="71" t="str">
        <f t="shared" si="47"/>
        <v>Initial</v>
      </c>
      <c r="AH139" s="95" t="str">
        <f t="shared" si="48"/>
        <v>RLIS</v>
      </c>
      <c r="AI139" s="70">
        <f t="shared" si="49"/>
        <v>0</v>
      </c>
    </row>
    <row r="140" spans="1:35" ht="12.75" customHeight="1">
      <c r="A140" s="68" t="s">
        <v>308</v>
      </c>
      <c r="B140" s="69" t="s">
        <v>309</v>
      </c>
      <c r="C140" s="70" t="s">
        <v>310</v>
      </c>
      <c r="D140" s="71" t="s">
        <v>311</v>
      </c>
      <c r="E140" s="71" t="s">
        <v>1175</v>
      </c>
      <c r="F140" s="72" t="s">
        <v>1462</v>
      </c>
      <c r="G140" s="73" t="s">
        <v>1176</v>
      </c>
      <c r="H140" s="74" t="s">
        <v>312</v>
      </c>
      <c r="I140" s="75" t="s">
        <v>313</v>
      </c>
      <c r="J140" s="80" t="s">
        <v>1297</v>
      </c>
      <c r="K140" s="76" t="s">
        <v>1467</v>
      </c>
      <c r="L140" s="81" t="s">
        <v>28</v>
      </c>
      <c r="M140" s="83">
        <v>1066.29</v>
      </c>
      <c r="N140" s="82" t="s">
        <v>28</v>
      </c>
      <c r="O140" s="77">
        <v>21.827861579414375</v>
      </c>
      <c r="P140" s="78" t="s">
        <v>1468</v>
      </c>
      <c r="Q140" s="85"/>
      <c r="R140" s="86"/>
      <c r="S140" s="79" t="s">
        <v>1468</v>
      </c>
      <c r="T140" s="88">
        <v>75988</v>
      </c>
      <c r="U140" s="90">
        <v>2735</v>
      </c>
      <c r="V140" s="89">
        <v>5478</v>
      </c>
      <c r="W140" s="87">
        <v>0</v>
      </c>
      <c r="X140" s="160" t="s">
        <v>1468</v>
      </c>
      <c r="Y140" s="161" t="s">
        <v>1467</v>
      </c>
      <c r="Z140" s="70">
        <f t="shared" si="40"/>
        <v>0</v>
      </c>
      <c r="AA140" s="71">
        <f t="shared" si="41"/>
        <v>0</v>
      </c>
      <c r="AB140" s="71">
        <f t="shared" si="42"/>
        <v>0</v>
      </c>
      <c r="AC140" s="71">
        <f t="shared" si="43"/>
        <v>0</v>
      </c>
      <c r="AD140" s="95" t="str">
        <f t="shared" si="44"/>
        <v>-</v>
      </c>
      <c r="AE140" s="70">
        <f t="shared" si="45"/>
        <v>1</v>
      </c>
      <c r="AF140" s="71">
        <f t="shared" si="46"/>
        <v>1</v>
      </c>
      <c r="AG140" s="71" t="str">
        <f t="shared" si="47"/>
        <v>Initial</v>
      </c>
      <c r="AH140" s="95" t="str">
        <f t="shared" si="48"/>
        <v>RLIS</v>
      </c>
      <c r="AI140" s="70">
        <f t="shared" si="49"/>
        <v>0</v>
      </c>
    </row>
    <row r="141" spans="1:35" ht="12.75" customHeight="1">
      <c r="A141" s="68" t="s">
        <v>314</v>
      </c>
      <c r="B141" s="69" t="s">
        <v>315</v>
      </c>
      <c r="C141" s="70" t="s">
        <v>316</v>
      </c>
      <c r="D141" s="71" t="s">
        <v>317</v>
      </c>
      <c r="E141" s="71" t="s">
        <v>1302</v>
      </c>
      <c r="F141" s="72" t="s">
        <v>1462</v>
      </c>
      <c r="G141" s="73" t="s">
        <v>1303</v>
      </c>
      <c r="H141" s="74" t="s">
        <v>318</v>
      </c>
      <c r="I141" s="75" t="s">
        <v>319</v>
      </c>
      <c r="J141" s="80" t="s">
        <v>320</v>
      </c>
      <c r="K141" s="76" t="s">
        <v>1467</v>
      </c>
      <c r="L141" s="81" t="s">
        <v>28</v>
      </c>
      <c r="M141" s="83">
        <v>4365.604</v>
      </c>
      <c r="N141" s="82" t="s">
        <v>28</v>
      </c>
      <c r="O141" s="77">
        <v>9.996448863636363</v>
      </c>
      <c r="P141" s="78" t="s">
        <v>1467</v>
      </c>
      <c r="Q141" s="85"/>
      <c r="R141" s="86"/>
      <c r="S141" s="79" t="s">
        <v>1467</v>
      </c>
      <c r="T141" s="88">
        <v>233160</v>
      </c>
      <c r="U141" s="90">
        <v>5477</v>
      </c>
      <c r="V141" s="89">
        <v>14648</v>
      </c>
      <c r="W141" s="87">
        <v>0</v>
      </c>
      <c r="X141" s="160" t="s">
        <v>1467</v>
      </c>
      <c r="Y141" s="161" t="s">
        <v>1467</v>
      </c>
      <c r="Z141" s="70">
        <f t="shared" si="40"/>
        <v>0</v>
      </c>
      <c r="AA141" s="71">
        <f t="shared" si="41"/>
        <v>0</v>
      </c>
      <c r="AB141" s="71">
        <f t="shared" si="42"/>
        <v>0</v>
      </c>
      <c r="AC141" s="71">
        <f t="shared" si="43"/>
        <v>0</v>
      </c>
      <c r="AD141" s="95" t="str">
        <f t="shared" si="44"/>
        <v>-</v>
      </c>
      <c r="AE141" s="70">
        <f t="shared" si="45"/>
        <v>0</v>
      </c>
      <c r="AF141" s="71">
        <f t="shared" si="46"/>
        <v>0</v>
      </c>
      <c r="AG141" s="71">
        <f t="shared" si="47"/>
        <v>0</v>
      </c>
      <c r="AH141" s="95" t="str">
        <f t="shared" si="48"/>
        <v>-</v>
      </c>
      <c r="AI141" s="70">
        <f t="shared" si="49"/>
        <v>0</v>
      </c>
    </row>
    <row r="142" spans="1:35" ht="12.75" customHeight="1">
      <c r="A142" s="68" t="s">
        <v>321</v>
      </c>
      <c r="B142" s="69" t="s">
        <v>322</v>
      </c>
      <c r="C142" s="70" t="s">
        <v>323</v>
      </c>
      <c r="D142" s="71" t="s">
        <v>324</v>
      </c>
      <c r="E142" s="71" t="s">
        <v>325</v>
      </c>
      <c r="F142" s="72" t="s">
        <v>1462</v>
      </c>
      <c r="G142" s="73" t="s">
        <v>326</v>
      </c>
      <c r="H142" s="74" t="s">
        <v>327</v>
      </c>
      <c r="I142" s="75" t="s">
        <v>328</v>
      </c>
      <c r="J142" s="80" t="s">
        <v>1485</v>
      </c>
      <c r="K142" s="76" t="s">
        <v>1467</v>
      </c>
      <c r="L142" s="81" t="s">
        <v>28</v>
      </c>
      <c r="M142" s="83">
        <v>1737.354</v>
      </c>
      <c r="N142" s="82" t="s">
        <v>28</v>
      </c>
      <c r="O142" s="77">
        <v>24.347236351305526</v>
      </c>
      <c r="P142" s="78" t="s">
        <v>1468</v>
      </c>
      <c r="Q142" s="85"/>
      <c r="R142" s="86"/>
      <c r="S142" s="79" t="s">
        <v>1467</v>
      </c>
      <c r="T142" s="88">
        <v>306149</v>
      </c>
      <c r="U142" s="90">
        <v>14581</v>
      </c>
      <c r="V142" s="89">
        <v>16254</v>
      </c>
      <c r="W142" s="87">
        <v>0</v>
      </c>
      <c r="X142" s="160" t="s">
        <v>1467</v>
      </c>
      <c r="Y142" s="161" t="s">
        <v>1467</v>
      </c>
      <c r="Z142" s="70">
        <f t="shared" si="40"/>
        <v>0</v>
      </c>
      <c r="AA142" s="71">
        <f t="shared" si="41"/>
        <v>0</v>
      </c>
      <c r="AB142" s="71">
        <f t="shared" si="42"/>
        <v>0</v>
      </c>
      <c r="AC142" s="71">
        <f t="shared" si="43"/>
        <v>0</v>
      </c>
      <c r="AD142" s="95" t="str">
        <f t="shared" si="44"/>
        <v>-</v>
      </c>
      <c r="AE142" s="70">
        <f t="shared" si="45"/>
        <v>0</v>
      </c>
      <c r="AF142" s="71">
        <f t="shared" si="46"/>
        <v>1</v>
      </c>
      <c r="AG142" s="71">
        <f t="shared" si="47"/>
        <v>0</v>
      </c>
      <c r="AH142" s="95" t="str">
        <f t="shared" si="48"/>
        <v>-</v>
      </c>
      <c r="AI142" s="70">
        <f t="shared" si="49"/>
        <v>0</v>
      </c>
    </row>
    <row r="143" spans="1:35" ht="12.75" customHeight="1">
      <c r="A143" s="68" t="s">
        <v>329</v>
      </c>
      <c r="B143" s="69" t="s">
        <v>330</v>
      </c>
      <c r="C143" s="70" t="s">
        <v>331</v>
      </c>
      <c r="D143" s="71" t="s">
        <v>332</v>
      </c>
      <c r="E143" s="71" t="s">
        <v>333</v>
      </c>
      <c r="F143" s="72" t="s">
        <v>1462</v>
      </c>
      <c r="G143" s="73" t="s">
        <v>334</v>
      </c>
      <c r="H143" s="74" t="s">
        <v>335</v>
      </c>
      <c r="I143" s="75" t="s">
        <v>336</v>
      </c>
      <c r="J143" s="80" t="s">
        <v>1288</v>
      </c>
      <c r="K143" s="76" t="s">
        <v>1468</v>
      </c>
      <c r="L143" s="81" t="s">
        <v>28</v>
      </c>
      <c r="M143" s="83">
        <v>1096.873</v>
      </c>
      <c r="N143" s="82" t="s">
        <v>28</v>
      </c>
      <c r="O143" s="77">
        <v>20.051413881748072</v>
      </c>
      <c r="P143" s="78" t="s">
        <v>1468</v>
      </c>
      <c r="Q143" s="85"/>
      <c r="R143" s="86"/>
      <c r="S143" s="79" t="s">
        <v>1468</v>
      </c>
      <c r="T143" s="88">
        <v>91094</v>
      </c>
      <c r="U143" s="90">
        <v>3206</v>
      </c>
      <c r="V143" s="89">
        <v>4676</v>
      </c>
      <c r="W143" s="87">
        <v>0</v>
      </c>
      <c r="X143" s="160" t="s">
        <v>1467</v>
      </c>
      <c r="Y143" s="161" t="s">
        <v>1467</v>
      </c>
      <c r="Z143" s="70">
        <f t="shared" si="40"/>
        <v>1</v>
      </c>
      <c r="AA143" s="71">
        <f t="shared" si="41"/>
        <v>0</v>
      </c>
      <c r="AB143" s="71">
        <f t="shared" si="42"/>
        <v>0</v>
      </c>
      <c r="AC143" s="71">
        <f t="shared" si="43"/>
        <v>0</v>
      </c>
      <c r="AD143" s="95" t="str">
        <f t="shared" si="44"/>
        <v>-</v>
      </c>
      <c r="AE143" s="70">
        <f t="shared" si="45"/>
        <v>1</v>
      </c>
      <c r="AF143" s="71">
        <f t="shared" si="46"/>
        <v>1</v>
      </c>
      <c r="AG143" s="71" t="str">
        <f t="shared" si="47"/>
        <v>Initial</v>
      </c>
      <c r="AH143" s="95" t="str">
        <f t="shared" si="48"/>
        <v>RLIS</v>
      </c>
      <c r="AI143" s="70">
        <f t="shared" si="49"/>
        <v>0</v>
      </c>
    </row>
    <row r="144" spans="1:35" ht="12.75" customHeight="1">
      <c r="A144" s="68" t="s">
        <v>337</v>
      </c>
      <c r="B144" s="69" t="s">
        <v>338</v>
      </c>
      <c r="C144" s="70" t="s">
        <v>339</v>
      </c>
      <c r="D144" s="71" t="s">
        <v>340</v>
      </c>
      <c r="E144" s="71" t="s">
        <v>341</v>
      </c>
      <c r="F144" s="72" t="s">
        <v>1462</v>
      </c>
      <c r="G144" s="73" t="s">
        <v>342</v>
      </c>
      <c r="H144" s="74" t="s">
        <v>1279</v>
      </c>
      <c r="I144" s="75" t="s">
        <v>343</v>
      </c>
      <c r="J144" s="80"/>
      <c r="K144" s="76"/>
      <c r="L144" s="81" t="s">
        <v>28</v>
      </c>
      <c r="M144" s="84"/>
      <c r="N144" s="82" t="s">
        <v>28</v>
      </c>
      <c r="O144" s="77" t="s">
        <v>1279</v>
      </c>
      <c r="P144" s="78" t="s">
        <v>1467</v>
      </c>
      <c r="Q144" s="85"/>
      <c r="R144" s="86"/>
      <c r="S144" s="79"/>
      <c r="T144" s="91"/>
      <c r="U144" s="92"/>
      <c r="V144" s="92"/>
      <c r="W144" s="87" t="s">
        <v>29</v>
      </c>
      <c r="X144" s="160"/>
      <c r="Y144" s="161" t="s">
        <v>1467</v>
      </c>
      <c r="Z144" s="70">
        <f t="shared" si="40"/>
        <v>0</v>
      </c>
      <c r="AA144" s="71">
        <f t="shared" si="41"/>
        <v>0</v>
      </c>
      <c r="AB144" s="71">
        <f t="shared" si="42"/>
        <v>0</v>
      </c>
      <c r="AC144" s="71">
        <f t="shared" si="43"/>
        <v>0</v>
      </c>
      <c r="AD144" s="95" t="str">
        <f t="shared" si="44"/>
        <v>-</v>
      </c>
      <c r="AE144" s="70">
        <f t="shared" si="45"/>
        <v>0</v>
      </c>
      <c r="AF144" s="71">
        <f t="shared" si="46"/>
        <v>0</v>
      </c>
      <c r="AG144" s="71">
        <f t="shared" si="47"/>
        <v>0</v>
      </c>
      <c r="AH144" s="95" t="str">
        <f t="shared" si="48"/>
        <v>-</v>
      </c>
      <c r="AI144" s="70">
        <f t="shared" si="49"/>
        <v>0</v>
      </c>
    </row>
    <row r="145" spans="1:35" ht="12.75" customHeight="1">
      <c r="A145" s="68" t="s">
        <v>344</v>
      </c>
      <c r="B145" s="69" t="s">
        <v>345</v>
      </c>
      <c r="C145" s="70" t="s">
        <v>346</v>
      </c>
      <c r="D145" s="71" t="s">
        <v>347</v>
      </c>
      <c r="E145" s="71" t="s">
        <v>348</v>
      </c>
      <c r="F145" s="72" t="s">
        <v>1462</v>
      </c>
      <c r="G145" s="73" t="s">
        <v>349</v>
      </c>
      <c r="H145" s="74" t="s">
        <v>350</v>
      </c>
      <c r="I145" s="75" t="s">
        <v>351</v>
      </c>
      <c r="J145" s="80" t="s">
        <v>1466</v>
      </c>
      <c r="K145" s="76" t="s">
        <v>1467</v>
      </c>
      <c r="L145" s="81" t="s">
        <v>28</v>
      </c>
      <c r="M145" s="83">
        <v>3566.466</v>
      </c>
      <c r="N145" s="82" t="s">
        <v>28</v>
      </c>
      <c r="O145" s="77">
        <v>26.591375770020537</v>
      </c>
      <c r="P145" s="78" t="s">
        <v>1468</v>
      </c>
      <c r="Q145" s="85"/>
      <c r="R145" s="86"/>
      <c r="S145" s="79" t="s">
        <v>1468</v>
      </c>
      <c r="T145" s="88">
        <v>283380</v>
      </c>
      <c r="U145" s="90">
        <v>11352</v>
      </c>
      <c r="V145" s="89">
        <v>16940</v>
      </c>
      <c r="W145" s="87">
        <v>0</v>
      </c>
      <c r="X145" s="160" t="s">
        <v>1467</v>
      </c>
      <c r="Y145" s="161" t="s">
        <v>1467</v>
      </c>
      <c r="Z145" s="70">
        <f t="shared" si="40"/>
        <v>0</v>
      </c>
      <c r="AA145" s="71">
        <f t="shared" si="41"/>
        <v>0</v>
      </c>
      <c r="AB145" s="71">
        <f t="shared" si="42"/>
        <v>0</v>
      </c>
      <c r="AC145" s="71">
        <f t="shared" si="43"/>
        <v>0</v>
      </c>
      <c r="AD145" s="95" t="str">
        <f t="shared" si="44"/>
        <v>-</v>
      </c>
      <c r="AE145" s="70">
        <f t="shared" si="45"/>
        <v>1</v>
      </c>
      <c r="AF145" s="71">
        <f t="shared" si="46"/>
        <v>1</v>
      </c>
      <c r="AG145" s="71" t="str">
        <f t="shared" si="47"/>
        <v>Initial</v>
      </c>
      <c r="AH145" s="95" t="str">
        <f t="shared" si="48"/>
        <v>RLIS</v>
      </c>
      <c r="AI145" s="70">
        <f t="shared" si="49"/>
        <v>0</v>
      </c>
    </row>
    <row r="146" spans="1:35" ht="12.75" customHeight="1">
      <c r="A146" s="68" t="s">
        <v>352</v>
      </c>
      <c r="B146" s="69" t="s">
        <v>353</v>
      </c>
      <c r="C146" s="70" t="s">
        <v>354</v>
      </c>
      <c r="D146" s="71" t="s">
        <v>355</v>
      </c>
      <c r="E146" s="71" t="s">
        <v>356</v>
      </c>
      <c r="F146" s="72" t="s">
        <v>1462</v>
      </c>
      <c r="G146" s="73" t="s">
        <v>357</v>
      </c>
      <c r="H146" s="74" t="s">
        <v>1279</v>
      </c>
      <c r="I146" s="75" t="s">
        <v>358</v>
      </c>
      <c r="J146" s="80"/>
      <c r="K146" s="76"/>
      <c r="L146" s="81" t="s">
        <v>28</v>
      </c>
      <c r="M146" s="84"/>
      <c r="N146" s="82" t="s">
        <v>28</v>
      </c>
      <c r="O146" s="77" t="s">
        <v>1279</v>
      </c>
      <c r="P146" s="78" t="s">
        <v>1467</v>
      </c>
      <c r="Q146" s="85"/>
      <c r="R146" s="86"/>
      <c r="S146" s="79"/>
      <c r="T146" s="91"/>
      <c r="U146" s="92"/>
      <c r="V146" s="92"/>
      <c r="W146" s="87" t="s">
        <v>29</v>
      </c>
      <c r="X146" s="160"/>
      <c r="Y146" s="161" t="s">
        <v>1467</v>
      </c>
      <c r="Z146" s="70">
        <f t="shared" si="40"/>
        <v>0</v>
      </c>
      <c r="AA146" s="71">
        <f t="shared" si="41"/>
        <v>0</v>
      </c>
      <c r="AB146" s="71">
        <f t="shared" si="42"/>
        <v>0</v>
      </c>
      <c r="AC146" s="71">
        <f t="shared" si="43"/>
        <v>0</v>
      </c>
      <c r="AD146" s="95" t="str">
        <f t="shared" si="44"/>
        <v>-</v>
      </c>
      <c r="AE146" s="70">
        <f t="shared" si="45"/>
        <v>0</v>
      </c>
      <c r="AF146" s="71">
        <f t="shared" si="46"/>
        <v>0</v>
      </c>
      <c r="AG146" s="71">
        <f t="shared" si="47"/>
        <v>0</v>
      </c>
      <c r="AH146" s="95" t="str">
        <f t="shared" si="48"/>
        <v>-</v>
      </c>
      <c r="AI146" s="70">
        <f t="shared" si="49"/>
        <v>0</v>
      </c>
    </row>
    <row r="147" spans="1:35" ht="12.75" customHeight="1">
      <c r="A147" s="68" t="s">
        <v>359</v>
      </c>
      <c r="B147" s="69" t="s">
        <v>360</v>
      </c>
      <c r="C147" s="70" t="s">
        <v>361</v>
      </c>
      <c r="D147" s="71" t="s">
        <v>362</v>
      </c>
      <c r="E147" s="71" t="s">
        <v>363</v>
      </c>
      <c r="F147" s="72" t="s">
        <v>1462</v>
      </c>
      <c r="G147" s="73" t="s">
        <v>364</v>
      </c>
      <c r="H147" s="74" t="s">
        <v>365</v>
      </c>
      <c r="I147" s="75" t="s">
        <v>366</v>
      </c>
      <c r="J147" s="80" t="s">
        <v>1367</v>
      </c>
      <c r="K147" s="76" t="s">
        <v>1467</v>
      </c>
      <c r="L147" s="81" t="s">
        <v>28</v>
      </c>
      <c r="M147" s="83">
        <v>10881.272</v>
      </c>
      <c r="N147" s="82" t="s">
        <v>28</v>
      </c>
      <c r="O147" s="77">
        <v>4.245603808413485</v>
      </c>
      <c r="P147" s="78" t="s">
        <v>1467</v>
      </c>
      <c r="Q147" s="85"/>
      <c r="R147" s="86"/>
      <c r="S147" s="79" t="s">
        <v>1467</v>
      </c>
      <c r="T147" s="88">
        <v>253401</v>
      </c>
      <c r="U147" s="90">
        <v>3218</v>
      </c>
      <c r="V147" s="89">
        <v>26162</v>
      </c>
      <c r="W147" s="87">
        <v>0</v>
      </c>
      <c r="X147" s="160" t="s">
        <v>1468</v>
      </c>
      <c r="Y147" s="161" t="s">
        <v>1467</v>
      </c>
      <c r="Z147" s="70">
        <f t="shared" si="40"/>
        <v>0</v>
      </c>
      <c r="AA147" s="71">
        <f t="shared" si="41"/>
        <v>0</v>
      </c>
      <c r="AB147" s="71">
        <f t="shared" si="42"/>
        <v>0</v>
      </c>
      <c r="AC147" s="71">
        <f t="shared" si="43"/>
        <v>0</v>
      </c>
      <c r="AD147" s="95" t="str">
        <f t="shared" si="44"/>
        <v>-</v>
      </c>
      <c r="AE147" s="70">
        <f t="shared" si="45"/>
        <v>0</v>
      </c>
      <c r="AF147" s="71">
        <f t="shared" si="46"/>
        <v>0</v>
      </c>
      <c r="AG147" s="71">
        <f t="shared" si="47"/>
        <v>0</v>
      </c>
      <c r="AH147" s="95" t="str">
        <f t="shared" si="48"/>
        <v>-</v>
      </c>
      <c r="AI147" s="70">
        <f t="shared" si="49"/>
        <v>0</v>
      </c>
    </row>
    <row r="148" spans="1:35" ht="12.75" customHeight="1">
      <c r="A148" s="68" t="s">
        <v>367</v>
      </c>
      <c r="B148" s="69" t="s">
        <v>368</v>
      </c>
      <c r="C148" s="70" t="s">
        <v>369</v>
      </c>
      <c r="D148" s="71" t="s">
        <v>370</v>
      </c>
      <c r="E148" s="71" t="s">
        <v>356</v>
      </c>
      <c r="F148" s="72" t="s">
        <v>1462</v>
      </c>
      <c r="G148" s="73" t="s">
        <v>371</v>
      </c>
      <c r="H148" s="74" t="s">
        <v>1279</v>
      </c>
      <c r="I148" s="75" t="s">
        <v>358</v>
      </c>
      <c r="J148" s="80"/>
      <c r="K148" s="76"/>
      <c r="L148" s="81" t="s">
        <v>28</v>
      </c>
      <c r="M148" s="84"/>
      <c r="N148" s="82" t="s">
        <v>28</v>
      </c>
      <c r="O148" s="77" t="s">
        <v>1279</v>
      </c>
      <c r="P148" s="78" t="s">
        <v>1467</v>
      </c>
      <c r="Q148" s="85"/>
      <c r="R148" s="86"/>
      <c r="S148" s="79"/>
      <c r="T148" s="91"/>
      <c r="U148" s="92"/>
      <c r="V148" s="92"/>
      <c r="W148" s="87" t="s">
        <v>29</v>
      </c>
      <c r="X148" s="160"/>
      <c r="Y148" s="161" t="s">
        <v>1467</v>
      </c>
      <c r="Z148" s="70">
        <f t="shared" si="40"/>
        <v>0</v>
      </c>
      <c r="AA148" s="71">
        <f t="shared" si="41"/>
        <v>0</v>
      </c>
      <c r="AB148" s="71">
        <f t="shared" si="42"/>
        <v>0</v>
      </c>
      <c r="AC148" s="71">
        <f t="shared" si="43"/>
        <v>0</v>
      </c>
      <c r="AD148" s="95" t="str">
        <f t="shared" si="44"/>
        <v>-</v>
      </c>
      <c r="AE148" s="70">
        <f t="shared" si="45"/>
        <v>0</v>
      </c>
      <c r="AF148" s="71">
        <f t="shared" si="46"/>
        <v>0</v>
      </c>
      <c r="AG148" s="71">
        <f t="shared" si="47"/>
        <v>0</v>
      </c>
      <c r="AH148" s="95" t="str">
        <f t="shared" si="48"/>
        <v>-</v>
      </c>
      <c r="AI148" s="70">
        <f t="shared" si="49"/>
        <v>0</v>
      </c>
    </row>
    <row r="149" spans="1:35" ht="12.75" customHeight="1">
      <c r="A149" s="68" t="s">
        <v>372</v>
      </c>
      <c r="B149" s="69" t="s">
        <v>373</v>
      </c>
      <c r="C149" s="70" t="s">
        <v>374</v>
      </c>
      <c r="D149" s="71" t="s">
        <v>375</v>
      </c>
      <c r="E149" s="71" t="s">
        <v>376</v>
      </c>
      <c r="F149" s="72" t="s">
        <v>1462</v>
      </c>
      <c r="G149" s="73" t="s">
        <v>377</v>
      </c>
      <c r="H149" s="74" t="s">
        <v>378</v>
      </c>
      <c r="I149" s="75" t="s">
        <v>379</v>
      </c>
      <c r="J149" s="80" t="s">
        <v>1288</v>
      </c>
      <c r="K149" s="76" t="s">
        <v>1468</v>
      </c>
      <c r="L149" s="81" t="s">
        <v>28</v>
      </c>
      <c r="M149" s="83">
        <v>1705.227</v>
      </c>
      <c r="N149" s="82" t="s">
        <v>28</v>
      </c>
      <c r="O149" s="77">
        <v>19.136112506278252</v>
      </c>
      <c r="P149" s="78" t="s">
        <v>1467</v>
      </c>
      <c r="Q149" s="85"/>
      <c r="R149" s="86"/>
      <c r="S149" s="79" t="s">
        <v>1468</v>
      </c>
      <c r="T149" s="88">
        <v>129487</v>
      </c>
      <c r="U149" s="90">
        <v>4500</v>
      </c>
      <c r="V149" s="89">
        <v>8010</v>
      </c>
      <c r="W149" s="87">
        <v>0</v>
      </c>
      <c r="X149" s="160" t="s">
        <v>1468</v>
      </c>
      <c r="Y149" s="161" t="s">
        <v>1467</v>
      </c>
      <c r="Z149" s="70">
        <f t="shared" si="40"/>
        <v>1</v>
      </c>
      <c r="AA149" s="71">
        <f t="shared" si="41"/>
        <v>0</v>
      </c>
      <c r="AB149" s="71">
        <f t="shared" si="42"/>
        <v>0</v>
      </c>
      <c r="AC149" s="71">
        <f t="shared" si="43"/>
        <v>0</v>
      </c>
      <c r="AD149" s="95" t="str">
        <f t="shared" si="44"/>
        <v>-</v>
      </c>
      <c r="AE149" s="70">
        <f t="shared" si="45"/>
        <v>1</v>
      </c>
      <c r="AF149" s="71">
        <f t="shared" si="46"/>
        <v>0</v>
      </c>
      <c r="AG149" s="71">
        <f t="shared" si="47"/>
        <v>0</v>
      </c>
      <c r="AH149" s="95" t="str">
        <f t="shared" si="48"/>
        <v>-</v>
      </c>
      <c r="AI149" s="70">
        <f t="shared" si="49"/>
        <v>0</v>
      </c>
    </row>
    <row r="150" spans="1:35" ht="12.75" customHeight="1">
      <c r="A150" s="68" t="s">
        <v>380</v>
      </c>
      <c r="B150" s="69" t="s">
        <v>381</v>
      </c>
      <c r="C150" s="70" t="s">
        <v>382</v>
      </c>
      <c r="D150" s="71" t="s">
        <v>383</v>
      </c>
      <c r="E150" s="71" t="s">
        <v>1057</v>
      </c>
      <c r="F150" s="72" t="s">
        <v>1462</v>
      </c>
      <c r="G150" s="73" t="s">
        <v>384</v>
      </c>
      <c r="H150" s="74" t="s">
        <v>385</v>
      </c>
      <c r="I150" s="75" t="s">
        <v>386</v>
      </c>
      <c r="J150" s="80" t="s">
        <v>1502</v>
      </c>
      <c r="K150" s="76" t="s">
        <v>1467</v>
      </c>
      <c r="L150" s="81" t="s">
        <v>28</v>
      </c>
      <c r="M150" s="83">
        <v>3601.988</v>
      </c>
      <c r="N150" s="82" t="s">
        <v>28</v>
      </c>
      <c r="O150" s="77">
        <v>31.678586453512832</v>
      </c>
      <c r="P150" s="78" t="s">
        <v>1468</v>
      </c>
      <c r="Q150" s="85"/>
      <c r="R150" s="86"/>
      <c r="S150" s="79" t="s">
        <v>1467</v>
      </c>
      <c r="T150" s="88">
        <v>391668</v>
      </c>
      <c r="U150" s="90">
        <v>15115</v>
      </c>
      <c r="V150" s="89">
        <v>25513</v>
      </c>
      <c r="W150" s="87">
        <v>0</v>
      </c>
      <c r="X150" s="160" t="s">
        <v>1468</v>
      </c>
      <c r="Y150" s="161" t="s">
        <v>1467</v>
      </c>
      <c r="Z150" s="70">
        <f t="shared" si="40"/>
        <v>0</v>
      </c>
      <c r="AA150" s="71">
        <f t="shared" si="41"/>
        <v>0</v>
      </c>
      <c r="AB150" s="71">
        <f t="shared" si="42"/>
        <v>0</v>
      </c>
      <c r="AC150" s="71">
        <f t="shared" si="43"/>
        <v>0</v>
      </c>
      <c r="AD150" s="95" t="str">
        <f t="shared" si="44"/>
        <v>-</v>
      </c>
      <c r="AE150" s="70">
        <f t="shared" si="45"/>
        <v>0</v>
      </c>
      <c r="AF150" s="71">
        <f t="shared" si="46"/>
        <v>1</v>
      </c>
      <c r="AG150" s="71">
        <f t="shared" si="47"/>
        <v>0</v>
      </c>
      <c r="AH150" s="95" t="str">
        <f t="shared" si="48"/>
        <v>-</v>
      </c>
      <c r="AI150" s="70">
        <f t="shared" si="49"/>
        <v>0</v>
      </c>
    </row>
    <row r="151" spans="1:35" ht="12.75" customHeight="1">
      <c r="A151" s="68" t="s">
        <v>387</v>
      </c>
      <c r="B151" s="69" t="s">
        <v>388</v>
      </c>
      <c r="C151" s="70" t="s">
        <v>389</v>
      </c>
      <c r="D151" s="71" t="s">
        <v>390</v>
      </c>
      <c r="E151" s="71" t="s">
        <v>391</v>
      </c>
      <c r="F151" s="72" t="s">
        <v>1462</v>
      </c>
      <c r="G151" s="73" t="s">
        <v>392</v>
      </c>
      <c r="H151" s="74" t="s">
        <v>1335</v>
      </c>
      <c r="I151" s="75" t="s">
        <v>393</v>
      </c>
      <c r="J151" s="80" t="s">
        <v>127</v>
      </c>
      <c r="K151" s="76" t="s">
        <v>1468</v>
      </c>
      <c r="L151" s="81" t="s">
        <v>28</v>
      </c>
      <c r="M151" s="83">
        <v>705.829</v>
      </c>
      <c r="N151" s="82" t="s">
        <v>28</v>
      </c>
      <c r="O151" s="77">
        <v>53.708791208791204</v>
      </c>
      <c r="P151" s="78" t="s">
        <v>1468</v>
      </c>
      <c r="Q151" s="85"/>
      <c r="R151" s="86"/>
      <c r="S151" s="79" t="s">
        <v>1468</v>
      </c>
      <c r="T151" s="88">
        <v>128037</v>
      </c>
      <c r="U151" s="90">
        <v>7481</v>
      </c>
      <c r="V151" s="89">
        <v>8011</v>
      </c>
      <c r="W151" s="87">
        <v>0</v>
      </c>
      <c r="X151" s="160" t="s">
        <v>1468</v>
      </c>
      <c r="Y151" s="161" t="s">
        <v>1467</v>
      </c>
      <c r="Z151" s="70">
        <f t="shared" si="40"/>
        <v>1</v>
      </c>
      <c r="AA151" s="71">
        <f t="shared" si="41"/>
        <v>0</v>
      </c>
      <c r="AB151" s="71">
        <f t="shared" si="42"/>
        <v>0</v>
      </c>
      <c r="AC151" s="71">
        <f t="shared" si="43"/>
        <v>0</v>
      </c>
      <c r="AD151" s="95" t="str">
        <f t="shared" si="44"/>
        <v>-</v>
      </c>
      <c r="AE151" s="70">
        <f t="shared" si="45"/>
        <v>1</v>
      </c>
      <c r="AF151" s="71">
        <f t="shared" si="46"/>
        <v>1</v>
      </c>
      <c r="AG151" s="71" t="str">
        <f t="shared" si="47"/>
        <v>Initial</v>
      </c>
      <c r="AH151" s="95" t="str">
        <f t="shared" si="48"/>
        <v>RLIS</v>
      </c>
      <c r="AI151" s="70">
        <f t="shared" si="49"/>
        <v>0</v>
      </c>
    </row>
    <row r="152" spans="1:35" ht="12.75" customHeight="1">
      <c r="A152" s="68" t="s">
        <v>394</v>
      </c>
      <c r="B152" s="69" t="s">
        <v>395</v>
      </c>
      <c r="C152" s="70" t="s">
        <v>396</v>
      </c>
      <c r="D152" s="71" t="s">
        <v>397</v>
      </c>
      <c r="E152" s="71" t="s">
        <v>485</v>
      </c>
      <c r="F152" s="72" t="s">
        <v>1462</v>
      </c>
      <c r="G152" s="73" t="s">
        <v>486</v>
      </c>
      <c r="H152" s="74" t="s">
        <v>398</v>
      </c>
      <c r="I152" s="75" t="s">
        <v>399</v>
      </c>
      <c r="J152" s="80" t="s">
        <v>903</v>
      </c>
      <c r="K152" s="76" t="s">
        <v>1467</v>
      </c>
      <c r="L152" s="81" t="s">
        <v>28</v>
      </c>
      <c r="M152" s="83">
        <v>2620.006</v>
      </c>
      <c r="N152" s="82" t="s">
        <v>28</v>
      </c>
      <c r="O152" s="77">
        <v>34.67351874244257</v>
      </c>
      <c r="P152" s="78" t="s">
        <v>1468</v>
      </c>
      <c r="Q152" s="85"/>
      <c r="R152" s="86"/>
      <c r="S152" s="79" t="s">
        <v>1467</v>
      </c>
      <c r="T152" s="88">
        <v>328662</v>
      </c>
      <c r="U152" s="90">
        <v>16324</v>
      </c>
      <c r="V152" s="89">
        <v>22693</v>
      </c>
      <c r="W152" s="87">
        <v>0</v>
      </c>
      <c r="X152" s="160" t="s">
        <v>1467</v>
      </c>
      <c r="Y152" s="161" t="s">
        <v>1467</v>
      </c>
      <c r="Z152" s="70">
        <f t="shared" si="40"/>
        <v>0</v>
      </c>
      <c r="AA152" s="71">
        <f t="shared" si="41"/>
        <v>0</v>
      </c>
      <c r="AB152" s="71">
        <f t="shared" si="42"/>
        <v>0</v>
      </c>
      <c r="AC152" s="71">
        <f t="shared" si="43"/>
        <v>0</v>
      </c>
      <c r="AD152" s="95" t="str">
        <f t="shared" si="44"/>
        <v>-</v>
      </c>
      <c r="AE152" s="70">
        <f t="shared" si="45"/>
        <v>0</v>
      </c>
      <c r="AF152" s="71">
        <f t="shared" si="46"/>
        <v>1</v>
      </c>
      <c r="AG152" s="71">
        <f t="shared" si="47"/>
        <v>0</v>
      </c>
      <c r="AH152" s="95" t="str">
        <f t="shared" si="48"/>
        <v>-</v>
      </c>
      <c r="AI152" s="70">
        <f t="shared" si="49"/>
        <v>0</v>
      </c>
    </row>
    <row r="153" spans="1:35" ht="12.75" customHeight="1">
      <c r="A153" s="68" t="s">
        <v>400</v>
      </c>
      <c r="B153" s="69" t="s">
        <v>401</v>
      </c>
      <c r="C153" s="70" t="s">
        <v>402</v>
      </c>
      <c r="D153" s="71" t="s">
        <v>403</v>
      </c>
      <c r="E153" s="71" t="s">
        <v>845</v>
      </c>
      <c r="F153" s="72" t="s">
        <v>1462</v>
      </c>
      <c r="G153" s="73" t="s">
        <v>846</v>
      </c>
      <c r="H153" s="74" t="s">
        <v>404</v>
      </c>
      <c r="I153" s="75" t="s">
        <v>405</v>
      </c>
      <c r="J153" s="80" t="s">
        <v>1297</v>
      </c>
      <c r="K153" s="76" t="s">
        <v>1467</v>
      </c>
      <c r="L153" s="81" t="s">
        <v>28</v>
      </c>
      <c r="M153" s="83">
        <v>715.315</v>
      </c>
      <c r="N153" s="82" t="s">
        <v>28</v>
      </c>
      <c r="O153" s="77">
        <v>36.02150537634409</v>
      </c>
      <c r="P153" s="78" t="s">
        <v>1468</v>
      </c>
      <c r="Q153" s="85"/>
      <c r="R153" s="86"/>
      <c r="S153" s="79" t="s">
        <v>1468</v>
      </c>
      <c r="T153" s="88">
        <v>50703</v>
      </c>
      <c r="U153" s="90">
        <v>2886</v>
      </c>
      <c r="V153" s="89">
        <v>4243</v>
      </c>
      <c r="W153" s="87">
        <v>0</v>
      </c>
      <c r="X153" s="160" t="s">
        <v>1468</v>
      </c>
      <c r="Y153" s="161" t="s">
        <v>1467</v>
      </c>
      <c r="Z153" s="70">
        <f t="shared" si="40"/>
        <v>0</v>
      </c>
      <c r="AA153" s="71">
        <f t="shared" si="41"/>
        <v>0</v>
      </c>
      <c r="AB153" s="71">
        <f t="shared" si="42"/>
        <v>0</v>
      </c>
      <c r="AC153" s="71">
        <f t="shared" si="43"/>
        <v>0</v>
      </c>
      <c r="AD153" s="95" t="str">
        <f t="shared" si="44"/>
        <v>-</v>
      </c>
      <c r="AE153" s="70">
        <f t="shared" si="45"/>
        <v>1</v>
      </c>
      <c r="AF153" s="71">
        <f t="shared" si="46"/>
        <v>1</v>
      </c>
      <c r="AG153" s="71" t="str">
        <f t="shared" si="47"/>
        <v>Initial</v>
      </c>
      <c r="AH153" s="95" t="str">
        <f t="shared" si="48"/>
        <v>RLIS</v>
      </c>
      <c r="AI153" s="70">
        <f t="shared" si="49"/>
        <v>0</v>
      </c>
    </row>
    <row r="154" spans="1:35" ht="12.75" customHeight="1">
      <c r="A154" s="68" t="s">
        <v>406</v>
      </c>
      <c r="B154" s="69" t="s">
        <v>407</v>
      </c>
      <c r="C154" s="70" t="s">
        <v>408</v>
      </c>
      <c r="D154" s="71" t="s">
        <v>409</v>
      </c>
      <c r="E154" s="71" t="s">
        <v>1372</v>
      </c>
      <c r="F154" s="72" t="s">
        <v>1462</v>
      </c>
      <c r="G154" s="73" t="s">
        <v>1373</v>
      </c>
      <c r="H154" s="74" t="s">
        <v>410</v>
      </c>
      <c r="I154" s="75" t="s">
        <v>411</v>
      </c>
      <c r="J154" s="80" t="s">
        <v>862</v>
      </c>
      <c r="K154" s="76" t="s">
        <v>1467</v>
      </c>
      <c r="L154" s="81" t="s">
        <v>28</v>
      </c>
      <c r="M154" s="83">
        <v>696.518</v>
      </c>
      <c r="N154" s="82" t="s">
        <v>28</v>
      </c>
      <c r="O154" s="77">
        <v>25.732899022801302</v>
      </c>
      <c r="P154" s="78" t="s">
        <v>1468</v>
      </c>
      <c r="Q154" s="85"/>
      <c r="R154" s="86"/>
      <c r="S154" s="79" t="s">
        <v>1467</v>
      </c>
      <c r="T154" s="88">
        <v>76188</v>
      </c>
      <c r="U154" s="90">
        <v>3482</v>
      </c>
      <c r="V154" s="89">
        <v>4296</v>
      </c>
      <c r="W154" s="87">
        <v>0</v>
      </c>
      <c r="X154" s="160" t="s">
        <v>1468</v>
      </c>
      <c r="Y154" s="161" t="s">
        <v>1467</v>
      </c>
      <c r="Z154" s="70">
        <f t="shared" si="40"/>
        <v>0</v>
      </c>
      <c r="AA154" s="71">
        <f t="shared" si="41"/>
        <v>0</v>
      </c>
      <c r="AB154" s="71">
        <f t="shared" si="42"/>
        <v>0</v>
      </c>
      <c r="AC154" s="71">
        <f t="shared" si="43"/>
        <v>0</v>
      </c>
      <c r="AD154" s="95" t="str">
        <f t="shared" si="44"/>
        <v>-</v>
      </c>
      <c r="AE154" s="70">
        <f t="shared" si="45"/>
        <v>0</v>
      </c>
      <c r="AF154" s="71">
        <f t="shared" si="46"/>
        <v>1</v>
      </c>
      <c r="AG154" s="71">
        <f t="shared" si="47"/>
        <v>0</v>
      </c>
      <c r="AH154" s="95" t="str">
        <f t="shared" si="48"/>
        <v>-</v>
      </c>
      <c r="AI154" s="70">
        <f t="shared" si="49"/>
        <v>0</v>
      </c>
    </row>
    <row r="155" spans="1:35" ht="12.75" customHeight="1">
      <c r="A155" s="68" t="s">
        <v>412</v>
      </c>
      <c r="B155" s="69" t="s">
        <v>413</v>
      </c>
      <c r="C155" s="70" t="s">
        <v>414</v>
      </c>
      <c r="D155" s="71" t="s">
        <v>415</v>
      </c>
      <c r="E155" s="71" t="s">
        <v>416</v>
      </c>
      <c r="F155" s="72" t="s">
        <v>1462</v>
      </c>
      <c r="G155" s="73" t="s">
        <v>417</v>
      </c>
      <c r="H155" s="74" t="s">
        <v>418</v>
      </c>
      <c r="I155" s="75" t="s">
        <v>419</v>
      </c>
      <c r="J155" s="80" t="s">
        <v>1511</v>
      </c>
      <c r="K155" s="76" t="s">
        <v>1468</v>
      </c>
      <c r="L155" s="81" t="s">
        <v>28</v>
      </c>
      <c r="M155" s="83">
        <v>2420.616</v>
      </c>
      <c r="N155" s="82" t="s">
        <v>28</v>
      </c>
      <c r="O155" s="77">
        <v>16.637478108581437</v>
      </c>
      <c r="P155" s="78" t="s">
        <v>1467</v>
      </c>
      <c r="Q155" s="85"/>
      <c r="R155" s="86"/>
      <c r="S155" s="79" t="s">
        <v>1468</v>
      </c>
      <c r="T155" s="88">
        <v>161055</v>
      </c>
      <c r="U155" s="90">
        <v>5593</v>
      </c>
      <c r="V155" s="89">
        <v>10480</v>
      </c>
      <c r="W155" s="87">
        <v>0</v>
      </c>
      <c r="X155" s="160" t="s">
        <v>1467</v>
      </c>
      <c r="Y155" s="161" t="s">
        <v>1467</v>
      </c>
      <c r="Z155" s="70">
        <f t="shared" si="40"/>
        <v>1</v>
      </c>
      <c r="AA155" s="71">
        <f t="shared" si="41"/>
        <v>0</v>
      </c>
      <c r="AB155" s="71">
        <f t="shared" si="42"/>
        <v>0</v>
      </c>
      <c r="AC155" s="71">
        <f t="shared" si="43"/>
        <v>0</v>
      </c>
      <c r="AD155" s="95" t="str">
        <f t="shared" si="44"/>
        <v>-</v>
      </c>
      <c r="AE155" s="70">
        <f t="shared" si="45"/>
        <v>1</v>
      </c>
      <c r="AF155" s="71">
        <f t="shared" si="46"/>
        <v>0</v>
      </c>
      <c r="AG155" s="71">
        <f t="shared" si="47"/>
        <v>0</v>
      </c>
      <c r="AH155" s="95" t="str">
        <f t="shared" si="48"/>
        <v>-</v>
      </c>
      <c r="AI155" s="70">
        <f t="shared" si="49"/>
        <v>0</v>
      </c>
    </row>
    <row r="156" spans="1:35" ht="12.75" customHeight="1">
      <c r="A156" s="68" t="s">
        <v>420</v>
      </c>
      <c r="B156" s="69" t="s">
        <v>421</v>
      </c>
      <c r="C156" s="70" t="s">
        <v>422</v>
      </c>
      <c r="D156" s="71" t="s">
        <v>423</v>
      </c>
      <c r="E156" s="71" t="s">
        <v>763</v>
      </c>
      <c r="F156" s="72" t="s">
        <v>1462</v>
      </c>
      <c r="G156" s="73" t="s">
        <v>764</v>
      </c>
      <c r="H156" s="74" t="s">
        <v>424</v>
      </c>
      <c r="I156" s="75" t="s">
        <v>425</v>
      </c>
      <c r="J156" s="80" t="s">
        <v>1466</v>
      </c>
      <c r="K156" s="76" t="s">
        <v>1467</v>
      </c>
      <c r="L156" s="81" t="s">
        <v>28</v>
      </c>
      <c r="M156" s="83">
        <v>3786.819</v>
      </c>
      <c r="N156" s="82" t="s">
        <v>28</v>
      </c>
      <c r="O156" s="77">
        <v>40.26231130908191</v>
      </c>
      <c r="P156" s="78" t="s">
        <v>1468</v>
      </c>
      <c r="Q156" s="85"/>
      <c r="R156" s="86"/>
      <c r="S156" s="79" t="s">
        <v>1468</v>
      </c>
      <c r="T156" s="88">
        <v>463283</v>
      </c>
      <c r="U156" s="90">
        <v>23742</v>
      </c>
      <c r="V156" s="89">
        <v>27618</v>
      </c>
      <c r="W156" s="87">
        <v>0</v>
      </c>
      <c r="X156" s="160" t="s">
        <v>1468</v>
      </c>
      <c r="Y156" s="161" t="s">
        <v>1467</v>
      </c>
      <c r="Z156" s="70">
        <f t="shared" si="40"/>
        <v>0</v>
      </c>
      <c r="AA156" s="71">
        <f t="shared" si="41"/>
        <v>0</v>
      </c>
      <c r="AB156" s="71">
        <f t="shared" si="42"/>
        <v>0</v>
      </c>
      <c r="AC156" s="71">
        <f t="shared" si="43"/>
        <v>0</v>
      </c>
      <c r="AD156" s="95" t="str">
        <f t="shared" si="44"/>
        <v>-</v>
      </c>
      <c r="AE156" s="70">
        <f t="shared" si="45"/>
        <v>1</v>
      </c>
      <c r="AF156" s="71">
        <f t="shared" si="46"/>
        <v>1</v>
      </c>
      <c r="AG156" s="71" t="str">
        <f t="shared" si="47"/>
        <v>Initial</v>
      </c>
      <c r="AH156" s="95" t="str">
        <f t="shared" si="48"/>
        <v>RLIS</v>
      </c>
      <c r="AI156" s="70">
        <f t="shared" si="49"/>
        <v>0</v>
      </c>
    </row>
    <row r="157" spans="1:35" ht="12.75" customHeight="1">
      <c r="A157" s="68" t="s">
        <v>426</v>
      </c>
      <c r="B157" s="69" t="s">
        <v>427</v>
      </c>
      <c r="C157" s="70" t="s">
        <v>428</v>
      </c>
      <c r="D157" s="71" t="s">
        <v>429</v>
      </c>
      <c r="E157" s="71" t="s">
        <v>430</v>
      </c>
      <c r="F157" s="72" t="s">
        <v>1462</v>
      </c>
      <c r="G157" s="73" t="s">
        <v>431</v>
      </c>
      <c r="H157" s="74" t="s">
        <v>432</v>
      </c>
      <c r="I157" s="75" t="s">
        <v>433</v>
      </c>
      <c r="J157" s="80" t="s">
        <v>1466</v>
      </c>
      <c r="K157" s="76" t="s">
        <v>1467</v>
      </c>
      <c r="L157" s="81" t="s">
        <v>28</v>
      </c>
      <c r="M157" s="83">
        <v>8813.575</v>
      </c>
      <c r="N157" s="82" t="s">
        <v>28</v>
      </c>
      <c r="O157" s="77">
        <v>23.90919504321566</v>
      </c>
      <c r="P157" s="78" t="s">
        <v>1468</v>
      </c>
      <c r="Q157" s="85"/>
      <c r="R157" s="86"/>
      <c r="S157" s="79" t="s">
        <v>1468</v>
      </c>
      <c r="T157" s="88">
        <v>870569</v>
      </c>
      <c r="U157" s="90">
        <v>31102</v>
      </c>
      <c r="V157" s="89">
        <v>50162</v>
      </c>
      <c r="W157" s="87">
        <v>0</v>
      </c>
      <c r="X157" s="160" t="s">
        <v>1468</v>
      </c>
      <c r="Y157" s="161" t="s">
        <v>1467</v>
      </c>
      <c r="Z157" s="70">
        <f t="shared" si="40"/>
        <v>0</v>
      </c>
      <c r="AA157" s="71">
        <f t="shared" si="41"/>
        <v>0</v>
      </c>
      <c r="AB157" s="71">
        <f t="shared" si="42"/>
        <v>0</v>
      </c>
      <c r="AC157" s="71">
        <f t="shared" si="43"/>
        <v>0</v>
      </c>
      <c r="AD157" s="95" t="str">
        <f t="shared" si="44"/>
        <v>-</v>
      </c>
      <c r="AE157" s="70">
        <f t="shared" si="45"/>
        <v>1</v>
      </c>
      <c r="AF157" s="71">
        <f t="shared" si="46"/>
        <v>1</v>
      </c>
      <c r="AG157" s="71" t="str">
        <f t="shared" si="47"/>
        <v>Initial</v>
      </c>
      <c r="AH157" s="95" t="str">
        <f t="shared" si="48"/>
        <v>RLIS</v>
      </c>
      <c r="AI157" s="70">
        <f t="shared" si="49"/>
        <v>0</v>
      </c>
    </row>
    <row r="158" spans="1:35" ht="12.75" customHeight="1">
      <c r="A158" s="68" t="s">
        <v>434</v>
      </c>
      <c r="B158" s="69" t="s">
        <v>435</v>
      </c>
      <c r="C158" s="70" t="s">
        <v>165</v>
      </c>
      <c r="D158" s="71" t="s">
        <v>166</v>
      </c>
      <c r="E158" s="71" t="s">
        <v>430</v>
      </c>
      <c r="F158" s="72" t="s">
        <v>1462</v>
      </c>
      <c r="G158" s="73" t="s">
        <v>431</v>
      </c>
      <c r="H158" s="74" t="s">
        <v>167</v>
      </c>
      <c r="I158" s="75" t="s">
        <v>168</v>
      </c>
      <c r="J158" s="80" t="s">
        <v>1466</v>
      </c>
      <c r="K158" s="76" t="s">
        <v>1467</v>
      </c>
      <c r="L158" s="81" t="s">
        <v>28</v>
      </c>
      <c r="M158" s="83">
        <v>1139.522</v>
      </c>
      <c r="N158" s="82" t="s">
        <v>28</v>
      </c>
      <c r="O158" s="77">
        <v>28.045977011494255</v>
      </c>
      <c r="P158" s="78" t="s">
        <v>1468</v>
      </c>
      <c r="Q158" s="85"/>
      <c r="R158" s="86"/>
      <c r="S158" s="79" t="s">
        <v>1468</v>
      </c>
      <c r="T158" s="88">
        <v>100198</v>
      </c>
      <c r="U158" s="90">
        <v>3464</v>
      </c>
      <c r="V158" s="89">
        <v>5976</v>
      </c>
      <c r="W158" s="87">
        <v>0</v>
      </c>
      <c r="X158" s="160" t="s">
        <v>1468</v>
      </c>
      <c r="Y158" s="161" t="s">
        <v>1467</v>
      </c>
      <c r="Z158" s="70">
        <f t="shared" si="40"/>
        <v>0</v>
      </c>
      <c r="AA158" s="71">
        <f t="shared" si="41"/>
        <v>0</v>
      </c>
      <c r="AB158" s="71">
        <f t="shared" si="42"/>
        <v>0</v>
      </c>
      <c r="AC158" s="71">
        <f t="shared" si="43"/>
        <v>0</v>
      </c>
      <c r="AD158" s="95" t="str">
        <f t="shared" si="44"/>
        <v>-</v>
      </c>
      <c r="AE158" s="70">
        <f t="shared" si="45"/>
        <v>1</v>
      </c>
      <c r="AF158" s="71">
        <f t="shared" si="46"/>
        <v>1</v>
      </c>
      <c r="AG158" s="71" t="str">
        <f t="shared" si="47"/>
        <v>Initial</v>
      </c>
      <c r="AH158" s="95" t="str">
        <f t="shared" si="48"/>
        <v>RLIS</v>
      </c>
      <c r="AI158" s="70">
        <f t="shared" si="49"/>
        <v>0</v>
      </c>
    </row>
    <row r="159" spans="1:35" ht="12.75" customHeight="1">
      <c r="A159" s="68" t="s">
        <v>169</v>
      </c>
      <c r="B159" s="69" t="s">
        <v>170</v>
      </c>
      <c r="C159" s="70" t="s">
        <v>171</v>
      </c>
      <c r="D159" s="71" t="s">
        <v>172</v>
      </c>
      <c r="E159" s="71" t="s">
        <v>1333</v>
      </c>
      <c r="F159" s="72" t="s">
        <v>1462</v>
      </c>
      <c r="G159" s="73" t="s">
        <v>1334</v>
      </c>
      <c r="H159" s="74" t="s">
        <v>173</v>
      </c>
      <c r="I159" s="75" t="s">
        <v>174</v>
      </c>
      <c r="J159" s="80" t="s">
        <v>1288</v>
      </c>
      <c r="K159" s="76" t="s">
        <v>1468</v>
      </c>
      <c r="L159" s="81" t="s">
        <v>28</v>
      </c>
      <c r="M159" s="83">
        <v>513.256</v>
      </c>
      <c r="N159" s="82" t="s">
        <v>28</v>
      </c>
      <c r="O159" s="77">
        <v>43.260188087774296</v>
      </c>
      <c r="P159" s="78" t="s">
        <v>1468</v>
      </c>
      <c r="Q159" s="85"/>
      <c r="R159" s="86"/>
      <c r="S159" s="79" t="s">
        <v>1468</v>
      </c>
      <c r="T159" s="88">
        <v>52570</v>
      </c>
      <c r="U159" s="90">
        <v>2719</v>
      </c>
      <c r="V159" s="89">
        <v>3850</v>
      </c>
      <c r="W159" s="87">
        <v>0</v>
      </c>
      <c r="X159" s="160" t="s">
        <v>1467</v>
      </c>
      <c r="Y159" s="161" t="s">
        <v>1467</v>
      </c>
      <c r="Z159" s="70">
        <f t="shared" si="40"/>
        <v>1</v>
      </c>
      <c r="AA159" s="71">
        <f t="shared" si="41"/>
        <v>1</v>
      </c>
      <c r="AB159" s="71">
        <f t="shared" si="42"/>
        <v>0</v>
      </c>
      <c r="AC159" s="71">
        <f t="shared" si="43"/>
        <v>0</v>
      </c>
      <c r="AD159" s="95" t="str">
        <f t="shared" si="44"/>
        <v>SRSA</v>
      </c>
      <c r="AE159" s="70">
        <f t="shared" si="45"/>
        <v>1</v>
      </c>
      <c r="AF159" s="71">
        <f t="shared" si="46"/>
        <v>1</v>
      </c>
      <c r="AG159" s="71" t="str">
        <f t="shared" si="47"/>
        <v>Initial</v>
      </c>
      <c r="AH159" s="95" t="str">
        <f t="shared" si="48"/>
        <v>-</v>
      </c>
      <c r="AI159" s="70" t="str">
        <f t="shared" si="49"/>
        <v>SRSA</v>
      </c>
    </row>
    <row r="160" spans="1:35" ht="12.75" customHeight="1">
      <c r="A160" s="68" t="s">
        <v>175</v>
      </c>
      <c r="B160" s="69" t="s">
        <v>176</v>
      </c>
      <c r="C160" s="70" t="s">
        <v>177</v>
      </c>
      <c r="D160" s="71" t="s">
        <v>178</v>
      </c>
      <c r="E160" s="71" t="s">
        <v>179</v>
      </c>
      <c r="F160" s="72" t="s">
        <v>1462</v>
      </c>
      <c r="G160" s="73" t="s">
        <v>180</v>
      </c>
      <c r="H160" s="74" t="s">
        <v>181</v>
      </c>
      <c r="I160" s="75" t="s">
        <v>182</v>
      </c>
      <c r="J160" s="80" t="s">
        <v>1466</v>
      </c>
      <c r="K160" s="76" t="s">
        <v>1467</v>
      </c>
      <c r="L160" s="81" t="s">
        <v>28</v>
      </c>
      <c r="M160" s="83">
        <v>2220.659</v>
      </c>
      <c r="N160" s="82" t="s">
        <v>28</v>
      </c>
      <c r="O160" s="77">
        <v>35.711120957022594</v>
      </c>
      <c r="P160" s="78" t="s">
        <v>1468</v>
      </c>
      <c r="Q160" s="85"/>
      <c r="R160" s="86"/>
      <c r="S160" s="79" t="s">
        <v>1468</v>
      </c>
      <c r="T160" s="88">
        <v>211862</v>
      </c>
      <c r="U160" s="90">
        <v>9343</v>
      </c>
      <c r="V160" s="89">
        <v>13852</v>
      </c>
      <c r="W160" s="87">
        <v>0</v>
      </c>
      <c r="X160" s="160" t="s">
        <v>1467</v>
      </c>
      <c r="Y160" s="161" t="s">
        <v>1467</v>
      </c>
      <c r="Z160" s="70">
        <f t="shared" si="40"/>
        <v>0</v>
      </c>
      <c r="AA160" s="71">
        <f t="shared" si="41"/>
        <v>0</v>
      </c>
      <c r="AB160" s="71">
        <f t="shared" si="42"/>
        <v>0</v>
      </c>
      <c r="AC160" s="71">
        <f t="shared" si="43"/>
        <v>0</v>
      </c>
      <c r="AD160" s="95" t="str">
        <f t="shared" si="44"/>
        <v>-</v>
      </c>
      <c r="AE160" s="70">
        <f t="shared" si="45"/>
        <v>1</v>
      </c>
      <c r="AF160" s="71">
        <f t="shared" si="46"/>
        <v>1</v>
      </c>
      <c r="AG160" s="71" t="str">
        <f t="shared" si="47"/>
        <v>Initial</v>
      </c>
      <c r="AH160" s="95" t="str">
        <f t="shared" si="48"/>
        <v>RLIS</v>
      </c>
      <c r="AI160" s="70">
        <f t="shared" si="49"/>
        <v>0</v>
      </c>
    </row>
    <row r="161" spans="1:35" ht="12.75" customHeight="1">
      <c r="A161" s="68" t="s">
        <v>183</v>
      </c>
      <c r="B161" s="69" t="s">
        <v>184</v>
      </c>
      <c r="C161" s="70" t="s">
        <v>185</v>
      </c>
      <c r="D161" s="71" t="s">
        <v>186</v>
      </c>
      <c r="E161" s="71" t="s">
        <v>187</v>
      </c>
      <c r="F161" s="72" t="s">
        <v>1462</v>
      </c>
      <c r="G161" s="73" t="s">
        <v>188</v>
      </c>
      <c r="H161" s="74" t="s">
        <v>189</v>
      </c>
      <c r="I161" s="75" t="s">
        <v>190</v>
      </c>
      <c r="J161" s="80" t="s">
        <v>862</v>
      </c>
      <c r="K161" s="76" t="s">
        <v>1467</v>
      </c>
      <c r="L161" s="81" t="s">
        <v>28</v>
      </c>
      <c r="M161" s="119"/>
      <c r="N161" s="82" t="s">
        <v>28</v>
      </c>
      <c r="O161" s="77">
        <v>35.711120957022594</v>
      </c>
      <c r="P161" s="78" t="s">
        <v>1468</v>
      </c>
      <c r="Q161" s="85"/>
      <c r="R161" s="86"/>
      <c r="S161" s="79" t="s">
        <v>1467</v>
      </c>
      <c r="T161" s="93"/>
      <c r="U161" s="92"/>
      <c r="V161" s="92"/>
      <c r="W161" s="87" t="s">
        <v>29</v>
      </c>
      <c r="X161" s="160" t="s">
        <v>1468</v>
      </c>
      <c r="Y161" s="161" t="s">
        <v>1467</v>
      </c>
      <c r="Z161" s="70">
        <f t="shared" si="40"/>
        <v>0</v>
      </c>
      <c r="AA161" s="71">
        <f t="shared" si="41"/>
        <v>0</v>
      </c>
      <c r="AB161" s="71">
        <f t="shared" si="42"/>
        <v>0</v>
      </c>
      <c r="AC161" s="71">
        <f t="shared" si="43"/>
        <v>0</v>
      </c>
      <c r="AD161" s="95" t="str">
        <f t="shared" si="44"/>
        <v>-</v>
      </c>
      <c r="AE161" s="70">
        <f t="shared" si="45"/>
        <v>0</v>
      </c>
      <c r="AF161" s="71">
        <f t="shared" si="46"/>
        <v>1</v>
      </c>
      <c r="AG161" s="71">
        <f t="shared" si="47"/>
        <v>0</v>
      </c>
      <c r="AH161" s="95" t="str">
        <f t="shared" si="48"/>
        <v>-</v>
      </c>
      <c r="AI161" s="70">
        <f t="shared" si="49"/>
        <v>0</v>
      </c>
    </row>
    <row r="162" spans="1:35" ht="12.75" customHeight="1">
      <c r="A162" s="68" t="s">
        <v>191</v>
      </c>
      <c r="B162" s="69" t="s">
        <v>192</v>
      </c>
      <c r="C162" s="70" t="s">
        <v>193</v>
      </c>
      <c r="D162" s="71" t="s">
        <v>194</v>
      </c>
      <c r="E162" s="71" t="s">
        <v>195</v>
      </c>
      <c r="F162" s="72" t="s">
        <v>1462</v>
      </c>
      <c r="G162" s="73" t="s">
        <v>196</v>
      </c>
      <c r="H162" s="74" t="s">
        <v>197</v>
      </c>
      <c r="I162" s="75" t="s">
        <v>198</v>
      </c>
      <c r="J162" s="80" t="s">
        <v>1466</v>
      </c>
      <c r="K162" s="76" t="s">
        <v>1467</v>
      </c>
      <c r="L162" s="81" t="s">
        <v>28</v>
      </c>
      <c r="M162" s="83">
        <v>7314.274</v>
      </c>
      <c r="N162" s="82" t="s">
        <v>28</v>
      </c>
      <c r="O162" s="77">
        <v>26.945668135095445</v>
      </c>
      <c r="P162" s="78" t="s">
        <v>1468</v>
      </c>
      <c r="Q162" s="85"/>
      <c r="R162" s="86"/>
      <c r="S162" s="79" t="s">
        <v>1468</v>
      </c>
      <c r="T162" s="88">
        <v>558107</v>
      </c>
      <c r="U162" s="90">
        <v>25196</v>
      </c>
      <c r="V162" s="89">
        <v>35719</v>
      </c>
      <c r="W162" s="87">
        <v>0</v>
      </c>
      <c r="X162" s="160" t="s">
        <v>1467</v>
      </c>
      <c r="Y162" s="161" t="s">
        <v>1467</v>
      </c>
      <c r="Z162" s="70">
        <f t="shared" si="40"/>
        <v>0</v>
      </c>
      <c r="AA162" s="71">
        <f t="shared" si="41"/>
        <v>0</v>
      </c>
      <c r="AB162" s="71">
        <f t="shared" si="42"/>
        <v>0</v>
      </c>
      <c r="AC162" s="71">
        <f t="shared" si="43"/>
        <v>0</v>
      </c>
      <c r="AD162" s="95" t="str">
        <f t="shared" si="44"/>
        <v>-</v>
      </c>
      <c r="AE162" s="70">
        <f t="shared" si="45"/>
        <v>1</v>
      </c>
      <c r="AF162" s="71">
        <f t="shared" si="46"/>
        <v>1</v>
      </c>
      <c r="AG162" s="71" t="str">
        <f t="shared" si="47"/>
        <v>Initial</v>
      </c>
      <c r="AH162" s="95" t="str">
        <f t="shared" si="48"/>
        <v>RLIS</v>
      </c>
      <c r="AI162" s="70">
        <f t="shared" si="49"/>
        <v>0</v>
      </c>
    </row>
    <row r="163" spans="1:35" ht="12.75" customHeight="1">
      <c r="A163" s="68" t="s">
        <v>199</v>
      </c>
      <c r="B163" s="69" t="s">
        <v>200</v>
      </c>
      <c r="C163" s="70" t="s">
        <v>201</v>
      </c>
      <c r="D163" s="71" t="s">
        <v>202</v>
      </c>
      <c r="E163" s="71" t="s">
        <v>203</v>
      </c>
      <c r="F163" s="72" t="s">
        <v>1462</v>
      </c>
      <c r="G163" s="73" t="s">
        <v>204</v>
      </c>
      <c r="H163" s="74" t="s">
        <v>205</v>
      </c>
      <c r="I163" s="75" t="s">
        <v>206</v>
      </c>
      <c r="J163" s="80" t="s">
        <v>207</v>
      </c>
      <c r="K163" s="76" t="s">
        <v>1467</v>
      </c>
      <c r="L163" s="81" t="s">
        <v>28</v>
      </c>
      <c r="M163" s="83">
        <v>945.796</v>
      </c>
      <c r="N163" s="82" t="s">
        <v>28</v>
      </c>
      <c r="O163" s="77">
        <v>15.768194070080863</v>
      </c>
      <c r="P163" s="78" t="s">
        <v>1467</v>
      </c>
      <c r="Q163" s="85"/>
      <c r="R163" s="86"/>
      <c r="S163" s="79" t="s">
        <v>1467</v>
      </c>
      <c r="T163" s="88">
        <v>45807</v>
      </c>
      <c r="U163" s="90">
        <v>1640</v>
      </c>
      <c r="V163" s="89">
        <v>3220</v>
      </c>
      <c r="W163" s="87">
        <v>0</v>
      </c>
      <c r="X163" s="160" t="s">
        <v>1468</v>
      </c>
      <c r="Y163" s="161" t="s">
        <v>1467</v>
      </c>
      <c r="Z163" s="70">
        <f t="shared" si="40"/>
        <v>0</v>
      </c>
      <c r="AA163" s="71">
        <f t="shared" si="41"/>
        <v>0</v>
      </c>
      <c r="AB163" s="71">
        <f t="shared" si="42"/>
        <v>0</v>
      </c>
      <c r="AC163" s="71">
        <f t="shared" si="43"/>
        <v>0</v>
      </c>
      <c r="AD163" s="95" t="str">
        <f t="shared" si="44"/>
        <v>-</v>
      </c>
      <c r="AE163" s="70">
        <f t="shared" si="45"/>
        <v>0</v>
      </c>
      <c r="AF163" s="71">
        <f t="shared" si="46"/>
        <v>0</v>
      </c>
      <c r="AG163" s="71">
        <f t="shared" si="47"/>
        <v>0</v>
      </c>
      <c r="AH163" s="95" t="str">
        <f t="shared" si="48"/>
        <v>-</v>
      </c>
      <c r="AI163" s="70">
        <f t="shared" si="49"/>
        <v>0</v>
      </c>
    </row>
    <row r="164" spans="1:35" ht="12.75" customHeight="1">
      <c r="A164" s="68" t="s">
        <v>208</v>
      </c>
      <c r="B164" s="69" t="s">
        <v>209</v>
      </c>
      <c r="C164" s="70" t="s">
        <v>210</v>
      </c>
      <c r="D164" s="71" t="s">
        <v>211</v>
      </c>
      <c r="E164" s="71" t="s">
        <v>1057</v>
      </c>
      <c r="F164" s="72" t="s">
        <v>1462</v>
      </c>
      <c r="G164" s="73" t="s">
        <v>212</v>
      </c>
      <c r="H164" s="74" t="s">
        <v>1279</v>
      </c>
      <c r="I164" s="75" t="s">
        <v>386</v>
      </c>
      <c r="J164" s="80"/>
      <c r="K164" s="76"/>
      <c r="L164" s="81" t="s">
        <v>28</v>
      </c>
      <c r="M164" s="119"/>
      <c r="N164" s="82" t="s">
        <v>28</v>
      </c>
      <c r="O164" s="77" t="s">
        <v>1279</v>
      </c>
      <c r="P164" s="78" t="s">
        <v>1467</v>
      </c>
      <c r="Q164" s="85"/>
      <c r="R164" s="86"/>
      <c r="S164" s="79"/>
      <c r="T164" s="91"/>
      <c r="U164" s="92"/>
      <c r="V164" s="92"/>
      <c r="W164" s="87" t="s">
        <v>29</v>
      </c>
      <c r="X164" s="160"/>
      <c r="Y164" s="161" t="s">
        <v>1467</v>
      </c>
      <c r="Z164" s="70">
        <f t="shared" si="40"/>
        <v>0</v>
      </c>
      <c r="AA164" s="71">
        <f t="shared" si="41"/>
        <v>0</v>
      </c>
      <c r="AB164" s="71">
        <f t="shared" si="42"/>
        <v>0</v>
      </c>
      <c r="AC164" s="71">
        <f t="shared" si="43"/>
        <v>0</v>
      </c>
      <c r="AD164" s="95" t="str">
        <f t="shared" si="44"/>
        <v>-</v>
      </c>
      <c r="AE164" s="70">
        <f t="shared" si="45"/>
        <v>0</v>
      </c>
      <c r="AF164" s="71">
        <f t="shared" si="46"/>
        <v>0</v>
      </c>
      <c r="AG164" s="71">
        <f t="shared" si="47"/>
        <v>0</v>
      </c>
      <c r="AH164" s="95" t="str">
        <f t="shared" si="48"/>
        <v>-</v>
      </c>
      <c r="AI164" s="70">
        <f t="shared" si="49"/>
        <v>0</v>
      </c>
    </row>
    <row r="165" spans="1:35" ht="12.75" customHeight="1">
      <c r="A165" s="68" t="s">
        <v>213</v>
      </c>
      <c r="B165" s="69" t="s">
        <v>214</v>
      </c>
      <c r="C165" s="70" t="s">
        <v>215</v>
      </c>
      <c r="D165" s="71" t="s">
        <v>1104</v>
      </c>
      <c r="E165" s="71" t="s">
        <v>216</v>
      </c>
      <c r="F165" s="72" t="s">
        <v>1462</v>
      </c>
      <c r="G165" s="73" t="s">
        <v>217</v>
      </c>
      <c r="H165" s="74" t="s">
        <v>218</v>
      </c>
      <c r="I165" s="75" t="s">
        <v>219</v>
      </c>
      <c r="J165" s="80" t="s">
        <v>1288</v>
      </c>
      <c r="K165" s="76" t="s">
        <v>1468</v>
      </c>
      <c r="L165" s="81" t="s">
        <v>28</v>
      </c>
      <c r="M165" s="83">
        <v>363.795</v>
      </c>
      <c r="N165" s="82" t="s">
        <v>28</v>
      </c>
      <c r="O165" s="77">
        <v>25.27777777777778</v>
      </c>
      <c r="P165" s="78" t="s">
        <v>1468</v>
      </c>
      <c r="Q165" s="85"/>
      <c r="R165" s="86"/>
      <c r="S165" s="79" t="s">
        <v>1468</v>
      </c>
      <c r="T165" s="88">
        <v>29162</v>
      </c>
      <c r="U165" s="90">
        <v>1167</v>
      </c>
      <c r="V165" s="89">
        <v>1954</v>
      </c>
      <c r="W165" s="87">
        <v>0</v>
      </c>
      <c r="X165" s="160" t="s">
        <v>1467</v>
      </c>
      <c r="Y165" s="161" t="s">
        <v>1467</v>
      </c>
      <c r="Z165" s="70">
        <f aca="true" t="shared" si="50" ref="Z165:Z198">IF(OR(K165="YES",TRIM(L165)="YES"),1,0)</f>
        <v>1</v>
      </c>
      <c r="AA165" s="71">
        <f aca="true" t="shared" si="51" ref="AA165:AA198">IF(OR(AND(ISNUMBER(M165),AND(M165&gt;0,M165&lt;600)),AND(ISNUMBER(M165),AND(M165&gt;0,N165="YES"))),1,0)</f>
        <v>1</v>
      </c>
      <c r="AB165" s="71">
        <f aca="true" t="shared" si="52" ref="AB165:AB198">IF(AND(OR(K165="YES",TRIM(L165)="YES"),(Z165=0)),"Trouble",0)</f>
        <v>0</v>
      </c>
      <c r="AC165" s="71">
        <f aca="true" t="shared" si="53" ref="AC165:AC198">IF(AND(OR(AND(ISNUMBER(M165),AND(M165&gt;0,M165&lt;600)),AND(ISNUMBER(M165),AND(M165&gt;0,N165="YES"))),(AA165=0)),"Trouble",0)</f>
        <v>0</v>
      </c>
      <c r="AD165" s="95" t="str">
        <f aca="true" t="shared" si="54" ref="AD165:AD198">IF(AND(Z165=1,AA165=1),"SRSA","-")</f>
        <v>SRSA</v>
      </c>
      <c r="AE165" s="70">
        <f aca="true" t="shared" si="55" ref="AE165:AE198">IF(S165="YES",1,0)</f>
        <v>1</v>
      </c>
      <c r="AF165" s="71">
        <f aca="true" t="shared" si="56" ref="AF165:AF198">IF(OR(AND(ISNUMBER(Q165),Q165&gt;=20),(AND(ISNUMBER(Q165)=FALSE,AND(ISNUMBER(O165),O165&gt;=20)))),1,0)</f>
        <v>1</v>
      </c>
      <c r="AG165" s="71" t="str">
        <f aca="true" t="shared" si="57" ref="AG165:AG196">IF(AND(AE165=1,AF165=1),"Initial",0)</f>
        <v>Initial</v>
      </c>
      <c r="AH165" s="95" t="str">
        <f aca="true" t="shared" si="58" ref="AH165:AH196">IF(AND(AND(AG165="Initial",AI165=0),AND(ISNUMBER(M165),M165&gt;0)),"RLIS","-")</f>
        <v>-</v>
      </c>
      <c r="AI165" s="70" t="str">
        <f aca="true" t="shared" si="59" ref="AI165:AI198">IF(AND(AD165="SRSA",AG165="Initial"),"SRSA",0)</f>
        <v>SRSA</v>
      </c>
    </row>
    <row r="166" spans="1:35" ht="12.75" customHeight="1">
      <c r="A166" s="68" t="s">
        <v>220</v>
      </c>
      <c r="B166" s="69" t="s">
        <v>221</v>
      </c>
      <c r="C166" s="70" t="s">
        <v>222</v>
      </c>
      <c r="D166" s="71" t="s">
        <v>223</v>
      </c>
      <c r="E166" s="71" t="s">
        <v>224</v>
      </c>
      <c r="F166" s="72" t="s">
        <v>1462</v>
      </c>
      <c r="G166" s="73" t="s">
        <v>225</v>
      </c>
      <c r="H166" s="74" t="s">
        <v>226</v>
      </c>
      <c r="I166" s="75" t="s">
        <v>227</v>
      </c>
      <c r="J166" s="80" t="s">
        <v>1466</v>
      </c>
      <c r="K166" s="76" t="s">
        <v>1467</v>
      </c>
      <c r="L166" s="81" t="s">
        <v>28</v>
      </c>
      <c r="M166" s="83">
        <v>2679.376</v>
      </c>
      <c r="N166" s="82" t="s">
        <v>28</v>
      </c>
      <c r="O166" s="77">
        <v>29.69719080627508</v>
      </c>
      <c r="P166" s="78" t="s">
        <v>1468</v>
      </c>
      <c r="Q166" s="85"/>
      <c r="R166" s="86"/>
      <c r="S166" s="79" t="s">
        <v>1468</v>
      </c>
      <c r="T166" s="88">
        <v>243867</v>
      </c>
      <c r="U166" s="90">
        <v>10879</v>
      </c>
      <c r="V166" s="89">
        <v>14163</v>
      </c>
      <c r="W166" s="87">
        <v>0</v>
      </c>
      <c r="X166" s="160" t="s">
        <v>1468</v>
      </c>
      <c r="Y166" s="161" t="s">
        <v>1467</v>
      </c>
      <c r="Z166" s="70">
        <f t="shared" si="50"/>
        <v>0</v>
      </c>
      <c r="AA166" s="71">
        <f t="shared" si="51"/>
        <v>0</v>
      </c>
      <c r="AB166" s="71">
        <f t="shared" si="52"/>
        <v>0</v>
      </c>
      <c r="AC166" s="71">
        <f t="shared" si="53"/>
        <v>0</v>
      </c>
      <c r="AD166" s="95" t="str">
        <f t="shared" si="54"/>
        <v>-</v>
      </c>
      <c r="AE166" s="70">
        <f t="shared" si="55"/>
        <v>1</v>
      </c>
      <c r="AF166" s="71">
        <f t="shared" si="56"/>
        <v>1</v>
      </c>
      <c r="AG166" s="71" t="str">
        <f t="shared" si="57"/>
        <v>Initial</v>
      </c>
      <c r="AH166" s="95" t="str">
        <f t="shared" si="58"/>
        <v>RLIS</v>
      </c>
      <c r="AI166" s="70">
        <f t="shared" si="59"/>
        <v>0</v>
      </c>
    </row>
    <row r="167" spans="1:35" ht="12.75" customHeight="1">
      <c r="A167" s="68" t="s">
        <v>228</v>
      </c>
      <c r="B167" s="69" t="s">
        <v>229</v>
      </c>
      <c r="C167" s="70" t="s">
        <v>230</v>
      </c>
      <c r="D167" s="71" t="s">
        <v>231</v>
      </c>
      <c r="E167" s="71" t="s">
        <v>232</v>
      </c>
      <c r="F167" s="72" t="s">
        <v>1462</v>
      </c>
      <c r="G167" s="73" t="s">
        <v>233</v>
      </c>
      <c r="H167" s="74" t="s">
        <v>234</v>
      </c>
      <c r="I167" s="75" t="s">
        <v>235</v>
      </c>
      <c r="J167" s="80" t="s">
        <v>1466</v>
      </c>
      <c r="K167" s="76" t="s">
        <v>1467</v>
      </c>
      <c r="L167" s="81" t="s">
        <v>28</v>
      </c>
      <c r="M167" s="83">
        <v>2844.877</v>
      </c>
      <c r="N167" s="82" t="s">
        <v>28</v>
      </c>
      <c r="O167" s="77">
        <v>23.251417769376182</v>
      </c>
      <c r="P167" s="78" t="s">
        <v>1468</v>
      </c>
      <c r="Q167" s="85"/>
      <c r="R167" s="86"/>
      <c r="S167" s="79" t="s">
        <v>1468</v>
      </c>
      <c r="T167" s="88">
        <v>228234</v>
      </c>
      <c r="U167" s="90">
        <v>8531</v>
      </c>
      <c r="V167" s="89">
        <v>13987</v>
      </c>
      <c r="W167" s="87">
        <v>0</v>
      </c>
      <c r="X167" s="160" t="s">
        <v>1467</v>
      </c>
      <c r="Y167" s="161" t="s">
        <v>1467</v>
      </c>
      <c r="Z167" s="70">
        <f t="shared" si="50"/>
        <v>0</v>
      </c>
      <c r="AA167" s="71">
        <f t="shared" si="51"/>
        <v>0</v>
      </c>
      <c r="AB167" s="71">
        <f t="shared" si="52"/>
        <v>0</v>
      </c>
      <c r="AC167" s="71">
        <f t="shared" si="53"/>
        <v>0</v>
      </c>
      <c r="AD167" s="95" t="str">
        <f t="shared" si="54"/>
        <v>-</v>
      </c>
      <c r="AE167" s="70">
        <f t="shared" si="55"/>
        <v>1</v>
      </c>
      <c r="AF167" s="71">
        <f t="shared" si="56"/>
        <v>1</v>
      </c>
      <c r="AG167" s="71" t="str">
        <f t="shared" si="57"/>
        <v>Initial</v>
      </c>
      <c r="AH167" s="95" t="str">
        <f t="shared" si="58"/>
        <v>RLIS</v>
      </c>
      <c r="AI167" s="70">
        <f t="shared" si="59"/>
        <v>0</v>
      </c>
    </row>
    <row r="168" spans="1:35" ht="12.75" customHeight="1">
      <c r="A168" s="68" t="s">
        <v>236</v>
      </c>
      <c r="B168" s="69" t="s">
        <v>237</v>
      </c>
      <c r="C168" s="70" t="s">
        <v>238</v>
      </c>
      <c r="D168" s="71" t="s">
        <v>239</v>
      </c>
      <c r="E168" s="71" t="s">
        <v>240</v>
      </c>
      <c r="F168" s="72" t="s">
        <v>1462</v>
      </c>
      <c r="G168" s="73" t="s">
        <v>241</v>
      </c>
      <c r="H168" s="74" t="s">
        <v>242</v>
      </c>
      <c r="I168" s="75" t="s">
        <v>243</v>
      </c>
      <c r="J168" s="80" t="s">
        <v>1288</v>
      </c>
      <c r="K168" s="76" t="s">
        <v>1468</v>
      </c>
      <c r="L168" s="81" t="s">
        <v>28</v>
      </c>
      <c r="M168" s="83">
        <v>2646.1</v>
      </c>
      <c r="N168" s="82" t="s">
        <v>28</v>
      </c>
      <c r="O168" s="77">
        <v>29.00706582372629</v>
      </c>
      <c r="P168" s="78" t="s">
        <v>1468</v>
      </c>
      <c r="Q168" s="85"/>
      <c r="R168" s="86"/>
      <c r="S168" s="79" t="s">
        <v>1468</v>
      </c>
      <c r="T168" s="88">
        <v>221073</v>
      </c>
      <c r="U168" s="90">
        <v>10559</v>
      </c>
      <c r="V168" s="89">
        <v>14488</v>
      </c>
      <c r="W168" s="87">
        <v>0</v>
      </c>
      <c r="X168" s="160" t="s">
        <v>1468</v>
      </c>
      <c r="Y168" s="161" t="s">
        <v>1467</v>
      </c>
      <c r="Z168" s="70">
        <f t="shared" si="50"/>
        <v>1</v>
      </c>
      <c r="AA168" s="71">
        <f t="shared" si="51"/>
        <v>0</v>
      </c>
      <c r="AB168" s="71">
        <f t="shared" si="52"/>
        <v>0</v>
      </c>
      <c r="AC168" s="71">
        <f t="shared" si="53"/>
        <v>0</v>
      </c>
      <c r="AD168" s="95" t="str">
        <f t="shared" si="54"/>
        <v>-</v>
      </c>
      <c r="AE168" s="70">
        <f t="shared" si="55"/>
        <v>1</v>
      </c>
      <c r="AF168" s="71">
        <f t="shared" si="56"/>
        <v>1</v>
      </c>
      <c r="AG168" s="71" t="str">
        <f t="shared" si="57"/>
        <v>Initial</v>
      </c>
      <c r="AH168" s="95" t="str">
        <f t="shared" si="58"/>
        <v>RLIS</v>
      </c>
      <c r="AI168" s="70">
        <f t="shared" si="59"/>
        <v>0</v>
      </c>
    </row>
    <row r="169" spans="1:35" ht="12.75" customHeight="1">
      <c r="A169" s="68" t="s">
        <v>244</v>
      </c>
      <c r="B169" s="69" t="s">
        <v>245</v>
      </c>
      <c r="C169" s="70" t="s">
        <v>246</v>
      </c>
      <c r="D169" s="71" t="s">
        <v>247</v>
      </c>
      <c r="E169" s="71" t="s">
        <v>248</v>
      </c>
      <c r="F169" s="72" t="s">
        <v>1462</v>
      </c>
      <c r="G169" s="73" t="s">
        <v>204</v>
      </c>
      <c r="H169" s="74" t="s">
        <v>249</v>
      </c>
      <c r="I169" s="75" t="s">
        <v>250</v>
      </c>
      <c r="J169" s="80" t="s">
        <v>862</v>
      </c>
      <c r="K169" s="76" t="s">
        <v>1467</v>
      </c>
      <c r="L169" s="81" t="s">
        <v>28</v>
      </c>
      <c r="M169" s="83">
        <v>2052.507</v>
      </c>
      <c r="N169" s="82" t="s">
        <v>28</v>
      </c>
      <c r="O169" s="77">
        <v>15.485168426344897</v>
      </c>
      <c r="P169" s="78" t="s">
        <v>1467</v>
      </c>
      <c r="Q169" s="85"/>
      <c r="R169" s="86"/>
      <c r="S169" s="79" t="s">
        <v>1467</v>
      </c>
      <c r="T169" s="88">
        <v>105861</v>
      </c>
      <c r="U169" s="90">
        <v>4274</v>
      </c>
      <c r="V169" s="89">
        <v>6410</v>
      </c>
      <c r="W169" s="87">
        <v>0</v>
      </c>
      <c r="X169" s="160" t="s">
        <v>1468</v>
      </c>
      <c r="Y169" s="161" t="s">
        <v>1467</v>
      </c>
      <c r="Z169" s="70">
        <f t="shared" si="50"/>
        <v>0</v>
      </c>
      <c r="AA169" s="71">
        <f t="shared" si="51"/>
        <v>0</v>
      </c>
      <c r="AB169" s="71">
        <f t="shared" si="52"/>
        <v>0</v>
      </c>
      <c r="AC169" s="71">
        <f t="shared" si="53"/>
        <v>0</v>
      </c>
      <c r="AD169" s="95" t="str">
        <f t="shared" si="54"/>
        <v>-</v>
      </c>
      <c r="AE169" s="70">
        <f t="shared" si="55"/>
        <v>0</v>
      </c>
      <c r="AF169" s="71">
        <f t="shared" si="56"/>
        <v>0</v>
      </c>
      <c r="AG169" s="71">
        <f t="shared" si="57"/>
        <v>0</v>
      </c>
      <c r="AH169" s="95" t="str">
        <f t="shared" si="58"/>
        <v>-</v>
      </c>
      <c r="AI169" s="70">
        <f t="shared" si="59"/>
        <v>0</v>
      </c>
    </row>
    <row r="170" spans="1:35" ht="12.75" customHeight="1">
      <c r="A170" s="68" t="s">
        <v>251</v>
      </c>
      <c r="B170" s="69" t="s">
        <v>252</v>
      </c>
      <c r="C170" s="70" t="s">
        <v>253</v>
      </c>
      <c r="D170" s="71" t="s">
        <v>254</v>
      </c>
      <c r="E170" s="71" t="s">
        <v>688</v>
      </c>
      <c r="F170" s="72" t="s">
        <v>1462</v>
      </c>
      <c r="G170" s="73" t="s">
        <v>689</v>
      </c>
      <c r="H170" s="74" t="s">
        <v>255</v>
      </c>
      <c r="I170" s="75" t="s">
        <v>256</v>
      </c>
      <c r="J170" s="80" t="s">
        <v>1297</v>
      </c>
      <c r="K170" s="76" t="s">
        <v>1467</v>
      </c>
      <c r="L170" s="81" t="s">
        <v>28</v>
      </c>
      <c r="M170" s="83">
        <v>960.91</v>
      </c>
      <c r="N170" s="82" t="s">
        <v>28</v>
      </c>
      <c r="O170" s="77">
        <v>31.03448275862069</v>
      </c>
      <c r="P170" s="78" t="s">
        <v>1468</v>
      </c>
      <c r="Q170" s="85"/>
      <c r="R170" s="86"/>
      <c r="S170" s="79" t="s">
        <v>1468</v>
      </c>
      <c r="T170" s="88">
        <v>75141</v>
      </c>
      <c r="U170" s="90">
        <v>4614</v>
      </c>
      <c r="V170" s="89">
        <v>6770</v>
      </c>
      <c r="W170" s="87">
        <v>0</v>
      </c>
      <c r="X170" s="160" t="s">
        <v>1467</v>
      </c>
      <c r="Y170" s="161" t="s">
        <v>1467</v>
      </c>
      <c r="Z170" s="70">
        <f t="shared" si="50"/>
        <v>0</v>
      </c>
      <c r="AA170" s="71">
        <f t="shared" si="51"/>
        <v>0</v>
      </c>
      <c r="AB170" s="71">
        <f t="shared" si="52"/>
        <v>0</v>
      </c>
      <c r="AC170" s="71">
        <f t="shared" si="53"/>
        <v>0</v>
      </c>
      <c r="AD170" s="95" t="str">
        <f t="shared" si="54"/>
        <v>-</v>
      </c>
      <c r="AE170" s="70">
        <f t="shared" si="55"/>
        <v>1</v>
      </c>
      <c r="AF170" s="71">
        <f t="shared" si="56"/>
        <v>1</v>
      </c>
      <c r="AG170" s="71" t="str">
        <f t="shared" si="57"/>
        <v>Initial</v>
      </c>
      <c r="AH170" s="95" t="str">
        <f t="shared" si="58"/>
        <v>RLIS</v>
      </c>
      <c r="AI170" s="70">
        <f t="shared" si="59"/>
        <v>0</v>
      </c>
    </row>
    <row r="171" spans="1:35" ht="12.75" customHeight="1">
      <c r="A171" s="68" t="s">
        <v>257</v>
      </c>
      <c r="B171" s="69" t="s">
        <v>258</v>
      </c>
      <c r="C171" s="70" t="s">
        <v>259</v>
      </c>
      <c r="D171" s="71" t="s">
        <v>260</v>
      </c>
      <c r="E171" s="71" t="s">
        <v>261</v>
      </c>
      <c r="F171" s="72" t="s">
        <v>1462</v>
      </c>
      <c r="G171" s="73" t="s">
        <v>262</v>
      </c>
      <c r="H171" s="74" t="s">
        <v>263</v>
      </c>
      <c r="I171" s="75" t="s">
        <v>264</v>
      </c>
      <c r="J171" s="80" t="s">
        <v>1288</v>
      </c>
      <c r="K171" s="76" t="s">
        <v>1468</v>
      </c>
      <c r="L171" s="81" t="s">
        <v>28</v>
      </c>
      <c r="M171" s="83">
        <v>371.15</v>
      </c>
      <c r="N171" s="82" t="s">
        <v>28</v>
      </c>
      <c r="O171" s="77">
        <v>26.21359223300971</v>
      </c>
      <c r="P171" s="78" t="s">
        <v>1468</v>
      </c>
      <c r="Q171" s="85"/>
      <c r="R171" s="86"/>
      <c r="S171" s="79" t="s">
        <v>1468</v>
      </c>
      <c r="T171" s="88">
        <v>14783</v>
      </c>
      <c r="U171" s="90">
        <v>603</v>
      </c>
      <c r="V171" s="89">
        <v>1434</v>
      </c>
      <c r="W171" s="87">
        <v>0</v>
      </c>
      <c r="X171" s="160" t="s">
        <v>1468</v>
      </c>
      <c r="Y171" s="161" t="s">
        <v>1467</v>
      </c>
      <c r="Z171" s="70">
        <f t="shared" si="50"/>
        <v>1</v>
      </c>
      <c r="AA171" s="71">
        <f t="shared" si="51"/>
        <v>1</v>
      </c>
      <c r="AB171" s="71">
        <f t="shared" si="52"/>
        <v>0</v>
      </c>
      <c r="AC171" s="71">
        <f t="shared" si="53"/>
        <v>0</v>
      </c>
      <c r="AD171" s="95" t="str">
        <f t="shared" si="54"/>
        <v>SRSA</v>
      </c>
      <c r="AE171" s="70">
        <f t="shared" si="55"/>
        <v>1</v>
      </c>
      <c r="AF171" s="71">
        <f t="shared" si="56"/>
        <v>1</v>
      </c>
      <c r="AG171" s="71" t="str">
        <f t="shared" si="57"/>
        <v>Initial</v>
      </c>
      <c r="AH171" s="95" t="str">
        <f t="shared" si="58"/>
        <v>-</v>
      </c>
      <c r="AI171" s="70" t="str">
        <f t="shared" si="59"/>
        <v>SRSA</v>
      </c>
    </row>
    <row r="172" spans="1:35" ht="12.75" customHeight="1">
      <c r="A172" s="68" t="s">
        <v>265</v>
      </c>
      <c r="B172" s="69" t="s">
        <v>266</v>
      </c>
      <c r="C172" s="70" t="s">
        <v>267</v>
      </c>
      <c r="D172" s="71" t="s">
        <v>268</v>
      </c>
      <c r="E172" s="71" t="s">
        <v>269</v>
      </c>
      <c r="F172" s="72" t="s">
        <v>1462</v>
      </c>
      <c r="G172" s="73" t="s">
        <v>270</v>
      </c>
      <c r="H172" s="74" t="s">
        <v>271</v>
      </c>
      <c r="I172" s="75" t="s">
        <v>272</v>
      </c>
      <c r="J172" s="80" t="s">
        <v>1376</v>
      </c>
      <c r="K172" s="76" t="s">
        <v>1467</v>
      </c>
      <c r="L172" s="81" t="s">
        <v>28</v>
      </c>
      <c r="M172" s="83">
        <v>7159.048</v>
      </c>
      <c r="N172" s="82" t="s">
        <v>28</v>
      </c>
      <c r="O172" s="77">
        <v>10.935752454330807</v>
      </c>
      <c r="P172" s="78" t="s">
        <v>1467</v>
      </c>
      <c r="Q172" s="85"/>
      <c r="R172" s="86"/>
      <c r="S172" s="79" t="s">
        <v>1467</v>
      </c>
      <c r="T172" s="88">
        <v>289442</v>
      </c>
      <c r="U172" s="90">
        <v>8051</v>
      </c>
      <c r="V172" s="89">
        <v>22161</v>
      </c>
      <c r="W172" s="87">
        <v>0</v>
      </c>
      <c r="X172" s="160" t="s">
        <v>1467</v>
      </c>
      <c r="Y172" s="161" t="s">
        <v>1467</v>
      </c>
      <c r="Z172" s="70">
        <f t="shared" si="50"/>
        <v>0</v>
      </c>
      <c r="AA172" s="71">
        <f t="shared" si="51"/>
        <v>0</v>
      </c>
      <c r="AB172" s="71">
        <f t="shared" si="52"/>
        <v>0</v>
      </c>
      <c r="AC172" s="71">
        <f t="shared" si="53"/>
        <v>0</v>
      </c>
      <c r="AD172" s="95" t="str">
        <f t="shared" si="54"/>
        <v>-</v>
      </c>
      <c r="AE172" s="70">
        <f t="shared" si="55"/>
        <v>0</v>
      </c>
      <c r="AF172" s="71">
        <f t="shared" si="56"/>
        <v>0</v>
      </c>
      <c r="AG172" s="71">
        <f t="shared" si="57"/>
        <v>0</v>
      </c>
      <c r="AH172" s="95" t="str">
        <f t="shared" si="58"/>
        <v>-</v>
      </c>
      <c r="AI172" s="70">
        <f t="shared" si="59"/>
        <v>0</v>
      </c>
    </row>
    <row r="173" spans="1:35" ht="12.75" customHeight="1">
      <c r="A173" s="68" t="s">
        <v>273</v>
      </c>
      <c r="B173" s="69" t="s">
        <v>274</v>
      </c>
      <c r="C173" s="70" t="s">
        <v>275</v>
      </c>
      <c r="D173" s="71" t="s">
        <v>276</v>
      </c>
      <c r="E173" s="71" t="s">
        <v>356</v>
      </c>
      <c r="F173" s="72" t="s">
        <v>1462</v>
      </c>
      <c r="G173" s="73" t="s">
        <v>357</v>
      </c>
      <c r="H173" s="74" t="s">
        <v>666</v>
      </c>
      <c r="I173" s="75" t="s">
        <v>277</v>
      </c>
      <c r="J173" s="80" t="s">
        <v>320</v>
      </c>
      <c r="K173" s="76" t="s">
        <v>1467</v>
      </c>
      <c r="L173" s="81" t="s">
        <v>28</v>
      </c>
      <c r="M173" s="83">
        <v>5816.664</v>
      </c>
      <c r="N173" s="82" t="s">
        <v>28</v>
      </c>
      <c r="O173" s="77">
        <v>13.12248578166181</v>
      </c>
      <c r="P173" s="78" t="s">
        <v>1467</v>
      </c>
      <c r="Q173" s="85"/>
      <c r="R173" s="86"/>
      <c r="S173" s="79" t="s">
        <v>1467</v>
      </c>
      <c r="T173" s="88">
        <v>243405</v>
      </c>
      <c r="U173" s="90">
        <v>7715</v>
      </c>
      <c r="V173" s="89">
        <v>19346</v>
      </c>
      <c r="W173" s="87">
        <v>0</v>
      </c>
      <c r="X173" s="160" t="s">
        <v>1467</v>
      </c>
      <c r="Y173" s="161" t="s">
        <v>1467</v>
      </c>
      <c r="Z173" s="70">
        <f t="shared" si="50"/>
        <v>0</v>
      </c>
      <c r="AA173" s="71">
        <f t="shared" si="51"/>
        <v>0</v>
      </c>
      <c r="AB173" s="71">
        <f t="shared" si="52"/>
        <v>0</v>
      </c>
      <c r="AC173" s="71">
        <f t="shared" si="53"/>
        <v>0</v>
      </c>
      <c r="AD173" s="95" t="str">
        <f t="shared" si="54"/>
        <v>-</v>
      </c>
      <c r="AE173" s="70">
        <f t="shared" si="55"/>
        <v>0</v>
      </c>
      <c r="AF173" s="71">
        <f t="shared" si="56"/>
        <v>0</v>
      </c>
      <c r="AG173" s="71">
        <f t="shared" si="57"/>
        <v>0</v>
      </c>
      <c r="AH173" s="95" t="str">
        <f t="shared" si="58"/>
        <v>-</v>
      </c>
      <c r="AI173" s="70">
        <f t="shared" si="59"/>
        <v>0</v>
      </c>
    </row>
    <row r="174" spans="1:35" ht="12.75" customHeight="1">
      <c r="A174" s="68" t="s">
        <v>278</v>
      </c>
      <c r="B174" s="69" t="s">
        <v>279</v>
      </c>
      <c r="C174" s="70" t="s">
        <v>280</v>
      </c>
      <c r="D174" s="71" t="s">
        <v>281</v>
      </c>
      <c r="E174" s="71" t="s">
        <v>282</v>
      </c>
      <c r="F174" s="72" t="s">
        <v>1462</v>
      </c>
      <c r="G174" s="73" t="s">
        <v>283</v>
      </c>
      <c r="H174" s="74" t="s">
        <v>284</v>
      </c>
      <c r="I174" s="75" t="s">
        <v>285</v>
      </c>
      <c r="J174" s="80" t="s">
        <v>1485</v>
      </c>
      <c r="K174" s="76" t="s">
        <v>1467</v>
      </c>
      <c r="L174" s="81" t="s">
        <v>28</v>
      </c>
      <c r="M174" s="83">
        <v>221.041</v>
      </c>
      <c r="N174" s="82" t="s">
        <v>28</v>
      </c>
      <c r="O174" s="77">
        <v>11.538461538461538</v>
      </c>
      <c r="P174" s="78" t="s">
        <v>1467</v>
      </c>
      <c r="Q174" s="85"/>
      <c r="R174" s="86"/>
      <c r="S174" s="79" t="s">
        <v>1467</v>
      </c>
      <c r="T174" s="88">
        <v>9663</v>
      </c>
      <c r="U174" s="90">
        <v>494</v>
      </c>
      <c r="V174" s="89">
        <v>902</v>
      </c>
      <c r="W174" s="87">
        <v>0</v>
      </c>
      <c r="X174" s="160" t="s">
        <v>1468</v>
      </c>
      <c r="Y174" s="161" t="s">
        <v>1467</v>
      </c>
      <c r="Z174" s="70">
        <f t="shared" si="50"/>
        <v>0</v>
      </c>
      <c r="AA174" s="71">
        <f t="shared" si="51"/>
        <v>1</v>
      </c>
      <c r="AB174" s="71">
        <f t="shared" si="52"/>
        <v>0</v>
      </c>
      <c r="AC174" s="71">
        <f t="shared" si="53"/>
        <v>0</v>
      </c>
      <c r="AD174" s="95" t="str">
        <f t="shared" si="54"/>
        <v>-</v>
      </c>
      <c r="AE174" s="70">
        <f t="shared" si="55"/>
        <v>0</v>
      </c>
      <c r="AF174" s="71">
        <f t="shared" si="56"/>
        <v>0</v>
      </c>
      <c r="AG174" s="71">
        <f t="shared" si="57"/>
        <v>0</v>
      </c>
      <c r="AH174" s="95" t="str">
        <f t="shared" si="58"/>
        <v>-</v>
      </c>
      <c r="AI174" s="70">
        <f t="shared" si="59"/>
        <v>0</v>
      </c>
    </row>
    <row r="175" spans="1:35" ht="12.75" customHeight="1">
      <c r="A175" s="68" t="s">
        <v>286</v>
      </c>
      <c r="B175" s="69" t="s">
        <v>287</v>
      </c>
      <c r="C175" s="70" t="s">
        <v>288</v>
      </c>
      <c r="D175" s="71" t="s">
        <v>289</v>
      </c>
      <c r="E175" s="71" t="s">
        <v>290</v>
      </c>
      <c r="F175" s="72" t="s">
        <v>1462</v>
      </c>
      <c r="G175" s="73" t="s">
        <v>291</v>
      </c>
      <c r="H175" s="74" t="s">
        <v>292</v>
      </c>
      <c r="I175" s="75" t="s">
        <v>293</v>
      </c>
      <c r="J175" s="80" t="s">
        <v>30</v>
      </c>
      <c r="K175" s="76" t="s">
        <v>1467</v>
      </c>
      <c r="L175" s="81" t="s">
        <v>28</v>
      </c>
      <c r="M175" s="83">
        <v>2688.324</v>
      </c>
      <c r="N175" s="82" t="s">
        <v>28</v>
      </c>
      <c r="O175" s="77">
        <v>16.693113297365915</v>
      </c>
      <c r="P175" s="78" t="s">
        <v>1467</v>
      </c>
      <c r="Q175" s="85"/>
      <c r="R175" s="86"/>
      <c r="S175" s="79" t="s">
        <v>1468</v>
      </c>
      <c r="T175" s="88">
        <v>160646</v>
      </c>
      <c r="U175" s="90">
        <v>6120</v>
      </c>
      <c r="V175" s="89">
        <v>11279</v>
      </c>
      <c r="W175" s="87">
        <v>0</v>
      </c>
      <c r="X175" s="160" t="s">
        <v>1467</v>
      </c>
      <c r="Y175" s="161" t="s">
        <v>1467</v>
      </c>
      <c r="Z175" s="70">
        <f t="shared" si="50"/>
        <v>0</v>
      </c>
      <c r="AA175" s="71">
        <f t="shared" si="51"/>
        <v>0</v>
      </c>
      <c r="AB175" s="71">
        <f t="shared" si="52"/>
        <v>0</v>
      </c>
      <c r="AC175" s="71">
        <f t="shared" si="53"/>
        <v>0</v>
      </c>
      <c r="AD175" s="95" t="str">
        <f t="shared" si="54"/>
        <v>-</v>
      </c>
      <c r="AE175" s="70">
        <f t="shared" si="55"/>
        <v>1</v>
      </c>
      <c r="AF175" s="71">
        <f t="shared" si="56"/>
        <v>0</v>
      </c>
      <c r="AG175" s="71">
        <f t="shared" si="57"/>
        <v>0</v>
      </c>
      <c r="AH175" s="95" t="str">
        <f t="shared" si="58"/>
        <v>-</v>
      </c>
      <c r="AI175" s="70">
        <f t="shared" si="59"/>
        <v>0</v>
      </c>
    </row>
    <row r="176" spans="1:35" ht="12.75" customHeight="1">
      <c r="A176" s="68" t="s">
        <v>295</v>
      </c>
      <c r="B176" s="69" t="s">
        <v>296</v>
      </c>
      <c r="C176" s="70" t="s">
        <v>297</v>
      </c>
      <c r="D176" s="71" t="s">
        <v>298</v>
      </c>
      <c r="E176" s="71" t="s">
        <v>195</v>
      </c>
      <c r="F176" s="72" t="s">
        <v>1462</v>
      </c>
      <c r="G176" s="73" t="s">
        <v>196</v>
      </c>
      <c r="H176" s="74" t="s">
        <v>299</v>
      </c>
      <c r="I176" s="75" t="s">
        <v>300</v>
      </c>
      <c r="J176" s="80" t="s">
        <v>1297</v>
      </c>
      <c r="K176" s="76" t="s">
        <v>1467</v>
      </c>
      <c r="L176" s="81" t="s">
        <v>28</v>
      </c>
      <c r="M176" s="83">
        <v>1357.376</v>
      </c>
      <c r="N176" s="82" t="s">
        <v>28</v>
      </c>
      <c r="O176" s="77">
        <v>29.799029799029796</v>
      </c>
      <c r="P176" s="78" t="s">
        <v>1468</v>
      </c>
      <c r="Q176" s="85"/>
      <c r="R176" s="86"/>
      <c r="S176" s="79" t="s">
        <v>1468</v>
      </c>
      <c r="T176" s="88">
        <v>102359</v>
      </c>
      <c r="U176" s="90">
        <v>5035</v>
      </c>
      <c r="V176" s="89">
        <v>7029</v>
      </c>
      <c r="W176" s="87">
        <v>0</v>
      </c>
      <c r="X176" s="160" t="s">
        <v>1468</v>
      </c>
      <c r="Y176" s="161" t="s">
        <v>1467</v>
      </c>
      <c r="Z176" s="70">
        <f t="shared" si="50"/>
        <v>0</v>
      </c>
      <c r="AA176" s="71">
        <f t="shared" si="51"/>
        <v>0</v>
      </c>
      <c r="AB176" s="71">
        <f t="shared" si="52"/>
        <v>0</v>
      </c>
      <c r="AC176" s="71">
        <f t="shared" si="53"/>
        <v>0</v>
      </c>
      <c r="AD176" s="95" t="str">
        <f t="shared" si="54"/>
        <v>-</v>
      </c>
      <c r="AE176" s="70">
        <f t="shared" si="55"/>
        <v>1</v>
      </c>
      <c r="AF176" s="71">
        <f t="shared" si="56"/>
        <v>1</v>
      </c>
      <c r="AG176" s="71" t="str">
        <f t="shared" si="57"/>
        <v>Initial</v>
      </c>
      <c r="AH176" s="95" t="str">
        <f t="shared" si="58"/>
        <v>RLIS</v>
      </c>
      <c r="AI176" s="70">
        <f t="shared" si="59"/>
        <v>0</v>
      </c>
    </row>
    <row r="177" spans="1:35" ht="12.75" customHeight="1">
      <c r="A177" s="68" t="s">
        <v>301</v>
      </c>
      <c r="B177" s="69" t="s">
        <v>38</v>
      </c>
      <c r="C177" s="70" t="s">
        <v>39</v>
      </c>
      <c r="D177" s="71" t="s">
        <v>40</v>
      </c>
      <c r="E177" s="71" t="s">
        <v>712</v>
      </c>
      <c r="F177" s="72" t="s">
        <v>1462</v>
      </c>
      <c r="G177" s="73" t="s">
        <v>713</v>
      </c>
      <c r="H177" s="74" t="s">
        <v>1279</v>
      </c>
      <c r="I177" s="75" t="s">
        <v>41</v>
      </c>
      <c r="J177" s="80"/>
      <c r="K177" s="76"/>
      <c r="L177" s="81" t="s">
        <v>28</v>
      </c>
      <c r="M177" s="84"/>
      <c r="N177" s="82" t="s">
        <v>28</v>
      </c>
      <c r="O177" s="77" t="s">
        <v>1279</v>
      </c>
      <c r="P177" s="78" t="s">
        <v>1467</v>
      </c>
      <c r="Q177" s="85"/>
      <c r="R177" s="86"/>
      <c r="S177" s="79"/>
      <c r="T177" s="91"/>
      <c r="U177" s="92"/>
      <c r="V177" s="92"/>
      <c r="W177" s="87" t="s">
        <v>29</v>
      </c>
      <c r="X177" s="160"/>
      <c r="Y177" s="161" t="s">
        <v>1467</v>
      </c>
      <c r="Z177" s="70">
        <f t="shared" si="50"/>
        <v>0</v>
      </c>
      <c r="AA177" s="71">
        <f t="shared" si="51"/>
        <v>0</v>
      </c>
      <c r="AB177" s="71">
        <f t="shared" si="52"/>
        <v>0</v>
      </c>
      <c r="AC177" s="71">
        <f t="shared" si="53"/>
        <v>0</v>
      </c>
      <c r="AD177" s="95" t="str">
        <f t="shared" si="54"/>
        <v>-</v>
      </c>
      <c r="AE177" s="70">
        <f t="shared" si="55"/>
        <v>0</v>
      </c>
      <c r="AF177" s="71">
        <f t="shared" si="56"/>
        <v>0</v>
      </c>
      <c r="AG177" s="71">
        <f t="shared" si="57"/>
        <v>0</v>
      </c>
      <c r="AH177" s="95" t="str">
        <f t="shared" si="58"/>
        <v>-</v>
      </c>
      <c r="AI177" s="70">
        <f t="shared" si="59"/>
        <v>0</v>
      </c>
    </row>
    <row r="178" spans="1:35" ht="12.75" customHeight="1">
      <c r="A178" s="68" t="s">
        <v>42</v>
      </c>
      <c r="B178" s="69" t="s">
        <v>43</v>
      </c>
      <c r="C178" s="70" t="s">
        <v>44</v>
      </c>
      <c r="D178" s="71" t="s">
        <v>45</v>
      </c>
      <c r="E178" s="71" t="s">
        <v>46</v>
      </c>
      <c r="F178" s="72" t="s">
        <v>1462</v>
      </c>
      <c r="G178" s="73" t="s">
        <v>326</v>
      </c>
      <c r="H178" s="74" t="s">
        <v>47</v>
      </c>
      <c r="I178" s="75" t="s">
        <v>48</v>
      </c>
      <c r="J178" s="80" t="s">
        <v>1485</v>
      </c>
      <c r="K178" s="76" t="s">
        <v>1467</v>
      </c>
      <c r="L178" s="81" t="s">
        <v>28</v>
      </c>
      <c r="M178" s="83">
        <v>135.319</v>
      </c>
      <c r="N178" s="82" t="s">
        <v>28</v>
      </c>
      <c r="O178" s="77">
        <v>8.280254777070063</v>
      </c>
      <c r="P178" s="78" t="s">
        <v>1467</v>
      </c>
      <c r="Q178" s="85"/>
      <c r="R178" s="86"/>
      <c r="S178" s="79" t="s">
        <v>1467</v>
      </c>
      <c r="T178" s="88">
        <v>13337</v>
      </c>
      <c r="U178" s="90">
        <v>495</v>
      </c>
      <c r="V178" s="89">
        <v>1180</v>
      </c>
      <c r="W178" s="87">
        <v>0</v>
      </c>
      <c r="X178" s="160" t="s">
        <v>1468</v>
      </c>
      <c r="Y178" s="161" t="s">
        <v>1467</v>
      </c>
      <c r="Z178" s="70">
        <f t="shared" si="50"/>
        <v>0</v>
      </c>
      <c r="AA178" s="71">
        <f t="shared" si="51"/>
        <v>1</v>
      </c>
      <c r="AB178" s="71">
        <f t="shared" si="52"/>
        <v>0</v>
      </c>
      <c r="AC178" s="71">
        <f t="shared" si="53"/>
        <v>0</v>
      </c>
      <c r="AD178" s="95" t="str">
        <f t="shared" si="54"/>
        <v>-</v>
      </c>
      <c r="AE178" s="70">
        <f t="shared" si="55"/>
        <v>0</v>
      </c>
      <c r="AF178" s="71">
        <f t="shared" si="56"/>
        <v>0</v>
      </c>
      <c r="AG178" s="71">
        <f t="shared" si="57"/>
        <v>0</v>
      </c>
      <c r="AH178" s="95" t="str">
        <f t="shared" si="58"/>
        <v>-</v>
      </c>
      <c r="AI178" s="70">
        <f t="shared" si="59"/>
        <v>0</v>
      </c>
    </row>
    <row r="179" spans="1:35" ht="12.75" customHeight="1">
      <c r="A179" s="68" t="s">
        <v>49</v>
      </c>
      <c r="B179" s="69" t="s">
        <v>50</v>
      </c>
      <c r="C179" s="70" t="s">
        <v>51</v>
      </c>
      <c r="D179" s="71" t="s">
        <v>52</v>
      </c>
      <c r="E179" s="71" t="s">
        <v>53</v>
      </c>
      <c r="F179" s="72" t="s">
        <v>1462</v>
      </c>
      <c r="G179" s="73" t="s">
        <v>54</v>
      </c>
      <c r="H179" s="74" t="s">
        <v>55</v>
      </c>
      <c r="I179" s="75" t="s">
        <v>56</v>
      </c>
      <c r="J179" s="80" t="s">
        <v>1511</v>
      </c>
      <c r="K179" s="76" t="s">
        <v>1468</v>
      </c>
      <c r="L179" s="81" t="s">
        <v>28</v>
      </c>
      <c r="M179" s="83">
        <v>2485.56</v>
      </c>
      <c r="N179" s="82" t="s">
        <v>28</v>
      </c>
      <c r="O179" s="77">
        <v>9.202453987730062</v>
      </c>
      <c r="P179" s="78" t="s">
        <v>1467</v>
      </c>
      <c r="Q179" s="85"/>
      <c r="R179" s="86"/>
      <c r="S179" s="79" t="s">
        <v>1468</v>
      </c>
      <c r="T179" s="88">
        <v>99202</v>
      </c>
      <c r="U179" s="90">
        <v>2581</v>
      </c>
      <c r="V179" s="89">
        <v>7414</v>
      </c>
      <c r="W179" s="87">
        <v>0</v>
      </c>
      <c r="X179" s="160" t="s">
        <v>1467</v>
      </c>
      <c r="Y179" s="161" t="s">
        <v>1467</v>
      </c>
      <c r="Z179" s="70">
        <f t="shared" si="50"/>
        <v>1</v>
      </c>
      <c r="AA179" s="71">
        <f t="shared" si="51"/>
        <v>0</v>
      </c>
      <c r="AB179" s="71">
        <f t="shared" si="52"/>
        <v>0</v>
      </c>
      <c r="AC179" s="71">
        <f t="shared" si="53"/>
        <v>0</v>
      </c>
      <c r="AD179" s="95" t="str">
        <f t="shared" si="54"/>
        <v>-</v>
      </c>
      <c r="AE179" s="70">
        <f t="shared" si="55"/>
        <v>1</v>
      </c>
      <c r="AF179" s="71">
        <f t="shared" si="56"/>
        <v>0</v>
      </c>
      <c r="AG179" s="71">
        <f t="shared" si="57"/>
        <v>0</v>
      </c>
      <c r="AH179" s="95" t="str">
        <f t="shared" si="58"/>
        <v>-</v>
      </c>
      <c r="AI179" s="70">
        <f t="shared" si="59"/>
        <v>0</v>
      </c>
    </row>
    <row r="180" spans="1:35" ht="12.75" customHeight="1">
      <c r="A180" s="68" t="s">
        <v>57</v>
      </c>
      <c r="B180" s="69" t="s">
        <v>58</v>
      </c>
      <c r="C180" s="70" t="s">
        <v>59</v>
      </c>
      <c r="D180" s="71" t="s">
        <v>60</v>
      </c>
      <c r="E180" s="71" t="s">
        <v>61</v>
      </c>
      <c r="F180" s="72" t="s">
        <v>1462</v>
      </c>
      <c r="G180" s="73" t="s">
        <v>1192</v>
      </c>
      <c r="H180" s="74" t="s">
        <v>62</v>
      </c>
      <c r="I180" s="75" t="s">
        <v>63</v>
      </c>
      <c r="J180" s="80" t="s">
        <v>1297</v>
      </c>
      <c r="K180" s="76" t="s">
        <v>1467</v>
      </c>
      <c r="L180" s="81" t="s">
        <v>28</v>
      </c>
      <c r="M180" s="83">
        <v>2443.052</v>
      </c>
      <c r="N180" s="82" t="s">
        <v>28</v>
      </c>
      <c r="O180" s="77">
        <v>17.95886075949367</v>
      </c>
      <c r="P180" s="78" t="s">
        <v>1467</v>
      </c>
      <c r="Q180" s="85"/>
      <c r="R180" s="86"/>
      <c r="S180" s="79" t="s">
        <v>1468</v>
      </c>
      <c r="T180" s="88">
        <v>126902</v>
      </c>
      <c r="U180" s="90">
        <v>5135</v>
      </c>
      <c r="V180" s="89">
        <v>8021</v>
      </c>
      <c r="W180" s="87">
        <v>0</v>
      </c>
      <c r="X180" s="160" t="s">
        <v>1467</v>
      </c>
      <c r="Y180" s="161" t="s">
        <v>1467</v>
      </c>
      <c r="Z180" s="70">
        <f t="shared" si="50"/>
        <v>0</v>
      </c>
      <c r="AA180" s="71">
        <f t="shared" si="51"/>
        <v>0</v>
      </c>
      <c r="AB180" s="71">
        <f t="shared" si="52"/>
        <v>0</v>
      </c>
      <c r="AC180" s="71">
        <f t="shared" si="53"/>
        <v>0</v>
      </c>
      <c r="AD180" s="95" t="str">
        <f t="shared" si="54"/>
        <v>-</v>
      </c>
      <c r="AE180" s="70">
        <f t="shared" si="55"/>
        <v>1</v>
      </c>
      <c r="AF180" s="71">
        <f t="shared" si="56"/>
        <v>0</v>
      </c>
      <c r="AG180" s="71">
        <f t="shared" si="57"/>
        <v>0</v>
      </c>
      <c r="AH180" s="95" t="str">
        <f t="shared" si="58"/>
        <v>-</v>
      </c>
      <c r="AI180" s="70">
        <f t="shared" si="59"/>
        <v>0</v>
      </c>
    </row>
    <row r="181" spans="1:35" ht="12.75" customHeight="1">
      <c r="A181" s="68" t="s">
        <v>64</v>
      </c>
      <c r="B181" s="69" t="s">
        <v>65</v>
      </c>
      <c r="C181" s="70" t="s">
        <v>66</v>
      </c>
      <c r="D181" s="71" t="s">
        <v>67</v>
      </c>
      <c r="E181" s="71" t="s">
        <v>68</v>
      </c>
      <c r="F181" s="72" t="s">
        <v>1462</v>
      </c>
      <c r="G181" s="73" t="s">
        <v>69</v>
      </c>
      <c r="H181" s="74" t="s">
        <v>70</v>
      </c>
      <c r="I181" s="75" t="s">
        <v>71</v>
      </c>
      <c r="J181" s="80" t="s">
        <v>1466</v>
      </c>
      <c r="K181" s="76" t="s">
        <v>1467</v>
      </c>
      <c r="L181" s="81" t="s">
        <v>28</v>
      </c>
      <c r="M181" s="83">
        <v>1863.522</v>
      </c>
      <c r="N181" s="82" t="s">
        <v>28</v>
      </c>
      <c r="O181" s="77">
        <v>26.034172661870503</v>
      </c>
      <c r="P181" s="78" t="s">
        <v>1468</v>
      </c>
      <c r="Q181" s="85"/>
      <c r="R181" s="86"/>
      <c r="S181" s="79" t="s">
        <v>1468</v>
      </c>
      <c r="T181" s="88">
        <v>136952</v>
      </c>
      <c r="U181" s="90">
        <v>5762</v>
      </c>
      <c r="V181" s="89">
        <v>9231</v>
      </c>
      <c r="W181" s="87">
        <v>0</v>
      </c>
      <c r="X181" s="160" t="s">
        <v>1468</v>
      </c>
      <c r="Y181" s="161" t="s">
        <v>1467</v>
      </c>
      <c r="Z181" s="70">
        <f t="shared" si="50"/>
        <v>0</v>
      </c>
      <c r="AA181" s="71">
        <f t="shared" si="51"/>
        <v>0</v>
      </c>
      <c r="AB181" s="71">
        <f t="shared" si="52"/>
        <v>0</v>
      </c>
      <c r="AC181" s="71">
        <f t="shared" si="53"/>
        <v>0</v>
      </c>
      <c r="AD181" s="95" t="str">
        <f t="shared" si="54"/>
        <v>-</v>
      </c>
      <c r="AE181" s="70">
        <f t="shared" si="55"/>
        <v>1</v>
      </c>
      <c r="AF181" s="71">
        <f t="shared" si="56"/>
        <v>1</v>
      </c>
      <c r="AG181" s="71" t="str">
        <f t="shared" si="57"/>
        <v>Initial</v>
      </c>
      <c r="AH181" s="95" t="str">
        <f t="shared" si="58"/>
        <v>RLIS</v>
      </c>
      <c r="AI181" s="70">
        <f t="shared" si="59"/>
        <v>0</v>
      </c>
    </row>
    <row r="182" spans="1:35" ht="12.75" customHeight="1">
      <c r="A182" s="68" t="s">
        <v>72</v>
      </c>
      <c r="B182" s="69" t="s">
        <v>73</v>
      </c>
      <c r="C182" s="70" t="s">
        <v>74</v>
      </c>
      <c r="D182" s="71" t="s">
        <v>75</v>
      </c>
      <c r="E182" s="71" t="s">
        <v>76</v>
      </c>
      <c r="F182" s="72" t="s">
        <v>1462</v>
      </c>
      <c r="G182" s="73" t="s">
        <v>77</v>
      </c>
      <c r="H182" s="74" t="s">
        <v>78</v>
      </c>
      <c r="I182" s="75" t="s">
        <v>79</v>
      </c>
      <c r="J182" s="80" t="s">
        <v>862</v>
      </c>
      <c r="K182" s="76" t="s">
        <v>1467</v>
      </c>
      <c r="L182" s="81" t="s">
        <v>28</v>
      </c>
      <c r="M182" s="83">
        <v>1888.889</v>
      </c>
      <c r="N182" s="82" t="s">
        <v>28</v>
      </c>
      <c r="O182" s="77">
        <v>20.521172638436482</v>
      </c>
      <c r="P182" s="78" t="s">
        <v>1468</v>
      </c>
      <c r="Q182" s="85"/>
      <c r="R182" s="86"/>
      <c r="S182" s="79" t="s">
        <v>1467</v>
      </c>
      <c r="T182" s="88">
        <v>116609</v>
      </c>
      <c r="U182" s="90">
        <v>3564</v>
      </c>
      <c r="V182" s="89">
        <v>7565</v>
      </c>
      <c r="W182" s="87">
        <v>0</v>
      </c>
      <c r="X182" s="160" t="s">
        <v>1468</v>
      </c>
      <c r="Y182" s="161" t="s">
        <v>1467</v>
      </c>
      <c r="Z182" s="70">
        <f t="shared" si="50"/>
        <v>0</v>
      </c>
      <c r="AA182" s="71">
        <f t="shared" si="51"/>
        <v>0</v>
      </c>
      <c r="AB182" s="71">
        <f t="shared" si="52"/>
        <v>0</v>
      </c>
      <c r="AC182" s="71">
        <f t="shared" si="53"/>
        <v>0</v>
      </c>
      <c r="AD182" s="95" t="str">
        <f t="shared" si="54"/>
        <v>-</v>
      </c>
      <c r="AE182" s="70">
        <f t="shared" si="55"/>
        <v>0</v>
      </c>
      <c r="AF182" s="71">
        <f t="shared" si="56"/>
        <v>1</v>
      </c>
      <c r="AG182" s="71">
        <f t="shared" si="57"/>
        <v>0</v>
      </c>
      <c r="AH182" s="95" t="str">
        <f t="shared" si="58"/>
        <v>-</v>
      </c>
      <c r="AI182" s="70">
        <f t="shared" si="59"/>
        <v>0</v>
      </c>
    </row>
    <row r="183" spans="1:35" ht="12.75" customHeight="1">
      <c r="A183" s="68" t="s">
        <v>80</v>
      </c>
      <c r="B183" s="69" t="s">
        <v>81</v>
      </c>
      <c r="C183" s="70" t="s">
        <v>82</v>
      </c>
      <c r="D183" s="71" t="s">
        <v>83</v>
      </c>
      <c r="E183" s="71" t="s">
        <v>84</v>
      </c>
      <c r="F183" s="72" t="s">
        <v>1462</v>
      </c>
      <c r="G183" s="73" t="s">
        <v>85</v>
      </c>
      <c r="H183" s="74" t="s">
        <v>86</v>
      </c>
      <c r="I183" s="75" t="s">
        <v>87</v>
      </c>
      <c r="J183" s="80" t="s">
        <v>1367</v>
      </c>
      <c r="K183" s="76" t="s">
        <v>1467</v>
      </c>
      <c r="L183" s="81" t="s">
        <v>28</v>
      </c>
      <c r="M183" s="83">
        <v>1375.936</v>
      </c>
      <c r="N183" s="82" t="s">
        <v>28</v>
      </c>
      <c r="O183" s="77">
        <v>17.326732673267326</v>
      </c>
      <c r="P183" s="78" t="s">
        <v>1467</v>
      </c>
      <c r="Q183" s="85"/>
      <c r="R183" s="86"/>
      <c r="S183" s="79" t="s">
        <v>1467</v>
      </c>
      <c r="T183" s="88">
        <v>85515</v>
      </c>
      <c r="U183" s="90">
        <v>3072</v>
      </c>
      <c r="V183" s="89">
        <v>6018</v>
      </c>
      <c r="W183" s="87">
        <v>0</v>
      </c>
      <c r="X183" s="160" t="s">
        <v>1468</v>
      </c>
      <c r="Y183" s="161" t="s">
        <v>1467</v>
      </c>
      <c r="Z183" s="70">
        <f t="shared" si="50"/>
        <v>0</v>
      </c>
      <c r="AA183" s="71">
        <f t="shared" si="51"/>
        <v>0</v>
      </c>
      <c r="AB183" s="71">
        <f t="shared" si="52"/>
        <v>0</v>
      </c>
      <c r="AC183" s="71">
        <f t="shared" si="53"/>
        <v>0</v>
      </c>
      <c r="AD183" s="95" t="str">
        <f t="shared" si="54"/>
        <v>-</v>
      </c>
      <c r="AE183" s="70">
        <f t="shared" si="55"/>
        <v>0</v>
      </c>
      <c r="AF183" s="71">
        <f t="shared" si="56"/>
        <v>0</v>
      </c>
      <c r="AG183" s="71">
        <f t="shared" si="57"/>
        <v>0</v>
      </c>
      <c r="AH183" s="95" t="str">
        <f t="shared" si="58"/>
        <v>-</v>
      </c>
      <c r="AI183" s="70">
        <f t="shared" si="59"/>
        <v>0</v>
      </c>
    </row>
    <row r="184" spans="1:35" ht="12.75" customHeight="1">
      <c r="A184" s="68" t="s">
        <v>88</v>
      </c>
      <c r="B184" s="69" t="s">
        <v>89</v>
      </c>
      <c r="C184" s="70" t="s">
        <v>90</v>
      </c>
      <c r="D184" s="71" t="s">
        <v>91</v>
      </c>
      <c r="E184" s="71" t="s">
        <v>92</v>
      </c>
      <c r="F184" s="72" t="s">
        <v>1462</v>
      </c>
      <c r="G184" s="73" t="s">
        <v>93</v>
      </c>
      <c r="H184" s="74" t="s">
        <v>94</v>
      </c>
      <c r="I184" s="75" t="s">
        <v>95</v>
      </c>
      <c r="J184" s="80" t="s">
        <v>1466</v>
      </c>
      <c r="K184" s="76" t="s">
        <v>1467</v>
      </c>
      <c r="L184" s="81" t="s">
        <v>28</v>
      </c>
      <c r="M184" s="83">
        <v>2100.407</v>
      </c>
      <c r="N184" s="82" t="s">
        <v>28</v>
      </c>
      <c r="O184" s="77">
        <v>17.544510385756677</v>
      </c>
      <c r="P184" s="78" t="s">
        <v>1467</v>
      </c>
      <c r="Q184" s="85"/>
      <c r="R184" s="86"/>
      <c r="S184" s="79" t="s">
        <v>1468</v>
      </c>
      <c r="T184" s="88">
        <v>160352</v>
      </c>
      <c r="U184" s="90">
        <v>5330</v>
      </c>
      <c r="V184" s="89">
        <v>10007</v>
      </c>
      <c r="W184" s="87">
        <v>0</v>
      </c>
      <c r="X184" s="160" t="s">
        <v>1467</v>
      </c>
      <c r="Y184" s="161" t="s">
        <v>1467</v>
      </c>
      <c r="Z184" s="70">
        <f t="shared" si="50"/>
        <v>0</v>
      </c>
      <c r="AA184" s="71">
        <f t="shared" si="51"/>
        <v>0</v>
      </c>
      <c r="AB184" s="71">
        <f t="shared" si="52"/>
        <v>0</v>
      </c>
      <c r="AC184" s="71">
        <f t="shared" si="53"/>
        <v>0</v>
      </c>
      <c r="AD184" s="95" t="str">
        <f t="shared" si="54"/>
        <v>-</v>
      </c>
      <c r="AE184" s="70">
        <f t="shared" si="55"/>
        <v>1</v>
      </c>
      <c r="AF184" s="71">
        <f t="shared" si="56"/>
        <v>0</v>
      </c>
      <c r="AG184" s="71">
        <f t="shared" si="57"/>
        <v>0</v>
      </c>
      <c r="AH184" s="95" t="str">
        <f t="shared" si="58"/>
        <v>-</v>
      </c>
      <c r="AI184" s="70">
        <f t="shared" si="59"/>
        <v>0</v>
      </c>
    </row>
    <row r="185" spans="1:35" ht="12.75" customHeight="1">
      <c r="A185" s="68" t="s">
        <v>96</v>
      </c>
      <c r="B185" s="69" t="s">
        <v>97</v>
      </c>
      <c r="C185" s="70" t="s">
        <v>98</v>
      </c>
      <c r="D185" s="71" t="s">
        <v>99</v>
      </c>
      <c r="E185" s="71" t="s">
        <v>100</v>
      </c>
      <c r="F185" s="72" t="s">
        <v>1462</v>
      </c>
      <c r="G185" s="73" t="s">
        <v>101</v>
      </c>
      <c r="H185" s="74" t="s">
        <v>1279</v>
      </c>
      <c r="I185" s="75" t="s">
        <v>102</v>
      </c>
      <c r="J185" s="80"/>
      <c r="K185" s="76"/>
      <c r="L185" s="81" t="s">
        <v>28</v>
      </c>
      <c r="M185" s="84"/>
      <c r="N185" s="82" t="s">
        <v>28</v>
      </c>
      <c r="O185" s="77" t="s">
        <v>1279</v>
      </c>
      <c r="P185" s="78" t="s">
        <v>1467</v>
      </c>
      <c r="Q185" s="85"/>
      <c r="R185" s="86"/>
      <c r="S185" s="79"/>
      <c r="T185" s="91"/>
      <c r="U185" s="92"/>
      <c r="V185" s="92"/>
      <c r="W185" s="87" t="s">
        <v>29</v>
      </c>
      <c r="X185" s="160"/>
      <c r="Y185" s="161" t="s">
        <v>1467</v>
      </c>
      <c r="Z185" s="70">
        <f t="shared" si="50"/>
        <v>0</v>
      </c>
      <c r="AA185" s="71">
        <f t="shared" si="51"/>
        <v>0</v>
      </c>
      <c r="AB185" s="71">
        <f t="shared" si="52"/>
        <v>0</v>
      </c>
      <c r="AC185" s="71">
        <f t="shared" si="53"/>
        <v>0</v>
      </c>
      <c r="AD185" s="95" t="str">
        <f t="shared" si="54"/>
        <v>-</v>
      </c>
      <c r="AE185" s="70">
        <f t="shared" si="55"/>
        <v>0</v>
      </c>
      <c r="AF185" s="71">
        <f t="shared" si="56"/>
        <v>0</v>
      </c>
      <c r="AG185" s="71">
        <f t="shared" si="57"/>
        <v>0</v>
      </c>
      <c r="AH185" s="95" t="str">
        <f t="shared" si="58"/>
        <v>-</v>
      </c>
      <c r="AI185" s="70">
        <f t="shared" si="59"/>
        <v>0</v>
      </c>
    </row>
    <row r="186" spans="1:35" ht="12.75" customHeight="1">
      <c r="A186" s="68" t="s">
        <v>103</v>
      </c>
      <c r="B186" s="69" t="s">
        <v>104</v>
      </c>
      <c r="C186" s="70" t="s">
        <v>105</v>
      </c>
      <c r="D186" s="71" t="s">
        <v>106</v>
      </c>
      <c r="E186" s="71" t="s">
        <v>107</v>
      </c>
      <c r="F186" s="72" t="s">
        <v>1462</v>
      </c>
      <c r="G186" s="73" t="s">
        <v>108</v>
      </c>
      <c r="H186" s="74" t="s">
        <v>109</v>
      </c>
      <c r="I186" s="75" t="s">
        <v>110</v>
      </c>
      <c r="J186" s="80" t="s">
        <v>1511</v>
      </c>
      <c r="K186" s="76" t="s">
        <v>1468</v>
      </c>
      <c r="L186" s="81" t="s">
        <v>28</v>
      </c>
      <c r="M186" s="83">
        <v>1330.494</v>
      </c>
      <c r="N186" s="82" t="s">
        <v>28</v>
      </c>
      <c r="O186" s="77">
        <v>8.415032679738562</v>
      </c>
      <c r="P186" s="78" t="s">
        <v>1467</v>
      </c>
      <c r="Q186" s="85"/>
      <c r="R186" s="86"/>
      <c r="S186" s="79" t="s">
        <v>1468</v>
      </c>
      <c r="T186" s="88">
        <v>54897</v>
      </c>
      <c r="U186" s="90">
        <v>1007</v>
      </c>
      <c r="V186" s="89">
        <v>3339</v>
      </c>
      <c r="W186" s="87">
        <v>0</v>
      </c>
      <c r="X186" s="160" t="s">
        <v>1468</v>
      </c>
      <c r="Y186" s="161" t="s">
        <v>1467</v>
      </c>
      <c r="Z186" s="70">
        <f t="shared" si="50"/>
        <v>1</v>
      </c>
      <c r="AA186" s="71">
        <f t="shared" si="51"/>
        <v>0</v>
      </c>
      <c r="AB186" s="71">
        <f t="shared" si="52"/>
        <v>0</v>
      </c>
      <c r="AC186" s="71">
        <f t="shared" si="53"/>
        <v>0</v>
      </c>
      <c r="AD186" s="95" t="str">
        <f t="shared" si="54"/>
        <v>-</v>
      </c>
      <c r="AE186" s="70">
        <f t="shared" si="55"/>
        <v>1</v>
      </c>
      <c r="AF186" s="71">
        <f t="shared" si="56"/>
        <v>0</v>
      </c>
      <c r="AG186" s="71">
        <f t="shared" si="57"/>
        <v>0</v>
      </c>
      <c r="AH186" s="95" t="str">
        <f t="shared" si="58"/>
        <v>-</v>
      </c>
      <c r="AI186" s="70">
        <f t="shared" si="59"/>
        <v>0</v>
      </c>
    </row>
    <row r="187" spans="1:35" ht="12.75" customHeight="1">
      <c r="A187" s="68" t="s">
        <v>111</v>
      </c>
      <c r="B187" s="69" t="s">
        <v>112</v>
      </c>
      <c r="C187" s="70" t="s">
        <v>113</v>
      </c>
      <c r="D187" s="71" t="s">
        <v>114</v>
      </c>
      <c r="E187" s="71" t="s">
        <v>1381</v>
      </c>
      <c r="F187" s="72" t="s">
        <v>1462</v>
      </c>
      <c r="G187" s="73" t="s">
        <v>115</v>
      </c>
      <c r="H187" s="74" t="s">
        <v>116</v>
      </c>
      <c r="I187" s="75" t="s">
        <v>117</v>
      </c>
      <c r="J187" s="80" t="s">
        <v>118</v>
      </c>
      <c r="K187" s="76" t="s">
        <v>1467</v>
      </c>
      <c r="L187" s="81" t="s">
        <v>28</v>
      </c>
      <c r="M187" s="83">
        <v>11843.826</v>
      </c>
      <c r="N187" s="82" t="s">
        <v>28</v>
      </c>
      <c r="O187" s="77">
        <v>18.13656289471729</v>
      </c>
      <c r="P187" s="78" t="s">
        <v>1467</v>
      </c>
      <c r="Q187" s="85"/>
      <c r="R187" s="86"/>
      <c r="S187" s="79" t="s">
        <v>1467</v>
      </c>
      <c r="T187" s="88">
        <v>571352</v>
      </c>
      <c r="U187" s="90">
        <v>22529</v>
      </c>
      <c r="V187" s="89">
        <v>45714</v>
      </c>
      <c r="W187" s="87">
        <v>0</v>
      </c>
      <c r="X187" s="160" t="s">
        <v>1467</v>
      </c>
      <c r="Y187" s="161" t="s">
        <v>1467</v>
      </c>
      <c r="Z187" s="70">
        <f t="shared" si="50"/>
        <v>0</v>
      </c>
      <c r="AA187" s="71">
        <f t="shared" si="51"/>
        <v>0</v>
      </c>
      <c r="AB187" s="71">
        <f t="shared" si="52"/>
        <v>0</v>
      </c>
      <c r="AC187" s="71">
        <f t="shared" si="53"/>
        <v>0</v>
      </c>
      <c r="AD187" s="95" t="str">
        <f t="shared" si="54"/>
        <v>-</v>
      </c>
      <c r="AE187" s="70">
        <f t="shared" si="55"/>
        <v>0</v>
      </c>
      <c r="AF187" s="71">
        <f t="shared" si="56"/>
        <v>0</v>
      </c>
      <c r="AG187" s="71">
        <f t="shared" si="57"/>
        <v>0</v>
      </c>
      <c r="AH187" s="95" t="str">
        <f t="shared" si="58"/>
        <v>-</v>
      </c>
      <c r="AI187" s="70">
        <f t="shared" si="59"/>
        <v>0</v>
      </c>
    </row>
    <row r="188" spans="1:35" ht="12.75" customHeight="1">
      <c r="A188" s="68" t="s">
        <v>119</v>
      </c>
      <c r="B188" s="69" t="s">
        <v>120</v>
      </c>
      <c r="C188" s="70" t="s">
        <v>121</v>
      </c>
      <c r="D188" s="71" t="s">
        <v>122</v>
      </c>
      <c r="E188" s="71" t="s">
        <v>123</v>
      </c>
      <c r="F188" s="72" t="s">
        <v>1462</v>
      </c>
      <c r="G188" s="73" t="s">
        <v>124</v>
      </c>
      <c r="H188" s="74" t="s">
        <v>125</v>
      </c>
      <c r="I188" s="75" t="s">
        <v>126</v>
      </c>
      <c r="J188" s="80" t="s">
        <v>127</v>
      </c>
      <c r="K188" s="76" t="s">
        <v>1468</v>
      </c>
      <c r="L188" s="81" t="s">
        <v>28</v>
      </c>
      <c r="M188" s="83">
        <v>1590.51</v>
      </c>
      <c r="N188" s="82" t="s">
        <v>28</v>
      </c>
      <c r="O188" s="77">
        <v>17.15438950554995</v>
      </c>
      <c r="P188" s="78" t="s">
        <v>1467</v>
      </c>
      <c r="Q188" s="85"/>
      <c r="R188" s="86"/>
      <c r="S188" s="79" t="s">
        <v>1468</v>
      </c>
      <c r="T188" s="88">
        <v>116913</v>
      </c>
      <c r="U188" s="90">
        <v>4070</v>
      </c>
      <c r="V188" s="89">
        <v>7490</v>
      </c>
      <c r="W188" s="87">
        <v>0</v>
      </c>
      <c r="X188" s="160" t="s">
        <v>1467</v>
      </c>
      <c r="Y188" s="161" t="s">
        <v>1467</v>
      </c>
      <c r="Z188" s="70">
        <f t="shared" si="50"/>
        <v>1</v>
      </c>
      <c r="AA188" s="71">
        <f t="shared" si="51"/>
        <v>0</v>
      </c>
      <c r="AB188" s="71">
        <f t="shared" si="52"/>
        <v>0</v>
      </c>
      <c r="AC188" s="71">
        <f t="shared" si="53"/>
        <v>0</v>
      </c>
      <c r="AD188" s="95" t="str">
        <f t="shared" si="54"/>
        <v>-</v>
      </c>
      <c r="AE188" s="70">
        <f t="shared" si="55"/>
        <v>1</v>
      </c>
      <c r="AF188" s="71">
        <f t="shared" si="56"/>
        <v>0</v>
      </c>
      <c r="AG188" s="71">
        <f t="shared" si="57"/>
        <v>0</v>
      </c>
      <c r="AH188" s="95" t="str">
        <f t="shared" si="58"/>
        <v>-</v>
      </c>
      <c r="AI188" s="70">
        <f t="shared" si="59"/>
        <v>0</v>
      </c>
    </row>
    <row r="189" spans="1:35" ht="12.75" customHeight="1">
      <c r="A189" s="68" t="s">
        <v>128</v>
      </c>
      <c r="B189" s="69" t="s">
        <v>129</v>
      </c>
      <c r="C189" s="70" t="s">
        <v>130</v>
      </c>
      <c r="D189" s="71" t="s">
        <v>131</v>
      </c>
      <c r="E189" s="71" t="s">
        <v>565</v>
      </c>
      <c r="F189" s="72" t="s">
        <v>1462</v>
      </c>
      <c r="G189" s="73" t="s">
        <v>566</v>
      </c>
      <c r="H189" s="74" t="s">
        <v>132</v>
      </c>
      <c r="I189" s="75" t="s">
        <v>133</v>
      </c>
      <c r="J189" s="80" t="s">
        <v>1466</v>
      </c>
      <c r="K189" s="76" t="s">
        <v>1467</v>
      </c>
      <c r="L189" s="81" t="s">
        <v>28</v>
      </c>
      <c r="M189" s="83">
        <v>2315.782</v>
      </c>
      <c r="N189" s="82" t="s">
        <v>28</v>
      </c>
      <c r="O189" s="77">
        <v>32.312076950480936</v>
      </c>
      <c r="P189" s="78" t="s">
        <v>1468</v>
      </c>
      <c r="Q189" s="85"/>
      <c r="R189" s="86"/>
      <c r="S189" s="79" t="s">
        <v>1468</v>
      </c>
      <c r="T189" s="88">
        <v>263936</v>
      </c>
      <c r="U189" s="90">
        <v>10444</v>
      </c>
      <c r="V189" s="89">
        <v>14388</v>
      </c>
      <c r="W189" s="87">
        <v>0</v>
      </c>
      <c r="X189" s="160" t="s">
        <v>1468</v>
      </c>
      <c r="Y189" s="161" t="s">
        <v>1467</v>
      </c>
      <c r="Z189" s="70">
        <f t="shared" si="50"/>
        <v>0</v>
      </c>
      <c r="AA189" s="71">
        <f t="shared" si="51"/>
        <v>0</v>
      </c>
      <c r="AB189" s="71">
        <f t="shared" si="52"/>
        <v>0</v>
      </c>
      <c r="AC189" s="71">
        <f t="shared" si="53"/>
        <v>0</v>
      </c>
      <c r="AD189" s="95" t="str">
        <f t="shared" si="54"/>
        <v>-</v>
      </c>
      <c r="AE189" s="70">
        <f t="shared" si="55"/>
        <v>1</v>
      </c>
      <c r="AF189" s="71">
        <f t="shared" si="56"/>
        <v>1</v>
      </c>
      <c r="AG189" s="71" t="str">
        <f t="shared" si="57"/>
        <v>Initial</v>
      </c>
      <c r="AH189" s="95" t="str">
        <f t="shared" si="58"/>
        <v>RLIS</v>
      </c>
      <c r="AI189" s="70">
        <f t="shared" si="59"/>
        <v>0</v>
      </c>
    </row>
    <row r="190" spans="1:35" ht="12.75" customHeight="1">
      <c r="A190" s="68" t="s">
        <v>134</v>
      </c>
      <c r="B190" s="69" t="s">
        <v>135</v>
      </c>
      <c r="C190" s="70" t="s">
        <v>136</v>
      </c>
      <c r="D190" s="71" t="s">
        <v>289</v>
      </c>
      <c r="E190" s="71" t="s">
        <v>137</v>
      </c>
      <c r="F190" s="72" t="s">
        <v>1462</v>
      </c>
      <c r="G190" s="73" t="s">
        <v>138</v>
      </c>
      <c r="H190" s="74" t="s">
        <v>1045</v>
      </c>
      <c r="I190" s="75" t="s">
        <v>139</v>
      </c>
      <c r="J190" s="80" t="s">
        <v>127</v>
      </c>
      <c r="K190" s="76" t="s">
        <v>1468</v>
      </c>
      <c r="L190" s="81" t="s">
        <v>28</v>
      </c>
      <c r="M190" s="83">
        <v>1993.556</v>
      </c>
      <c r="N190" s="82" t="s">
        <v>28</v>
      </c>
      <c r="O190" s="77">
        <v>17.631693513278186</v>
      </c>
      <c r="P190" s="78" t="s">
        <v>1467</v>
      </c>
      <c r="Q190" s="85"/>
      <c r="R190" s="86"/>
      <c r="S190" s="79" t="s">
        <v>1468</v>
      </c>
      <c r="T190" s="88">
        <v>138285</v>
      </c>
      <c r="U190" s="90">
        <v>5207</v>
      </c>
      <c r="V190" s="89">
        <v>11409</v>
      </c>
      <c r="W190" s="87">
        <v>0</v>
      </c>
      <c r="X190" s="160" t="s">
        <v>1467</v>
      </c>
      <c r="Y190" s="161" t="s">
        <v>1467</v>
      </c>
      <c r="Z190" s="70">
        <f t="shared" si="50"/>
        <v>1</v>
      </c>
      <c r="AA190" s="71">
        <f t="shared" si="51"/>
        <v>0</v>
      </c>
      <c r="AB190" s="71">
        <f t="shared" si="52"/>
        <v>0</v>
      </c>
      <c r="AC190" s="71">
        <f t="shared" si="53"/>
        <v>0</v>
      </c>
      <c r="AD190" s="95" t="str">
        <f t="shared" si="54"/>
        <v>-</v>
      </c>
      <c r="AE190" s="70">
        <f t="shared" si="55"/>
        <v>1</v>
      </c>
      <c r="AF190" s="71">
        <f t="shared" si="56"/>
        <v>0</v>
      </c>
      <c r="AG190" s="71">
        <f t="shared" si="57"/>
        <v>0</v>
      </c>
      <c r="AH190" s="95" t="str">
        <f t="shared" si="58"/>
        <v>-</v>
      </c>
      <c r="AI190" s="70">
        <f t="shared" si="59"/>
        <v>0</v>
      </c>
    </row>
    <row r="191" spans="1:35" ht="12.75" customHeight="1">
      <c r="A191" s="68" t="s">
        <v>140</v>
      </c>
      <c r="B191" s="69" t="s">
        <v>141</v>
      </c>
      <c r="C191" s="70" t="s">
        <v>142</v>
      </c>
      <c r="D191" s="71" t="s">
        <v>143</v>
      </c>
      <c r="E191" s="71" t="s">
        <v>1175</v>
      </c>
      <c r="F191" s="72" t="s">
        <v>1462</v>
      </c>
      <c r="G191" s="73" t="s">
        <v>1176</v>
      </c>
      <c r="H191" s="74" t="s">
        <v>144</v>
      </c>
      <c r="I191" s="75" t="s">
        <v>145</v>
      </c>
      <c r="J191" s="80"/>
      <c r="K191" s="76"/>
      <c r="L191" s="81" t="s">
        <v>28</v>
      </c>
      <c r="M191" s="84"/>
      <c r="N191" s="82" t="s">
        <v>28</v>
      </c>
      <c r="O191" s="77" t="s">
        <v>1279</v>
      </c>
      <c r="P191" s="78" t="s">
        <v>1467</v>
      </c>
      <c r="Q191" s="85"/>
      <c r="R191" s="86"/>
      <c r="S191" s="79"/>
      <c r="T191" s="91"/>
      <c r="U191" s="92"/>
      <c r="V191" s="92"/>
      <c r="W191" s="87" t="s">
        <v>29</v>
      </c>
      <c r="X191" s="160"/>
      <c r="Y191" s="161" t="s">
        <v>1467</v>
      </c>
      <c r="Z191" s="70">
        <f t="shared" si="50"/>
        <v>0</v>
      </c>
      <c r="AA191" s="71">
        <f t="shared" si="51"/>
        <v>0</v>
      </c>
      <c r="AB191" s="71">
        <f t="shared" si="52"/>
        <v>0</v>
      </c>
      <c r="AC191" s="71">
        <f t="shared" si="53"/>
        <v>0</v>
      </c>
      <c r="AD191" s="95" t="str">
        <f t="shared" si="54"/>
        <v>-</v>
      </c>
      <c r="AE191" s="70">
        <f t="shared" si="55"/>
        <v>0</v>
      </c>
      <c r="AF191" s="71">
        <f t="shared" si="56"/>
        <v>0</v>
      </c>
      <c r="AG191" s="71">
        <f t="shared" si="57"/>
        <v>0</v>
      </c>
      <c r="AH191" s="95" t="str">
        <f t="shared" si="58"/>
        <v>-</v>
      </c>
      <c r="AI191" s="70">
        <f t="shared" si="59"/>
        <v>0</v>
      </c>
    </row>
    <row r="192" spans="1:35" ht="12.75" customHeight="1">
      <c r="A192" s="68" t="s">
        <v>146</v>
      </c>
      <c r="B192" s="69" t="s">
        <v>147</v>
      </c>
      <c r="C192" s="70" t="s">
        <v>148</v>
      </c>
      <c r="D192" s="71" t="s">
        <v>149</v>
      </c>
      <c r="E192" s="71" t="s">
        <v>1175</v>
      </c>
      <c r="F192" s="72" t="s">
        <v>1462</v>
      </c>
      <c r="G192" s="73" t="s">
        <v>1176</v>
      </c>
      <c r="H192" s="74" t="s">
        <v>144</v>
      </c>
      <c r="I192" s="75" t="s">
        <v>150</v>
      </c>
      <c r="J192" s="80"/>
      <c r="K192" s="76"/>
      <c r="L192" s="81" t="s">
        <v>28</v>
      </c>
      <c r="M192" s="84"/>
      <c r="N192" s="82" t="s">
        <v>28</v>
      </c>
      <c r="O192" s="77" t="s">
        <v>1279</v>
      </c>
      <c r="P192" s="78" t="s">
        <v>1467</v>
      </c>
      <c r="Q192" s="85"/>
      <c r="R192" s="86"/>
      <c r="S192" s="79"/>
      <c r="T192" s="91"/>
      <c r="U192" s="92"/>
      <c r="V192" s="92"/>
      <c r="W192" s="87" t="s">
        <v>29</v>
      </c>
      <c r="X192" s="160"/>
      <c r="Y192" s="161" t="s">
        <v>1467</v>
      </c>
      <c r="Z192" s="70">
        <f t="shared" si="50"/>
        <v>0</v>
      </c>
      <c r="AA192" s="71">
        <f t="shared" si="51"/>
        <v>0</v>
      </c>
      <c r="AB192" s="71">
        <f t="shared" si="52"/>
        <v>0</v>
      </c>
      <c r="AC192" s="71">
        <f t="shared" si="53"/>
        <v>0</v>
      </c>
      <c r="AD192" s="95" t="str">
        <f t="shared" si="54"/>
        <v>-</v>
      </c>
      <c r="AE192" s="70">
        <f t="shared" si="55"/>
        <v>0</v>
      </c>
      <c r="AF192" s="71">
        <f t="shared" si="56"/>
        <v>0</v>
      </c>
      <c r="AG192" s="71">
        <f t="shared" si="57"/>
        <v>0</v>
      </c>
      <c r="AH192" s="95" t="str">
        <f t="shared" si="58"/>
        <v>-</v>
      </c>
      <c r="AI192" s="70">
        <f t="shared" si="59"/>
        <v>0</v>
      </c>
    </row>
    <row r="193" spans="1:35" ht="12.75" customHeight="1">
      <c r="A193" s="68" t="s">
        <v>151</v>
      </c>
      <c r="B193" s="69" t="s">
        <v>152</v>
      </c>
      <c r="C193" s="70" t="s">
        <v>153</v>
      </c>
      <c r="D193" s="71" t="s">
        <v>154</v>
      </c>
      <c r="E193" s="71" t="s">
        <v>155</v>
      </c>
      <c r="F193" s="72" t="s">
        <v>1462</v>
      </c>
      <c r="G193" s="73" t="s">
        <v>156</v>
      </c>
      <c r="H193" s="74" t="s">
        <v>157</v>
      </c>
      <c r="I193" s="75" t="s">
        <v>158</v>
      </c>
      <c r="J193" s="80" t="s">
        <v>862</v>
      </c>
      <c r="K193" s="76" t="s">
        <v>1467</v>
      </c>
      <c r="L193" s="81" t="s">
        <v>28</v>
      </c>
      <c r="M193" s="83">
        <v>104.482</v>
      </c>
      <c r="N193" s="82" t="s">
        <v>28</v>
      </c>
      <c r="O193" s="77">
        <v>25.333333333333336</v>
      </c>
      <c r="P193" s="78" t="s">
        <v>1468</v>
      </c>
      <c r="Q193" s="85"/>
      <c r="R193" s="86"/>
      <c r="S193" s="79" t="s">
        <v>1467</v>
      </c>
      <c r="T193" s="88">
        <v>18724</v>
      </c>
      <c r="U193" s="90">
        <v>641</v>
      </c>
      <c r="V193" s="89">
        <v>1055</v>
      </c>
      <c r="W193" s="87">
        <v>0</v>
      </c>
      <c r="X193" s="160" t="s">
        <v>1468</v>
      </c>
      <c r="Y193" s="161" t="s">
        <v>1467</v>
      </c>
      <c r="Z193" s="70">
        <f t="shared" si="50"/>
        <v>0</v>
      </c>
      <c r="AA193" s="71">
        <f t="shared" si="51"/>
        <v>1</v>
      </c>
      <c r="AB193" s="71">
        <f t="shared" si="52"/>
        <v>0</v>
      </c>
      <c r="AC193" s="71">
        <f t="shared" si="53"/>
        <v>0</v>
      </c>
      <c r="AD193" s="95" t="str">
        <f t="shared" si="54"/>
        <v>-</v>
      </c>
      <c r="AE193" s="70">
        <f t="shared" si="55"/>
        <v>0</v>
      </c>
      <c r="AF193" s="71">
        <f t="shared" si="56"/>
        <v>1</v>
      </c>
      <c r="AG193" s="71">
        <f t="shared" si="57"/>
        <v>0</v>
      </c>
      <c r="AH193" s="95" t="str">
        <f t="shared" si="58"/>
        <v>-</v>
      </c>
      <c r="AI193" s="70">
        <f t="shared" si="59"/>
        <v>0</v>
      </c>
    </row>
    <row r="194" spans="1:35" ht="12.75" customHeight="1">
      <c r="A194" s="68" t="s">
        <v>159</v>
      </c>
      <c r="B194" s="69" t="s">
        <v>160</v>
      </c>
      <c r="C194" s="70" t="s">
        <v>161</v>
      </c>
      <c r="D194" s="71" t="s">
        <v>162</v>
      </c>
      <c r="E194" s="71" t="s">
        <v>100</v>
      </c>
      <c r="F194" s="72" t="s">
        <v>1462</v>
      </c>
      <c r="G194" s="73" t="s">
        <v>101</v>
      </c>
      <c r="H194" s="74" t="s">
        <v>163</v>
      </c>
      <c r="I194" s="75" t="s">
        <v>102</v>
      </c>
      <c r="J194" s="80" t="s">
        <v>294</v>
      </c>
      <c r="K194" s="76" t="s">
        <v>1467</v>
      </c>
      <c r="L194" s="81" t="s">
        <v>28</v>
      </c>
      <c r="M194" s="83">
        <v>4133.115</v>
      </c>
      <c r="N194" s="82" t="s">
        <v>28</v>
      </c>
      <c r="O194" s="77">
        <v>40.106951871657756</v>
      </c>
      <c r="P194" s="78" t="s">
        <v>1468</v>
      </c>
      <c r="Q194" s="85"/>
      <c r="R194" s="86"/>
      <c r="S194" s="79" t="s">
        <v>1468</v>
      </c>
      <c r="T194" s="88">
        <v>438129</v>
      </c>
      <c r="U194" s="90">
        <v>24359</v>
      </c>
      <c r="V194" s="89">
        <v>30462</v>
      </c>
      <c r="W194" s="87">
        <v>0</v>
      </c>
      <c r="X194" s="160" t="s">
        <v>1467</v>
      </c>
      <c r="Y194" s="161" t="s">
        <v>1467</v>
      </c>
      <c r="Z194" s="70">
        <f t="shared" si="50"/>
        <v>0</v>
      </c>
      <c r="AA194" s="71">
        <f t="shared" si="51"/>
        <v>0</v>
      </c>
      <c r="AB194" s="71">
        <f t="shared" si="52"/>
        <v>0</v>
      </c>
      <c r="AC194" s="71">
        <f t="shared" si="53"/>
        <v>0</v>
      </c>
      <c r="AD194" s="95" t="str">
        <f t="shared" si="54"/>
        <v>-</v>
      </c>
      <c r="AE194" s="70">
        <f t="shared" si="55"/>
        <v>1</v>
      </c>
      <c r="AF194" s="71">
        <f t="shared" si="56"/>
        <v>1</v>
      </c>
      <c r="AG194" s="71" t="str">
        <f t="shared" si="57"/>
        <v>Initial</v>
      </c>
      <c r="AH194" s="95" t="str">
        <f t="shared" si="58"/>
        <v>RLIS</v>
      </c>
      <c r="AI194" s="70">
        <f t="shared" si="59"/>
        <v>0</v>
      </c>
    </row>
    <row r="195" spans="1:35" ht="12.75" customHeight="1">
      <c r="A195" s="68" t="s">
        <v>164</v>
      </c>
      <c r="B195" s="69" t="s">
        <v>0</v>
      </c>
      <c r="C195" s="70" t="s">
        <v>1</v>
      </c>
      <c r="D195" s="71" t="s">
        <v>2</v>
      </c>
      <c r="E195" s="71" t="s">
        <v>100</v>
      </c>
      <c r="F195" s="72" t="s">
        <v>1462</v>
      </c>
      <c r="G195" s="73" t="s">
        <v>101</v>
      </c>
      <c r="H195" s="74" t="s">
        <v>1374</v>
      </c>
      <c r="I195" s="75" t="s">
        <v>3</v>
      </c>
      <c r="J195" s="80" t="s">
        <v>1297</v>
      </c>
      <c r="K195" s="76" t="s">
        <v>1467</v>
      </c>
      <c r="L195" s="81" t="s">
        <v>28</v>
      </c>
      <c r="M195" s="83">
        <v>688.284</v>
      </c>
      <c r="N195" s="82" t="s">
        <v>28</v>
      </c>
      <c r="O195" s="77">
        <v>46.44808743169399</v>
      </c>
      <c r="P195" s="78" t="s">
        <v>1468</v>
      </c>
      <c r="Q195" s="85"/>
      <c r="R195" s="86"/>
      <c r="S195" s="79" t="s">
        <v>1468</v>
      </c>
      <c r="T195" s="88">
        <v>84035</v>
      </c>
      <c r="U195" s="90">
        <v>5128</v>
      </c>
      <c r="V195" s="89">
        <v>6622</v>
      </c>
      <c r="W195" s="87">
        <v>0</v>
      </c>
      <c r="X195" s="160" t="s">
        <v>1468</v>
      </c>
      <c r="Y195" s="161" t="s">
        <v>1467</v>
      </c>
      <c r="Z195" s="70">
        <f t="shared" si="50"/>
        <v>0</v>
      </c>
      <c r="AA195" s="71">
        <f t="shared" si="51"/>
        <v>0</v>
      </c>
      <c r="AB195" s="71">
        <f t="shared" si="52"/>
        <v>0</v>
      </c>
      <c r="AC195" s="71">
        <f t="shared" si="53"/>
        <v>0</v>
      </c>
      <c r="AD195" s="95" t="str">
        <f t="shared" si="54"/>
        <v>-</v>
      </c>
      <c r="AE195" s="70">
        <f t="shared" si="55"/>
        <v>1</v>
      </c>
      <c r="AF195" s="71">
        <f t="shared" si="56"/>
        <v>1</v>
      </c>
      <c r="AG195" s="71" t="str">
        <f t="shared" si="57"/>
        <v>Initial</v>
      </c>
      <c r="AH195" s="95" t="str">
        <f t="shared" si="58"/>
        <v>RLIS</v>
      </c>
      <c r="AI195" s="70">
        <f t="shared" si="59"/>
        <v>0</v>
      </c>
    </row>
    <row r="196" spans="1:35" ht="12.75" customHeight="1">
      <c r="A196" s="68" t="s">
        <v>4</v>
      </c>
      <c r="B196" s="69" t="s">
        <v>5</v>
      </c>
      <c r="C196" s="70" t="s">
        <v>6</v>
      </c>
      <c r="D196" s="71" t="s">
        <v>7</v>
      </c>
      <c r="E196" s="71" t="s">
        <v>952</v>
      </c>
      <c r="F196" s="72" t="s">
        <v>1462</v>
      </c>
      <c r="G196" s="73" t="s">
        <v>953</v>
      </c>
      <c r="H196" s="74" t="s">
        <v>8</v>
      </c>
      <c r="I196" s="75" t="s">
        <v>9</v>
      </c>
      <c r="J196" s="80" t="s">
        <v>1511</v>
      </c>
      <c r="K196" s="76" t="s">
        <v>1468</v>
      </c>
      <c r="L196" s="81" t="s">
        <v>28</v>
      </c>
      <c r="M196" s="83">
        <v>790.685</v>
      </c>
      <c r="N196" s="82" t="s">
        <v>28</v>
      </c>
      <c r="O196" s="77">
        <v>18.165784832451497</v>
      </c>
      <c r="P196" s="78" t="s">
        <v>1467</v>
      </c>
      <c r="Q196" s="85"/>
      <c r="R196" s="86"/>
      <c r="S196" s="79" t="s">
        <v>1468</v>
      </c>
      <c r="T196" s="88">
        <v>34251</v>
      </c>
      <c r="U196" s="90">
        <v>1001</v>
      </c>
      <c r="V196" s="89">
        <v>2668</v>
      </c>
      <c r="W196" s="87">
        <v>0</v>
      </c>
      <c r="X196" s="160" t="s">
        <v>1468</v>
      </c>
      <c r="Y196" s="161" t="s">
        <v>1467</v>
      </c>
      <c r="Z196" s="70">
        <f t="shared" si="50"/>
        <v>1</v>
      </c>
      <c r="AA196" s="71">
        <f t="shared" si="51"/>
        <v>0</v>
      </c>
      <c r="AB196" s="71">
        <f t="shared" si="52"/>
        <v>0</v>
      </c>
      <c r="AC196" s="71">
        <f t="shared" si="53"/>
        <v>0</v>
      </c>
      <c r="AD196" s="95" t="str">
        <f t="shared" si="54"/>
        <v>-</v>
      </c>
      <c r="AE196" s="70">
        <f t="shared" si="55"/>
        <v>1</v>
      </c>
      <c r="AF196" s="71">
        <f t="shared" si="56"/>
        <v>0</v>
      </c>
      <c r="AG196" s="71">
        <f t="shared" si="57"/>
        <v>0</v>
      </c>
      <c r="AH196" s="95" t="str">
        <f t="shared" si="58"/>
        <v>-</v>
      </c>
      <c r="AI196" s="70">
        <f t="shared" si="59"/>
        <v>0</v>
      </c>
    </row>
    <row r="197" spans="1:35" ht="12.75" customHeight="1">
      <c r="A197" s="68" t="s">
        <v>10</v>
      </c>
      <c r="B197" s="69" t="s">
        <v>11</v>
      </c>
      <c r="C197" s="70" t="s">
        <v>12</v>
      </c>
      <c r="D197" s="71" t="s">
        <v>13</v>
      </c>
      <c r="E197" s="71" t="s">
        <v>14</v>
      </c>
      <c r="F197" s="72" t="s">
        <v>1462</v>
      </c>
      <c r="G197" s="73" t="s">
        <v>15</v>
      </c>
      <c r="H197" s="74" t="s">
        <v>16</v>
      </c>
      <c r="I197" s="75" t="s">
        <v>17</v>
      </c>
      <c r="J197" s="80" t="s">
        <v>1288</v>
      </c>
      <c r="K197" s="76" t="s">
        <v>1468</v>
      </c>
      <c r="L197" s="81" t="s">
        <v>28</v>
      </c>
      <c r="M197" s="83">
        <v>1140.419</v>
      </c>
      <c r="N197" s="82" t="s">
        <v>28</v>
      </c>
      <c r="O197" s="77">
        <v>52.265625</v>
      </c>
      <c r="P197" s="78" t="s">
        <v>1468</v>
      </c>
      <c r="Q197" s="85"/>
      <c r="R197" s="86"/>
      <c r="S197" s="79" t="s">
        <v>1468</v>
      </c>
      <c r="T197" s="88">
        <v>179316</v>
      </c>
      <c r="U197" s="90">
        <v>9497</v>
      </c>
      <c r="V197" s="89">
        <v>11465</v>
      </c>
      <c r="W197" s="87">
        <v>0</v>
      </c>
      <c r="X197" s="160" t="s">
        <v>1468</v>
      </c>
      <c r="Y197" s="161" t="s">
        <v>1467</v>
      </c>
      <c r="Z197" s="70">
        <f t="shared" si="50"/>
        <v>1</v>
      </c>
      <c r="AA197" s="71">
        <f t="shared" si="51"/>
        <v>0</v>
      </c>
      <c r="AB197" s="71">
        <f t="shared" si="52"/>
        <v>0</v>
      </c>
      <c r="AC197" s="71">
        <f t="shared" si="53"/>
        <v>0</v>
      </c>
      <c r="AD197" s="95" t="str">
        <f t="shared" si="54"/>
        <v>-</v>
      </c>
      <c r="AE197" s="70">
        <f t="shared" si="55"/>
        <v>1</v>
      </c>
      <c r="AF197" s="71">
        <f t="shared" si="56"/>
        <v>1</v>
      </c>
      <c r="AG197" s="71" t="str">
        <f>IF(AND(AE197=1,AF197=1),"Initial",0)</f>
        <v>Initial</v>
      </c>
      <c r="AH197" s="95" t="str">
        <f>IF(AND(AND(AG197="Initial",AI197=0),AND(ISNUMBER(M197),M197&gt;0)),"RLIS","-")</f>
        <v>RLIS</v>
      </c>
      <c r="AI197" s="70">
        <f t="shared" si="59"/>
        <v>0</v>
      </c>
    </row>
    <row r="198" spans="1:35" ht="12.75" customHeight="1">
      <c r="A198" s="68" t="s">
        <v>18</v>
      </c>
      <c r="B198" s="69" t="s">
        <v>19</v>
      </c>
      <c r="C198" s="70" t="s">
        <v>20</v>
      </c>
      <c r="D198" s="71" t="s">
        <v>21</v>
      </c>
      <c r="E198" s="71" t="s">
        <v>22</v>
      </c>
      <c r="F198" s="72" t="s">
        <v>1462</v>
      </c>
      <c r="G198" s="73" t="s">
        <v>23</v>
      </c>
      <c r="H198" s="74" t="s">
        <v>24</v>
      </c>
      <c r="I198" s="75" t="s">
        <v>25</v>
      </c>
      <c r="J198" s="80" t="s">
        <v>26</v>
      </c>
      <c r="K198" s="76" t="s">
        <v>1467</v>
      </c>
      <c r="L198" s="81" t="s">
        <v>28</v>
      </c>
      <c r="M198" s="83">
        <v>3684.16</v>
      </c>
      <c r="N198" s="82" t="s">
        <v>28</v>
      </c>
      <c r="O198" s="77">
        <v>11.750541777028655</v>
      </c>
      <c r="P198" s="78" t="s">
        <v>1467</v>
      </c>
      <c r="Q198" s="85"/>
      <c r="R198" s="86"/>
      <c r="S198" s="79" t="s">
        <v>1467</v>
      </c>
      <c r="T198" s="88">
        <v>155758</v>
      </c>
      <c r="U198" s="90">
        <v>4236</v>
      </c>
      <c r="V198" s="89">
        <v>11556</v>
      </c>
      <c r="W198" s="87">
        <v>0</v>
      </c>
      <c r="X198" s="160" t="s">
        <v>1467</v>
      </c>
      <c r="Y198" s="161" t="s">
        <v>1467</v>
      </c>
      <c r="Z198" s="70">
        <f t="shared" si="50"/>
        <v>0</v>
      </c>
      <c r="AA198" s="71">
        <f t="shared" si="51"/>
        <v>0</v>
      </c>
      <c r="AB198" s="71">
        <f t="shared" si="52"/>
        <v>0</v>
      </c>
      <c r="AC198" s="71">
        <f t="shared" si="53"/>
        <v>0</v>
      </c>
      <c r="AD198" s="95" t="str">
        <f t="shared" si="54"/>
        <v>-</v>
      </c>
      <c r="AE198" s="70">
        <f t="shared" si="55"/>
        <v>0</v>
      </c>
      <c r="AF198" s="71">
        <f t="shared" si="56"/>
        <v>0</v>
      </c>
      <c r="AG198" s="71">
        <f>IF(AND(AE198=1,AF198=1),"Initial",0)</f>
        <v>0</v>
      </c>
      <c r="AH198" s="95" t="str">
        <f>IF(AND(AND(AG198="Initial",AI198=0),AND(ISNUMBER(M198),M198&gt;0)),"RLIS","-")</f>
        <v>-</v>
      </c>
      <c r="AI198" s="70">
        <f t="shared" si="5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0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FY 2009 SRSA Eligibility (MS Excel)</dc:title>
  <dc:subject/>
  <dc:creator/>
  <cp:keywords/>
  <dc:description/>
  <cp:lastModifiedBy>Alan Smigielski User</cp:lastModifiedBy>
  <dcterms:created xsi:type="dcterms:W3CDTF">2009-03-25T19:21:21Z</dcterms:created>
  <dcterms:modified xsi:type="dcterms:W3CDTF">2009-05-18T13:50:50Z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