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<sst xmlns="http://schemas.openxmlformats.org/spreadsheetml/2006/main" count="1062" uniqueCount="469">
  <si>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</si>
  <si>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</si>
  <si>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</si>
  <si>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</si>
  <si>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</si>
  <si>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</si>
  <si>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</si>
  <si>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</si>
  <si>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</si>
  <si>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</si>
  <si>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</si>
  <si>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</si>
  <si>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</si>
  <si>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</si>
  <si>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</si>
  <si>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</si>
  <si>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</si>
  <si>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</si>
  <si>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</si>
  <si>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</si>
  <si>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</si>
  <si>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</si>
  <si>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</si>
  <si>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</si>
  <si>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</si>
  <si>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</si>
  <si>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</si>
  <si>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</si>
  <si>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</si>
  <si>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</si>
  <si>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</si>
  <si>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</si>
  <si>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</si>
  <si>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</si>
  <si>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</si>
  <si>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</si>
  <si>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</si>
  <si>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</si>
  <si>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</si>
  <si>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5600730</t>
  </si>
  <si>
    <t>0101000</t>
  </si>
  <si>
    <t>ALBANY COUNTY SCHOOL DISTRICT #1</t>
  </si>
  <si>
    <t>1948 GRAND AVENUE</t>
  </si>
  <si>
    <t>LARAMIE</t>
  </si>
  <si>
    <t>WY</t>
  </si>
  <si>
    <t>82070</t>
  </si>
  <si>
    <t>4317</t>
  </si>
  <si>
    <t>5,7</t>
  </si>
  <si>
    <t>NO</t>
  </si>
  <si>
    <t>N/A</t>
  </si>
  <si>
    <t>YES</t>
  </si>
  <si>
    <t>5600013</t>
  </si>
  <si>
    <t>1170000</t>
  </si>
  <si>
    <t>ATTENTION HOMES, INC. - ADMINISTRATION OFFICE</t>
  </si>
  <si>
    <t>P.O. BOX 687</t>
  </si>
  <si>
    <t>CHEYENNE</t>
  </si>
  <si>
    <t>82003</t>
  </si>
  <si>
    <t>0687</t>
  </si>
  <si>
    <t>2</t>
  </si>
  <si>
    <t>M</t>
  </si>
  <si>
    <t>5601420</t>
  </si>
  <si>
    <t>0201000</t>
  </si>
  <si>
    <t>BIG HORN COUNTY SCHOOL DISTRICT #1</t>
  </si>
  <si>
    <t>P.O. BOX 688</t>
  </si>
  <si>
    <t>COWLEY</t>
  </si>
  <si>
    <t>82420</t>
  </si>
  <si>
    <t>0688</t>
  </si>
  <si>
    <t>7</t>
  </si>
  <si>
    <t>5601460</t>
  </si>
  <si>
    <t>0202000</t>
  </si>
  <si>
    <t>BIG HORN COUNTY SCHOOL DISTRICT #2</t>
  </si>
  <si>
    <t>502 HAMPSHIRE AVENUE</t>
  </si>
  <si>
    <t>LOVELL</t>
  </si>
  <si>
    <t>82431</t>
  </si>
  <si>
    <t>1613</t>
  </si>
  <si>
    <t>5603170</t>
  </si>
  <si>
    <t>0203000</t>
  </si>
  <si>
    <t>BIG HORN COUNTY SCHOOL DISTRICT #3</t>
  </si>
  <si>
    <t>636 14TH AVENUE NORTH</t>
  </si>
  <si>
    <t>GREYBULL</t>
  </si>
  <si>
    <t>82426</t>
  </si>
  <si>
    <t>1537</t>
  </si>
  <si>
    <t>5601090</t>
  </si>
  <si>
    <t>0204000</t>
  </si>
  <si>
    <t>BIG HORN COUNTY SCHOOL DISTRICT #4</t>
  </si>
  <si>
    <t>P.O. BOX 151</t>
  </si>
  <si>
    <t>BASIN</t>
  </si>
  <si>
    <t>82410</t>
  </si>
  <si>
    <t>0151</t>
  </si>
  <si>
    <t>5601470</t>
  </si>
  <si>
    <t>0301000</t>
  </si>
  <si>
    <t>CAMPBELL COUNTY SCHOOL DISTRICT #1</t>
  </si>
  <si>
    <t>P.O. BOX 3033</t>
  </si>
  <si>
    <t>GILLETTE</t>
  </si>
  <si>
    <t>82717</t>
  </si>
  <si>
    <t>3033</t>
  </si>
  <si>
    <t>5601030</t>
  </si>
  <si>
    <t>0401000</t>
  </si>
  <si>
    <t>CARBON COUNTY SCHOOL DISTRICT #1</t>
  </si>
  <si>
    <t>P.O. BOX 160</t>
  </si>
  <si>
    <t>RAWLINS</t>
  </si>
  <si>
    <t>82301</t>
  </si>
  <si>
    <t>0160</t>
  </si>
  <si>
    <t>6,7</t>
  </si>
  <si>
    <t>5601700</t>
  </si>
  <si>
    <t>0402000</t>
  </si>
  <si>
    <t>CARBON COUNTY SCHOOL DISTRICT #2</t>
  </si>
  <si>
    <t>P.O. BOX 1530</t>
  </si>
  <si>
    <t>SARATOGA</t>
  </si>
  <si>
    <t>82331</t>
  </si>
  <si>
    <t>1530</t>
  </si>
  <si>
    <t>5600009</t>
  </si>
  <si>
    <t>0170000</t>
  </si>
  <si>
    <t>CATHEDRAL HOME FOR CHILDREN - ADMINISTRATION OFFICE</t>
  </si>
  <si>
    <t>P.O. BOX 520</t>
  </si>
  <si>
    <t>82073</t>
  </si>
  <si>
    <t>0520</t>
  </si>
  <si>
    <t>5602140</t>
  </si>
  <si>
    <t>0501000</t>
  </si>
  <si>
    <t>CONVERSE COUNTY SCHOOL DISTRICT #1</t>
  </si>
  <si>
    <t>615 HAMILTON STREET</t>
  </si>
  <si>
    <t>DOUGLAS</t>
  </si>
  <si>
    <t>82633</t>
  </si>
  <si>
    <t>2615</t>
  </si>
  <si>
    <t>5602150</t>
  </si>
  <si>
    <t>0502000</t>
  </si>
  <si>
    <t>CONVERSE COUNTY SCHOOL DISTRICT #2</t>
  </si>
  <si>
    <t>P.O. BOX 1300</t>
  </si>
  <si>
    <t>GLENROCK</t>
  </si>
  <si>
    <t>82637</t>
  </si>
  <si>
    <t>1300</t>
  </si>
  <si>
    <t>5602370</t>
  </si>
  <si>
    <t>0601000</t>
  </si>
  <si>
    <t>CROOK COUNTY SCHOOL DISTRICT #1</t>
  </si>
  <si>
    <t>P.O. BOX 830</t>
  </si>
  <si>
    <t>SUNDANCE</t>
  </si>
  <si>
    <t>82729</t>
  </si>
  <si>
    <t>0830</t>
  </si>
  <si>
    <t>5602870</t>
  </si>
  <si>
    <t>0701000</t>
  </si>
  <si>
    <t>FREMONT COUNTY SCHOOL DISTRICT # 1</t>
  </si>
  <si>
    <t>400 BALDWIN CREEK ROAD</t>
  </si>
  <si>
    <t>LANDER</t>
  </si>
  <si>
    <t>82520</t>
  </si>
  <si>
    <t/>
  </si>
  <si>
    <t>5602670</t>
  </si>
  <si>
    <t>0702000</t>
  </si>
  <si>
    <t>FREMONT COUNTY SCHOOL DISTRICT # 2</t>
  </si>
  <si>
    <t>P.O. BOX 188</t>
  </si>
  <si>
    <t>DUBOIS</t>
  </si>
  <si>
    <t>82513</t>
  </si>
  <si>
    <t>0188</t>
  </si>
  <si>
    <t>5602830</t>
  </si>
  <si>
    <t>0706000</t>
  </si>
  <si>
    <t>FREMONT COUNTY SCHOOL DISTRICT # 6</t>
  </si>
  <si>
    <t>P.O. BOX 10</t>
  </si>
  <si>
    <t>PAVILLION</t>
  </si>
  <si>
    <t>82523</t>
  </si>
  <si>
    <t>0010</t>
  </si>
  <si>
    <t>5604450</t>
  </si>
  <si>
    <t>0714000</t>
  </si>
  <si>
    <t>FREMONT COUNTY SCHOOL DISTRICT #14</t>
  </si>
  <si>
    <t>638 BLUE SKY HIGHWAY</t>
  </si>
  <si>
    <t>ETHETE</t>
  </si>
  <si>
    <t>0340</t>
  </si>
  <si>
    <t>5602820</t>
  </si>
  <si>
    <t>0721000</t>
  </si>
  <si>
    <t>FREMONT COUNTY SCHOOL DISTRICT #21</t>
  </si>
  <si>
    <t>90 ETHETE ROAD</t>
  </si>
  <si>
    <t>FT. WASHAKIE</t>
  </si>
  <si>
    <t>82514</t>
  </si>
  <si>
    <t>9602</t>
  </si>
  <si>
    <t>5605700</t>
  </si>
  <si>
    <t>0724000</t>
  </si>
  <si>
    <t>FREMONT COUNTY SCHOOL DISTRICT #24</t>
  </si>
  <si>
    <t>112 WEST 3RD STREET</t>
  </si>
  <si>
    <t>SHOSHONI</t>
  </si>
  <si>
    <t>82649</t>
  </si>
  <si>
    <t>0327</t>
  </si>
  <si>
    <t>5605220</t>
  </si>
  <si>
    <t>0725000</t>
  </si>
  <si>
    <t>FREMONT COUNTY SCHOOL DISTRICT #25</t>
  </si>
  <si>
    <t>121 NORTH 5TH STREET WEST</t>
  </si>
  <si>
    <t>RIVERTON</t>
  </si>
  <si>
    <t>82501</t>
  </si>
  <si>
    <t>9407</t>
  </si>
  <si>
    <t>5600960</t>
  </si>
  <si>
    <t>0738000</t>
  </si>
  <si>
    <t>FREMONT COUNTY SCHOOL DISTRICT #38</t>
  </si>
  <si>
    <t>445 LITTLE WIND RIVER BOTTOM R</t>
  </si>
  <si>
    <t>ARAPAHOE</t>
  </si>
  <si>
    <t>82510</t>
  </si>
  <si>
    <t>9148</t>
  </si>
  <si>
    <t>5600018</t>
  </si>
  <si>
    <t>1170003</t>
  </si>
  <si>
    <t>FRONTIER CORRECTIONAL SYSTEMS (CENTER 1)</t>
  </si>
  <si>
    <t>3304 EAST I-80 SERVICE ROAD</t>
  </si>
  <si>
    <t>82009</t>
  </si>
  <si>
    <t>5602990</t>
  </si>
  <si>
    <t>0801000</t>
  </si>
  <si>
    <t>GOSHEN COUNTY SCHOOL DISTRICT #1</t>
  </si>
  <si>
    <t>2602 WEST E STREET</t>
  </si>
  <si>
    <t>TORRINGTON</t>
  </si>
  <si>
    <t>82240</t>
  </si>
  <si>
    <t>1821</t>
  </si>
  <si>
    <t>5603310</t>
  </si>
  <si>
    <t>0901000</t>
  </si>
  <si>
    <t>HOT SPRINGS COUNTY SCHOOL DISTRICT #1</t>
  </si>
  <si>
    <t>415 SPRINGVIEW STREET</t>
  </si>
  <si>
    <t>THERMOPOLIS</t>
  </si>
  <si>
    <t>82443</t>
  </si>
  <si>
    <t>2244</t>
  </si>
  <si>
    <t>6</t>
  </si>
  <si>
    <t>5600012</t>
  </si>
  <si>
    <t>1171000</t>
  </si>
  <si>
    <t>JEFFREY C WARDLE ACADEMY - CORNERSTONE PROGRAMS ADMIN OFFICE</t>
  </si>
  <si>
    <t>5603770</t>
  </si>
  <si>
    <t>1001000</t>
  </si>
  <si>
    <t>JOHNSON COUNTY SCHOOL DISTRICT #1</t>
  </si>
  <si>
    <t>601 WEST LOTT STREET</t>
  </si>
  <si>
    <t>BUFFALO</t>
  </si>
  <si>
    <t>82834</t>
  </si>
  <si>
    <t>1629</t>
  </si>
  <si>
    <t>5601980</t>
  </si>
  <si>
    <t>1101000</t>
  </si>
  <si>
    <t>LARAMIE COUNTY SCHOOL DISTRICT #1</t>
  </si>
  <si>
    <t>2810 HOUSE AVENUE</t>
  </si>
  <si>
    <t>82001</t>
  </si>
  <si>
    <t>2860</t>
  </si>
  <si>
    <t>2,4,8</t>
  </si>
  <si>
    <t>5604120</t>
  </si>
  <si>
    <t>1102000</t>
  </si>
  <si>
    <t>LARAMIE COUNTY SCHOOL DISTRICT #2</t>
  </si>
  <si>
    <t>P.O. BOX 489</t>
  </si>
  <si>
    <t>PINE BLUFFS</t>
  </si>
  <si>
    <t>82082</t>
  </si>
  <si>
    <t>0489</t>
  </si>
  <si>
    <t>8</t>
  </si>
  <si>
    <t>5604030</t>
  </si>
  <si>
    <t>1201000</t>
  </si>
  <si>
    <t>LINCOLN COUNTY SCHOOL DISTRICT #1</t>
  </si>
  <si>
    <t>P.O. BOX 335</t>
  </si>
  <si>
    <t>DIAMONDVILLE</t>
  </si>
  <si>
    <t>83116</t>
  </si>
  <si>
    <t>0335</t>
  </si>
  <si>
    <t>5604060</t>
  </si>
  <si>
    <t>1202000</t>
  </si>
  <si>
    <t>LINCOLN COUNTY SCHOOL DISTRICT #2</t>
  </si>
  <si>
    <t>P.O. BOX 219</t>
  </si>
  <si>
    <t>AFTON</t>
  </si>
  <si>
    <t>83110</t>
  </si>
  <si>
    <t>0219</t>
  </si>
  <si>
    <t>5604510</t>
  </si>
  <si>
    <t>1301000</t>
  </si>
  <si>
    <t>NATRONA COUNTY SCHOOL DISTRICT #1</t>
  </si>
  <si>
    <t>970 NORTH GLENN ROAD</t>
  </si>
  <si>
    <t>CASPER</t>
  </si>
  <si>
    <t>82601</t>
  </si>
  <si>
    <t>1635</t>
  </si>
  <si>
    <t>2,4,7,8</t>
  </si>
  <si>
    <t>5604230</t>
  </si>
  <si>
    <t>1401000</t>
  </si>
  <si>
    <t>NIOBRARA COUNTY SCHOOL DISTRICT #1</t>
  </si>
  <si>
    <t>P.O. BOX 629</t>
  </si>
  <si>
    <t>LUSK</t>
  </si>
  <si>
    <t>82225</t>
  </si>
  <si>
    <t>0629</t>
  </si>
  <si>
    <t>5600014</t>
  </si>
  <si>
    <t>1770000</t>
  </si>
  <si>
    <t>NORMATIVE SERVICES - ADMINISTRATION OFFICE</t>
  </si>
  <si>
    <t>P.O. BOX 3075</t>
  </si>
  <si>
    <t>SHERIDAN</t>
  </si>
  <si>
    <t>82801</t>
  </si>
  <si>
    <t>3075</t>
  </si>
  <si>
    <t>5680180</t>
  </si>
  <si>
    <t>0350000</t>
  </si>
  <si>
    <t>NORTHEAST WYOMING BOCES</t>
  </si>
  <si>
    <t>410 NORTH MILLER AVENUE</t>
  </si>
  <si>
    <t>82716</t>
  </si>
  <si>
    <t>5600016</t>
  </si>
  <si>
    <t>0950000</t>
  </si>
  <si>
    <t>NORTHWEST WYOMING BOCES</t>
  </si>
  <si>
    <t>P.O. BOX 112</t>
  </si>
  <si>
    <t>0112</t>
  </si>
  <si>
    <t>5605160</t>
  </si>
  <si>
    <t>1501000</t>
  </si>
  <si>
    <t>PARK COUNTY SCHOOL DISTRICT # 1</t>
  </si>
  <si>
    <t>160 NORTH EVARTS</t>
  </si>
  <si>
    <t>POWELL</t>
  </si>
  <si>
    <t>82435</t>
  </si>
  <si>
    <t>2730</t>
  </si>
  <si>
    <t>5602070</t>
  </si>
  <si>
    <t>1506000</t>
  </si>
  <si>
    <t>PARK COUNTY SCHOOL DISTRICT # 6</t>
  </si>
  <si>
    <t>919 CODY AVENUE</t>
  </si>
  <si>
    <t>CODY</t>
  </si>
  <si>
    <t>82414</t>
  </si>
  <si>
    <t>4115</t>
  </si>
  <si>
    <t>5604380</t>
  </si>
  <si>
    <t>1516000</t>
  </si>
  <si>
    <t>PARK COUNTY SCHOOL DISTRICT #16</t>
  </si>
  <si>
    <t>P.O. BOX 218</t>
  </si>
  <si>
    <t>MEETEETSE</t>
  </si>
  <si>
    <t>82433</t>
  </si>
  <si>
    <t>0218</t>
  </si>
  <si>
    <t>5605090</t>
  </si>
  <si>
    <t>1601000</t>
  </si>
  <si>
    <t>PLATTE COUNTY SCHOOL DISTRICT #1</t>
  </si>
  <si>
    <t>1350 OAK STREET</t>
  </si>
  <si>
    <t>WHEATLAND</t>
  </si>
  <si>
    <t>82201</t>
  </si>
  <si>
    <t>2234</t>
  </si>
  <si>
    <t>5603180</t>
  </si>
  <si>
    <t>1602000</t>
  </si>
  <si>
    <t>PLATTE COUNTY SCHOOL DISTRICT #2</t>
  </si>
  <si>
    <t>P.O. BOX 189</t>
  </si>
  <si>
    <t>GUERNSEY</t>
  </si>
  <si>
    <t>82214</t>
  </si>
  <si>
    <t>0189</t>
  </si>
  <si>
    <t>5600015</t>
  </si>
  <si>
    <t>2070000</t>
  </si>
  <si>
    <t>RED TOP MEADOWS - ADMINISTRATION OFFICE</t>
  </si>
  <si>
    <t>P.O. BOX 290</t>
  </si>
  <si>
    <t>WILSON</t>
  </si>
  <si>
    <t>83014</t>
  </si>
  <si>
    <t>0290</t>
  </si>
  <si>
    <t>5680250</t>
  </si>
  <si>
    <t>2050000</t>
  </si>
  <si>
    <t>REGION V BOCES</t>
  </si>
  <si>
    <t>P.O. BOX 240</t>
  </si>
  <si>
    <t>0240</t>
  </si>
  <si>
    <t>5600010</t>
  </si>
  <si>
    <t>0870000</t>
  </si>
  <si>
    <t>SAINT JOSEPH'S CHILDREN'S HOME - ADMINISTRATION OFFICE</t>
  </si>
  <si>
    <t>P.O. BOX 1117</t>
  </si>
  <si>
    <t>1117</t>
  </si>
  <si>
    <t>5605690</t>
  </si>
  <si>
    <t>1701000</t>
  </si>
  <si>
    <t>SHERIDAN COUNTY SCHOOL DISTRICT #1</t>
  </si>
  <si>
    <t>P.O. BOX 819</t>
  </si>
  <si>
    <t>RANCHESTER</t>
  </si>
  <si>
    <t>82839</t>
  </si>
  <si>
    <t>0819</t>
  </si>
  <si>
    <t>5605695</t>
  </si>
  <si>
    <t>1702000</t>
  </si>
  <si>
    <t>SHERIDAN COUNTY SCHOOL DISTRICT #2</t>
  </si>
  <si>
    <t>P.O. BOX 919</t>
  </si>
  <si>
    <t>0919</t>
  </si>
  <si>
    <t>5605680</t>
  </si>
  <si>
    <t>1703000</t>
  </si>
  <si>
    <t>SHERIDAN COUNTY SCHOOL DISTRICT #3</t>
  </si>
  <si>
    <t>P.O. BOX 125</t>
  </si>
  <si>
    <t>CLEARMONT</t>
  </si>
  <si>
    <t>82835</t>
  </si>
  <si>
    <t>0125</t>
  </si>
  <si>
    <t>5604860</t>
  </si>
  <si>
    <t>1801000</t>
  </si>
  <si>
    <t>SUBLETTE COUNTY SCHOOL DISTRICT #1</t>
  </si>
  <si>
    <t>P.O. BOX 549</t>
  </si>
  <si>
    <t>PINEDALE</t>
  </si>
  <si>
    <t>82941</t>
  </si>
  <si>
    <t>0549</t>
  </si>
  <si>
    <t>5601260</t>
  </si>
  <si>
    <t>1809000</t>
  </si>
  <si>
    <t>SUBLETTE COUNTY SCHOOL DISTRICT #9</t>
  </si>
  <si>
    <t>P.O. BOX 769</t>
  </si>
  <si>
    <t>BIG PINEY</t>
  </si>
  <si>
    <t>83113</t>
  </si>
  <si>
    <t>0769</t>
  </si>
  <si>
    <t>5605302</t>
  </si>
  <si>
    <t>1901000</t>
  </si>
  <si>
    <t>SWEETWATER COUNTY SCHOOL DISTRICT #1</t>
  </si>
  <si>
    <t>P.O. BOX 1089</t>
  </si>
  <si>
    <t>ROCK SPRINGS</t>
  </si>
  <si>
    <t>82902</t>
  </si>
  <si>
    <t>1089</t>
  </si>
  <si>
    <t>5605762</t>
  </si>
  <si>
    <t>1902000</t>
  </si>
  <si>
    <t>SWEETWATER COUNTY SCHOOL DISTRICT #2</t>
  </si>
  <si>
    <t>320 MONROE AVENUE</t>
  </si>
  <si>
    <t>GREEN RIVER</t>
  </si>
  <si>
    <t>82935</t>
  </si>
  <si>
    <t>4223</t>
  </si>
  <si>
    <t>5605830</t>
  </si>
  <si>
    <t>2001000</t>
  </si>
  <si>
    <t>TETON COUNTY SCHOOL DISTRICT #1</t>
  </si>
  <si>
    <t>P.O. BOX 568</t>
  </si>
  <si>
    <t>JACKSON</t>
  </si>
  <si>
    <t>83001</t>
  </si>
  <si>
    <t>0568</t>
  </si>
  <si>
    <t>5602760</t>
  </si>
  <si>
    <t>2101000</t>
  </si>
  <si>
    <t>UINTA COUNTY SCHOOL DISTRICT #1</t>
  </si>
  <si>
    <t>P.O. BOX 6002</t>
  </si>
  <si>
    <t>EVANSTON</t>
  </si>
  <si>
    <t>82931</t>
  </si>
  <si>
    <t>6002</t>
  </si>
  <si>
    <t>5604500</t>
  </si>
  <si>
    <t>2104000</t>
  </si>
  <si>
    <t>UINTA COUNTY SCHOOL DISTRICT #4</t>
  </si>
  <si>
    <t>P.O. BOX 130</t>
  </si>
  <si>
    <t>MOUNTAIN VIEW</t>
  </si>
  <si>
    <t>82939</t>
  </si>
  <si>
    <t>0130</t>
  </si>
  <si>
    <t>5604260</t>
  </si>
  <si>
    <t>2106000</t>
  </si>
  <si>
    <t>UINTA COUNTY SCHOOL DISTRICT #6</t>
  </si>
  <si>
    <t>P.O. BOX 1090</t>
  </si>
  <si>
    <t>LYMAN</t>
  </si>
  <si>
    <t>82937</t>
  </si>
  <si>
    <t>1090</t>
  </si>
  <si>
    <t>5606240</t>
  </si>
  <si>
    <t>2201000</t>
  </si>
  <si>
    <t>WASHAKIE COUNTY SCHOOL DISTRICT #1</t>
  </si>
  <si>
    <t>1900 HOWELL AVENUE</t>
  </si>
  <si>
    <t>WORLAND</t>
  </si>
  <si>
    <t>82401</t>
  </si>
  <si>
    <t>3711</t>
  </si>
  <si>
    <t>5605820</t>
  </si>
  <si>
    <t>2202000</t>
  </si>
  <si>
    <t>WASHAKIE COUNTY SCHOOL DISTRICT #2</t>
  </si>
  <si>
    <t>P.O. BOX 105</t>
  </si>
  <si>
    <t>TEN SLEEP</t>
  </si>
  <si>
    <t>82442</t>
  </si>
  <si>
    <t>0105</t>
  </si>
  <si>
    <t>5604830</t>
  </si>
  <si>
    <t>2301000</t>
  </si>
  <si>
    <t>WESTON COUNTY SCHOOL DISTRICT #1</t>
  </si>
  <si>
    <t>116 CASPER AVENUE</t>
  </si>
  <si>
    <t>NEWCASTLE</t>
  </si>
  <si>
    <t>82701</t>
  </si>
  <si>
    <t>2705</t>
  </si>
  <si>
    <t>5606090</t>
  </si>
  <si>
    <t>2307000</t>
  </si>
  <si>
    <t>WESTON COUNTY SCHOOL DISTRICT #7</t>
  </si>
  <si>
    <t>P.O. BOX 470</t>
  </si>
  <si>
    <t>UPTON</t>
  </si>
  <si>
    <t>82730</t>
  </si>
  <si>
    <t>0470</t>
  </si>
  <si>
    <t>5600019</t>
  </si>
  <si>
    <t>1350015</t>
  </si>
  <si>
    <t>WYOMING BEHAVIORAL INSTITUTE</t>
  </si>
  <si>
    <t>2521 EAST 15TH STREET</t>
  </si>
  <si>
    <t>82609</t>
  </si>
  <si>
    <t>5600004</t>
  </si>
  <si>
    <t>7750001</t>
  </si>
  <si>
    <t>WYOMING BOYS SCHOOL</t>
  </si>
  <si>
    <t>1550 HIGHWAY 20 SOUTH</t>
  </si>
  <si>
    <t>9802</t>
  </si>
  <si>
    <t>5600003</t>
  </si>
  <si>
    <t>7700080</t>
  </si>
  <si>
    <t>WYOMING DEPARTMENT OF CORRECTIONS</t>
  </si>
  <si>
    <t>700 WEST 21ST STREET</t>
  </si>
  <si>
    <t>82002</t>
  </si>
  <si>
    <t>5680251</t>
  </si>
  <si>
    <t>7700049</t>
  </si>
  <si>
    <t>WYOMING DEPARTMENT OF FAMILY SERVICES</t>
  </si>
  <si>
    <t>2300 CAPITOL AVENUE</t>
  </si>
  <si>
    <t>5600005</t>
  </si>
  <si>
    <t>7700048</t>
  </si>
  <si>
    <t>WYOMING DEPARTMENT OF HEALTH</t>
  </si>
  <si>
    <t>401 HATHAWAY BUILDING</t>
  </si>
  <si>
    <t>5600017</t>
  </si>
  <si>
    <t>0370002</t>
  </si>
  <si>
    <t>YOUTH EMERGENCY SERVICES, INC.</t>
  </si>
  <si>
    <t>706 EAST LONGMONT STREET</t>
  </si>
  <si>
    <t>No RLIS Eligible Districts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</si>
  <si>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</si>
  <si>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Wyoming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</si>
</sst>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0" applyNumberFormat="1" applyFont="1" applyFill="1" applyBorder="1" applyAlignment="1" applyProtection="1">
      <alignment horizontal="right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53.0039062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2" width="6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7" t="s">
        <v>467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468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8" ht="27.75">
      <c r="C8" s="86" t="s">
        <v>466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73.140625" style="0" bestFit="1" customWidth="1"/>
    <col min="4" max="4" width="33.00390625" style="0" bestFit="1" customWidth="1"/>
    <col min="5" max="5" width="16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710937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7.57421875" style="0" bestFit="1" customWidth="1"/>
    <col min="22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468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39</v>
      </c>
      <c r="B5" s="61" t="s">
        <v>40</v>
      </c>
      <c r="C5" s="62" t="s">
        <v>41</v>
      </c>
      <c r="D5" s="63" t="s">
        <v>42</v>
      </c>
      <c r="E5" s="63" t="s">
        <v>43</v>
      </c>
      <c r="F5" s="64" t="s">
        <v>44</v>
      </c>
      <c r="G5" s="65" t="s">
        <v>45</v>
      </c>
      <c r="H5" s="66" t="s">
        <v>46</v>
      </c>
      <c r="I5" s="67">
        <v>3077214400</v>
      </c>
      <c r="J5" s="68" t="s">
        <v>47</v>
      </c>
      <c r="K5" s="69" t="s">
        <v>48</v>
      </c>
      <c r="L5" s="70" t="s">
        <v>49</v>
      </c>
      <c r="M5" s="71">
        <v>3286.459</v>
      </c>
      <c r="N5" s="72" t="s">
        <v>48</v>
      </c>
      <c r="O5" s="73">
        <v>10.882070949185044</v>
      </c>
      <c r="P5" s="74" t="s">
        <v>48</v>
      </c>
      <c r="Q5" s="75"/>
      <c r="R5" s="76"/>
      <c r="S5" s="77" t="s">
        <v>48</v>
      </c>
      <c r="T5" s="78">
        <v>628831</v>
      </c>
      <c r="U5" s="79">
        <v>31458</v>
      </c>
      <c r="V5" s="79">
        <v>39179</v>
      </c>
      <c r="W5" s="80"/>
      <c r="X5" s="81" t="s">
        <v>50</v>
      </c>
      <c r="Y5" s="82" t="s">
        <v>48</v>
      </c>
      <c r="Z5" s="62">
        <f aca="true" t="shared" si="0" ref="Z5:Z36">IF(OR(K5="YES",TRIM(L5)="YES"),1,0)</f>
        <v>0</v>
      </c>
      <c r="AA5" s="63">
        <f aca="true" t="shared" si="1" ref="AA5:AA36">IF(OR(AND(ISNUMBER(M5),AND(M5&gt;0,M5&lt;600)),AND(ISNUMBER(M5),AND(M5&gt;0,N5="YES"))),1,0)</f>
        <v>0</v>
      </c>
      <c r="AB5" s="63">
        <f aca="true" t="shared" si="2" ref="AB5:AB36">IF(AND(OR(K5="YES",TRIM(L5)="YES"),(Z5=0)),"Trouble",0)</f>
        <v>0</v>
      </c>
      <c r="AC5" s="63">
        <f aca="true" t="shared" si="3" ref="AC5:AC36">IF(AND(OR(AND(ISNUMBER(M5),AND(M5&gt;0,M5&lt;600)),AND(ISNUMBER(M5),AND(M5&gt;0,N5="YES"))),(AA5=0)),"Trouble",0)</f>
        <v>0</v>
      </c>
      <c r="AD5" s="83" t="str">
        <f aca="true" t="shared" si="4" ref="AD5:AD36">IF(AND(Z5=1,AA5=1),"SRSA","-")</f>
        <v>-</v>
      </c>
      <c r="AE5" s="62">
        <f aca="true" t="shared" si="5" ref="AE5:AE36">IF(S5="YES",1,0)</f>
        <v>0</v>
      </c>
      <c r="AF5" s="63">
        <f aca="true" t="shared" si="6" ref="AF5:AF36">IF(OR(AND(ISNUMBER(Q5),Q5&gt;=20),(AND(ISNUMBER(Q5)=FALSE,AND(ISNUMBER(O5),O5&gt;=20)))),1,0)</f>
        <v>0</v>
      </c>
      <c r="AG5" s="63">
        <f aca="true" t="shared" si="7" ref="AG5:AG36">IF(AND(AE5=1,AF5=1),"Initial",0)</f>
        <v>0</v>
      </c>
      <c r="AH5" s="83" t="str">
        <f aca="true" t="shared" si="8" ref="AH5:AH36">IF(AND(AND(AG5="Initial",AI5=0),AND(ISNUMBER(M5),M5&gt;0)),"RLIS","-")</f>
        <v>-</v>
      </c>
      <c r="AI5" s="84">
        <f aca="true" t="shared" si="9" ref="AI5:AI36">IF(AND(AD5="SRSA",AG5="Initial"),"SRSA",0)</f>
        <v>0</v>
      </c>
    </row>
    <row r="6" spans="1:35" ht="15">
      <c r="A6" s="60" t="s">
        <v>51</v>
      </c>
      <c r="B6" s="61" t="s">
        <v>52</v>
      </c>
      <c r="C6" s="62" t="s">
        <v>53</v>
      </c>
      <c r="D6" s="63" t="s">
        <v>54</v>
      </c>
      <c r="E6" s="63" t="s">
        <v>55</v>
      </c>
      <c r="F6" s="64" t="s">
        <v>44</v>
      </c>
      <c r="G6" s="65" t="s">
        <v>56</v>
      </c>
      <c r="H6" s="66" t="s">
        <v>57</v>
      </c>
      <c r="I6" s="67">
        <v>3077787832</v>
      </c>
      <c r="J6" s="68" t="s">
        <v>58</v>
      </c>
      <c r="K6" s="69" t="s">
        <v>48</v>
      </c>
      <c r="L6" s="70" t="s">
        <v>49</v>
      </c>
      <c r="M6" s="71"/>
      <c r="N6" s="72"/>
      <c r="O6" s="73" t="s">
        <v>59</v>
      </c>
      <c r="P6" s="74" t="s">
        <v>48</v>
      </c>
      <c r="Q6" s="75"/>
      <c r="R6" s="76"/>
      <c r="S6" s="77" t="s">
        <v>48</v>
      </c>
      <c r="T6" s="78"/>
      <c r="U6" s="79"/>
      <c r="V6" s="79"/>
      <c r="W6" s="80"/>
      <c r="X6" s="81"/>
      <c r="Y6" s="82"/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60</v>
      </c>
      <c r="B7" s="61" t="s">
        <v>61</v>
      </c>
      <c r="C7" s="62" t="s">
        <v>62</v>
      </c>
      <c r="D7" s="63" t="s">
        <v>63</v>
      </c>
      <c r="E7" s="63" t="s">
        <v>64</v>
      </c>
      <c r="F7" s="64" t="s">
        <v>44</v>
      </c>
      <c r="G7" s="65" t="s">
        <v>65</v>
      </c>
      <c r="H7" s="66" t="s">
        <v>66</v>
      </c>
      <c r="I7" s="67">
        <v>3075482254</v>
      </c>
      <c r="J7" s="68" t="s">
        <v>67</v>
      </c>
      <c r="K7" s="69" t="s">
        <v>50</v>
      </c>
      <c r="L7" s="70" t="s">
        <v>49</v>
      </c>
      <c r="M7" s="71">
        <v>579.916</v>
      </c>
      <c r="N7" s="72" t="s">
        <v>48</v>
      </c>
      <c r="O7" s="73">
        <v>15.24390243902439</v>
      </c>
      <c r="P7" s="74" t="s">
        <v>48</v>
      </c>
      <c r="Q7" s="75"/>
      <c r="R7" s="76"/>
      <c r="S7" s="77" t="s">
        <v>50</v>
      </c>
      <c r="T7" s="78">
        <v>135640</v>
      </c>
      <c r="U7" s="79">
        <v>6457</v>
      </c>
      <c r="V7" s="79">
        <v>14778</v>
      </c>
      <c r="W7" s="80"/>
      <c r="X7" s="81" t="s">
        <v>50</v>
      </c>
      <c r="Y7" s="82" t="s">
        <v>50</v>
      </c>
      <c r="Z7" s="62">
        <f t="shared" si="0"/>
        <v>1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3" t="str">
        <f t="shared" si="4"/>
        <v>SRSA</v>
      </c>
      <c r="AE7" s="62">
        <f t="shared" si="5"/>
        <v>1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68</v>
      </c>
      <c r="B8" s="61" t="s">
        <v>69</v>
      </c>
      <c r="C8" s="62" t="s">
        <v>70</v>
      </c>
      <c r="D8" s="63" t="s">
        <v>71</v>
      </c>
      <c r="E8" s="63" t="s">
        <v>72</v>
      </c>
      <c r="F8" s="64" t="s">
        <v>44</v>
      </c>
      <c r="G8" s="65" t="s">
        <v>73</v>
      </c>
      <c r="H8" s="66" t="s">
        <v>74</v>
      </c>
      <c r="I8" s="67">
        <v>3075482259</v>
      </c>
      <c r="J8" s="68" t="s">
        <v>67</v>
      </c>
      <c r="K8" s="69" t="s">
        <v>50</v>
      </c>
      <c r="L8" s="70" t="s">
        <v>49</v>
      </c>
      <c r="M8" s="71">
        <v>617.601</v>
      </c>
      <c r="N8" s="72" t="s">
        <v>48</v>
      </c>
      <c r="O8" s="73">
        <v>12.195121951219512</v>
      </c>
      <c r="P8" s="74" t="s">
        <v>48</v>
      </c>
      <c r="Q8" s="75"/>
      <c r="R8" s="76"/>
      <c r="S8" s="77" t="s">
        <v>50</v>
      </c>
      <c r="T8" s="78">
        <v>100925</v>
      </c>
      <c r="U8" s="79">
        <v>4976</v>
      </c>
      <c r="V8" s="79">
        <v>4453</v>
      </c>
      <c r="W8" s="80"/>
      <c r="X8" s="81" t="s">
        <v>50</v>
      </c>
      <c r="Y8" s="82" t="s">
        <v>50</v>
      </c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75</v>
      </c>
      <c r="B9" s="61" t="s">
        <v>76</v>
      </c>
      <c r="C9" s="62" t="s">
        <v>77</v>
      </c>
      <c r="D9" s="63" t="s">
        <v>78</v>
      </c>
      <c r="E9" s="63" t="s">
        <v>79</v>
      </c>
      <c r="F9" s="64" t="s">
        <v>44</v>
      </c>
      <c r="G9" s="65" t="s">
        <v>80</v>
      </c>
      <c r="H9" s="66" t="s">
        <v>81</v>
      </c>
      <c r="I9" s="67">
        <v>3077654756</v>
      </c>
      <c r="J9" s="68" t="s">
        <v>67</v>
      </c>
      <c r="K9" s="69" t="s">
        <v>50</v>
      </c>
      <c r="L9" s="70" t="s">
        <v>49</v>
      </c>
      <c r="M9" s="71">
        <v>474.526</v>
      </c>
      <c r="N9" s="72" t="s">
        <v>48</v>
      </c>
      <c r="O9" s="73">
        <v>8.631578947368421</v>
      </c>
      <c r="P9" s="74" t="s">
        <v>48</v>
      </c>
      <c r="Q9" s="75"/>
      <c r="R9" s="76"/>
      <c r="S9" s="77" t="s">
        <v>50</v>
      </c>
      <c r="T9" s="78">
        <v>64628</v>
      </c>
      <c r="U9" s="79">
        <v>2666</v>
      </c>
      <c r="V9" s="79">
        <v>4524</v>
      </c>
      <c r="W9" s="80"/>
      <c r="X9" s="81" t="s">
        <v>50</v>
      </c>
      <c r="Y9" s="82" t="s">
        <v>50</v>
      </c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SRSA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82</v>
      </c>
      <c r="B10" s="61" t="s">
        <v>83</v>
      </c>
      <c r="C10" s="62" t="s">
        <v>84</v>
      </c>
      <c r="D10" s="63" t="s">
        <v>85</v>
      </c>
      <c r="E10" s="63" t="s">
        <v>86</v>
      </c>
      <c r="F10" s="64" t="s">
        <v>44</v>
      </c>
      <c r="G10" s="65" t="s">
        <v>87</v>
      </c>
      <c r="H10" s="66" t="s">
        <v>88</v>
      </c>
      <c r="I10" s="67">
        <v>3075682684</v>
      </c>
      <c r="J10" s="68" t="s">
        <v>67</v>
      </c>
      <c r="K10" s="69" t="s">
        <v>50</v>
      </c>
      <c r="L10" s="70" t="s">
        <v>49</v>
      </c>
      <c r="M10" s="71">
        <v>305.154</v>
      </c>
      <c r="N10" s="72" t="s">
        <v>48</v>
      </c>
      <c r="O10" s="73">
        <v>8.536585365853659</v>
      </c>
      <c r="P10" s="74" t="s">
        <v>48</v>
      </c>
      <c r="Q10" s="75"/>
      <c r="R10" s="76"/>
      <c r="S10" s="77" t="s">
        <v>50</v>
      </c>
      <c r="T10" s="78">
        <v>61640</v>
      </c>
      <c r="U10" s="79">
        <v>1836</v>
      </c>
      <c r="V10" s="79">
        <v>4085</v>
      </c>
      <c r="W10" s="80"/>
      <c r="X10" s="81" t="s">
        <v>50</v>
      </c>
      <c r="Y10" s="82" t="s">
        <v>50</v>
      </c>
      <c r="Z10" s="62">
        <f t="shared" si="0"/>
        <v>1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SRSA</v>
      </c>
      <c r="AE10" s="62">
        <f t="shared" si="5"/>
        <v>1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89</v>
      </c>
      <c r="B11" s="61" t="s">
        <v>90</v>
      </c>
      <c r="C11" s="62" t="s">
        <v>91</v>
      </c>
      <c r="D11" s="63" t="s">
        <v>92</v>
      </c>
      <c r="E11" s="63" t="s">
        <v>93</v>
      </c>
      <c r="F11" s="64" t="s">
        <v>44</v>
      </c>
      <c r="G11" s="65" t="s">
        <v>94</v>
      </c>
      <c r="H11" s="66" t="s">
        <v>95</v>
      </c>
      <c r="I11" s="67">
        <v>3076825171</v>
      </c>
      <c r="J11" s="68" t="s">
        <v>47</v>
      </c>
      <c r="K11" s="69" t="s">
        <v>48</v>
      </c>
      <c r="L11" s="70" t="s">
        <v>49</v>
      </c>
      <c r="M11" s="71">
        <v>7542.192</v>
      </c>
      <c r="N11" s="72" t="s">
        <v>48</v>
      </c>
      <c r="O11" s="73">
        <v>5.239730382805545</v>
      </c>
      <c r="P11" s="74" t="s">
        <v>48</v>
      </c>
      <c r="Q11" s="75"/>
      <c r="R11" s="76"/>
      <c r="S11" s="77" t="s">
        <v>48</v>
      </c>
      <c r="T11" s="78">
        <v>760082</v>
      </c>
      <c r="U11" s="79">
        <v>29799</v>
      </c>
      <c r="V11" s="79">
        <v>120641</v>
      </c>
      <c r="W11" s="80"/>
      <c r="X11" s="81" t="s">
        <v>50</v>
      </c>
      <c r="Y11" s="82" t="s">
        <v>48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0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96</v>
      </c>
      <c r="B12" s="61" t="s">
        <v>97</v>
      </c>
      <c r="C12" s="62" t="s">
        <v>98</v>
      </c>
      <c r="D12" s="63" t="s">
        <v>99</v>
      </c>
      <c r="E12" s="63" t="s">
        <v>100</v>
      </c>
      <c r="F12" s="64" t="s">
        <v>44</v>
      </c>
      <c r="G12" s="65" t="s">
        <v>101</v>
      </c>
      <c r="H12" s="66" t="s">
        <v>102</v>
      </c>
      <c r="I12" s="67">
        <v>3073289200</v>
      </c>
      <c r="J12" s="68" t="s">
        <v>103</v>
      </c>
      <c r="K12" s="69" t="s">
        <v>48</v>
      </c>
      <c r="L12" s="70" t="s">
        <v>49</v>
      </c>
      <c r="M12" s="71">
        <v>1675.159</v>
      </c>
      <c r="N12" s="72" t="s">
        <v>48</v>
      </c>
      <c r="O12" s="73">
        <v>10.427650849443468</v>
      </c>
      <c r="P12" s="74" t="s">
        <v>48</v>
      </c>
      <c r="Q12" s="75"/>
      <c r="R12" s="76"/>
      <c r="S12" s="77" t="s">
        <v>50</v>
      </c>
      <c r="T12" s="78">
        <v>284074</v>
      </c>
      <c r="U12" s="79">
        <v>13567</v>
      </c>
      <c r="V12" s="79">
        <v>18644</v>
      </c>
      <c r="W12" s="80"/>
      <c r="X12" s="81" t="s">
        <v>50</v>
      </c>
      <c r="Y12" s="82" t="s">
        <v>48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104</v>
      </c>
      <c r="B13" s="61" t="s">
        <v>105</v>
      </c>
      <c r="C13" s="62" t="s">
        <v>106</v>
      </c>
      <c r="D13" s="63" t="s">
        <v>107</v>
      </c>
      <c r="E13" s="63" t="s">
        <v>108</v>
      </c>
      <c r="F13" s="64" t="s">
        <v>44</v>
      </c>
      <c r="G13" s="65" t="s">
        <v>109</v>
      </c>
      <c r="H13" s="66" t="s">
        <v>110</v>
      </c>
      <c r="I13" s="67">
        <v>3073265271</v>
      </c>
      <c r="J13" s="68" t="s">
        <v>67</v>
      </c>
      <c r="K13" s="69" t="s">
        <v>50</v>
      </c>
      <c r="L13" s="70" t="s">
        <v>49</v>
      </c>
      <c r="M13" s="71">
        <v>614.475</v>
      </c>
      <c r="N13" s="72" t="s">
        <v>48</v>
      </c>
      <c r="O13" s="73">
        <v>8.935611038107753</v>
      </c>
      <c r="P13" s="74" t="s">
        <v>48</v>
      </c>
      <c r="Q13" s="75"/>
      <c r="R13" s="76"/>
      <c r="S13" s="77" t="s">
        <v>50</v>
      </c>
      <c r="T13" s="78">
        <v>126361</v>
      </c>
      <c r="U13" s="79">
        <v>5213</v>
      </c>
      <c r="V13" s="79">
        <v>4987</v>
      </c>
      <c r="W13" s="80"/>
      <c r="X13" s="81" t="s">
        <v>50</v>
      </c>
      <c r="Y13" s="82" t="s">
        <v>50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111</v>
      </c>
      <c r="B14" s="61" t="s">
        <v>112</v>
      </c>
      <c r="C14" s="62" t="s">
        <v>113</v>
      </c>
      <c r="D14" s="63" t="s">
        <v>114</v>
      </c>
      <c r="E14" s="63" t="s">
        <v>43</v>
      </c>
      <c r="F14" s="64" t="s">
        <v>44</v>
      </c>
      <c r="G14" s="65" t="s">
        <v>115</v>
      </c>
      <c r="H14" s="66" t="s">
        <v>116</v>
      </c>
      <c r="I14" s="67">
        <v>3077458997</v>
      </c>
      <c r="J14" s="68" t="s">
        <v>67</v>
      </c>
      <c r="K14" s="69" t="s">
        <v>50</v>
      </c>
      <c r="L14" s="70" t="s">
        <v>49</v>
      </c>
      <c r="M14" s="71"/>
      <c r="N14" s="72"/>
      <c r="O14" s="73" t="s">
        <v>59</v>
      </c>
      <c r="P14" s="74" t="s">
        <v>48</v>
      </c>
      <c r="Q14" s="75"/>
      <c r="R14" s="76"/>
      <c r="S14" s="77" t="s">
        <v>50</v>
      </c>
      <c r="T14" s="78"/>
      <c r="U14" s="79"/>
      <c r="V14" s="79"/>
      <c r="W14" s="80"/>
      <c r="X14" s="81"/>
      <c r="Y14" s="82"/>
      <c r="Z14" s="62">
        <f t="shared" si="0"/>
        <v>1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117</v>
      </c>
      <c r="B15" s="61" t="s">
        <v>118</v>
      </c>
      <c r="C15" s="62" t="s">
        <v>119</v>
      </c>
      <c r="D15" s="63" t="s">
        <v>120</v>
      </c>
      <c r="E15" s="63" t="s">
        <v>121</v>
      </c>
      <c r="F15" s="64" t="s">
        <v>44</v>
      </c>
      <c r="G15" s="65" t="s">
        <v>122</v>
      </c>
      <c r="H15" s="66" t="s">
        <v>123</v>
      </c>
      <c r="I15" s="67">
        <v>3073582942</v>
      </c>
      <c r="J15" s="68" t="s">
        <v>103</v>
      </c>
      <c r="K15" s="69" t="s">
        <v>48</v>
      </c>
      <c r="L15" s="70" t="s">
        <v>49</v>
      </c>
      <c r="M15" s="71">
        <v>1546.416</v>
      </c>
      <c r="N15" s="72" t="s">
        <v>48</v>
      </c>
      <c r="O15" s="73">
        <v>8.63075924724205</v>
      </c>
      <c r="P15" s="74" t="s">
        <v>48</v>
      </c>
      <c r="Q15" s="75"/>
      <c r="R15" s="76"/>
      <c r="S15" s="77" t="s">
        <v>50</v>
      </c>
      <c r="T15" s="78">
        <v>229513</v>
      </c>
      <c r="U15" s="79">
        <v>10901</v>
      </c>
      <c r="V15" s="79">
        <v>12698</v>
      </c>
      <c r="W15" s="80"/>
      <c r="X15" s="81" t="s">
        <v>50</v>
      </c>
      <c r="Y15" s="82" t="s">
        <v>48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124</v>
      </c>
      <c r="B16" s="61" t="s">
        <v>125</v>
      </c>
      <c r="C16" s="62" t="s">
        <v>126</v>
      </c>
      <c r="D16" s="63" t="s">
        <v>127</v>
      </c>
      <c r="E16" s="63" t="s">
        <v>128</v>
      </c>
      <c r="F16" s="64" t="s">
        <v>44</v>
      </c>
      <c r="G16" s="65" t="s">
        <v>129</v>
      </c>
      <c r="H16" s="66" t="s">
        <v>130</v>
      </c>
      <c r="I16" s="67">
        <v>3074365331</v>
      </c>
      <c r="J16" s="68" t="s">
        <v>67</v>
      </c>
      <c r="K16" s="69" t="s">
        <v>50</v>
      </c>
      <c r="L16" s="70" t="s">
        <v>49</v>
      </c>
      <c r="M16" s="71">
        <v>662.944</v>
      </c>
      <c r="N16" s="72" t="s">
        <v>48</v>
      </c>
      <c r="O16" s="73">
        <v>8.835341365461847</v>
      </c>
      <c r="P16" s="74" t="s">
        <v>48</v>
      </c>
      <c r="Q16" s="75"/>
      <c r="R16" s="76"/>
      <c r="S16" s="77" t="s">
        <v>50</v>
      </c>
      <c r="T16" s="78">
        <v>145992</v>
      </c>
      <c r="U16" s="79">
        <v>5332</v>
      </c>
      <c r="V16" s="79">
        <v>5536</v>
      </c>
      <c r="W16" s="80"/>
      <c r="X16" s="81" t="s">
        <v>50</v>
      </c>
      <c r="Y16" s="82" t="s">
        <v>48</v>
      </c>
      <c r="Z16" s="62">
        <f t="shared" si="0"/>
        <v>1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131</v>
      </c>
      <c r="B17" s="61" t="s">
        <v>132</v>
      </c>
      <c r="C17" s="62" t="s">
        <v>133</v>
      </c>
      <c r="D17" s="63" t="s">
        <v>134</v>
      </c>
      <c r="E17" s="63" t="s">
        <v>135</v>
      </c>
      <c r="F17" s="64" t="s">
        <v>44</v>
      </c>
      <c r="G17" s="65" t="s">
        <v>136</v>
      </c>
      <c r="H17" s="66" t="s">
        <v>137</v>
      </c>
      <c r="I17" s="67">
        <v>3072832299</v>
      </c>
      <c r="J17" s="68" t="s">
        <v>67</v>
      </c>
      <c r="K17" s="69" t="s">
        <v>50</v>
      </c>
      <c r="L17" s="70" t="s">
        <v>49</v>
      </c>
      <c r="M17" s="71">
        <v>1025.407</v>
      </c>
      <c r="N17" s="72" t="s">
        <v>48</v>
      </c>
      <c r="O17" s="73">
        <v>8.02407221664995</v>
      </c>
      <c r="P17" s="74" t="s">
        <v>48</v>
      </c>
      <c r="Q17" s="75"/>
      <c r="R17" s="76"/>
      <c r="S17" s="77" t="s">
        <v>50</v>
      </c>
      <c r="T17" s="78">
        <v>140282</v>
      </c>
      <c r="U17" s="79">
        <v>5687</v>
      </c>
      <c r="V17" s="79">
        <v>7960</v>
      </c>
      <c r="W17" s="80"/>
      <c r="X17" s="81" t="s">
        <v>50</v>
      </c>
      <c r="Y17" s="82" t="s">
        <v>50</v>
      </c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138</v>
      </c>
      <c r="B18" s="61" t="s">
        <v>139</v>
      </c>
      <c r="C18" s="62" t="s">
        <v>140</v>
      </c>
      <c r="D18" s="63" t="s">
        <v>141</v>
      </c>
      <c r="E18" s="63" t="s">
        <v>142</v>
      </c>
      <c r="F18" s="64" t="s">
        <v>44</v>
      </c>
      <c r="G18" s="65" t="s">
        <v>143</v>
      </c>
      <c r="H18" s="66" t="s">
        <v>144</v>
      </c>
      <c r="I18" s="67">
        <v>3073324711</v>
      </c>
      <c r="J18" s="68" t="s">
        <v>103</v>
      </c>
      <c r="K18" s="69" t="s">
        <v>48</v>
      </c>
      <c r="L18" s="70" t="s">
        <v>49</v>
      </c>
      <c r="M18" s="71">
        <v>1546.195</v>
      </c>
      <c r="N18" s="72" t="s">
        <v>48</v>
      </c>
      <c r="O18" s="73">
        <v>11.798071469086784</v>
      </c>
      <c r="P18" s="74" t="s">
        <v>48</v>
      </c>
      <c r="Q18" s="75"/>
      <c r="R18" s="76"/>
      <c r="S18" s="77" t="s">
        <v>50</v>
      </c>
      <c r="T18" s="78">
        <v>290866</v>
      </c>
      <c r="U18" s="79">
        <v>14041</v>
      </c>
      <c r="V18" s="79">
        <v>32017</v>
      </c>
      <c r="W18" s="80"/>
      <c r="X18" s="81" t="s">
        <v>50</v>
      </c>
      <c r="Y18" s="82" t="s">
        <v>48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145</v>
      </c>
      <c r="B19" s="61" t="s">
        <v>146</v>
      </c>
      <c r="C19" s="62" t="s">
        <v>147</v>
      </c>
      <c r="D19" s="63" t="s">
        <v>148</v>
      </c>
      <c r="E19" s="63" t="s">
        <v>149</v>
      </c>
      <c r="F19" s="64" t="s">
        <v>44</v>
      </c>
      <c r="G19" s="65" t="s">
        <v>150</v>
      </c>
      <c r="H19" s="66" t="s">
        <v>151</v>
      </c>
      <c r="I19" s="67">
        <v>3074552323</v>
      </c>
      <c r="J19" s="68" t="s">
        <v>67</v>
      </c>
      <c r="K19" s="69" t="s">
        <v>50</v>
      </c>
      <c r="L19" s="70" t="s">
        <v>49</v>
      </c>
      <c r="M19" s="71">
        <v>174.107</v>
      </c>
      <c r="N19" s="72" t="s">
        <v>48</v>
      </c>
      <c r="O19" s="73">
        <v>7.307692307692308</v>
      </c>
      <c r="P19" s="74" t="s">
        <v>48</v>
      </c>
      <c r="Q19" s="75"/>
      <c r="R19" s="76"/>
      <c r="S19" s="77" t="s">
        <v>50</v>
      </c>
      <c r="T19" s="78">
        <v>45016</v>
      </c>
      <c r="U19" s="79">
        <v>1363</v>
      </c>
      <c r="V19" s="79">
        <v>4078</v>
      </c>
      <c r="W19" s="80"/>
      <c r="X19" s="81" t="s">
        <v>50</v>
      </c>
      <c r="Y19" s="82" t="s">
        <v>48</v>
      </c>
      <c r="Z19" s="62">
        <f t="shared" si="0"/>
        <v>1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SRSA</v>
      </c>
      <c r="AE19" s="62">
        <f t="shared" si="5"/>
        <v>1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152</v>
      </c>
      <c r="B20" s="61" t="s">
        <v>153</v>
      </c>
      <c r="C20" s="62" t="s">
        <v>154</v>
      </c>
      <c r="D20" s="63" t="s">
        <v>155</v>
      </c>
      <c r="E20" s="63" t="s">
        <v>156</v>
      </c>
      <c r="F20" s="64" t="s">
        <v>44</v>
      </c>
      <c r="G20" s="65" t="s">
        <v>157</v>
      </c>
      <c r="H20" s="66" t="s">
        <v>158</v>
      </c>
      <c r="I20" s="67">
        <v>3078567970</v>
      </c>
      <c r="J20" s="68" t="s">
        <v>67</v>
      </c>
      <c r="K20" s="69" t="s">
        <v>50</v>
      </c>
      <c r="L20" s="70" t="s">
        <v>49</v>
      </c>
      <c r="M20" s="71">
        <v>352.602</v>
      </c>
      <c r="N20" s="72" t="s">
        <v>48</v>
      </c>
      <c r="O20" s="73">
        <v>8.86426592797784</v>
      </c>
      <c r="P20" s="74" t="s">
        <v>48</v>
      </c>
      <c r="Q20" s="75"/>
      <c r="R20" s="76"/>
      <c r="S20" s="77" t="s">
        <v>50</v>
      </c>
      <c r="T20" s="78">
        <v>63926</v>
      </c>
      <c r="U20" s="79">
        <v>2133</v>
      </c>
      <c r="V20" s="79">
        <v>7192</v>
      </c>
      <c r="W20" s="80"/>
      <c r="X20" s="81" t="s">
        <v>50</v>
      </c>
      <c r="Y20" s="82" t="s">
        <v>48</v>
      </c>
      <c r="Z20" s="62">
        <f t="shared" si="0"/>
        <v>1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3" t="str">
        <f t="shared" si="4"/>
        <v>SRSA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159</v>
      </c>
      <c r="B21" s="61" t="s">
        <v>160</v>
      </c>
      <c r="C21" s="62" t="s">
        <v>161</v>
      </c>
      <c r="D21" s="63" t="s">
        <v>162</v>
      </c>
      <c r="E21" s="63" t="s">
        <v>163</v>
      </c>
      <c r="F21" s="64" t="s">
        <v>44</v>
      </c>
      <c r="G21" s="65" t="s">
        <v>143</v>
      </c>
      <c r="H21" s="66" t="s">
        <v>164</v>
      </c>
      <c r="I21" s="67">
        <v>3073323904</v>
      </c>
      <c r="J21" s="68" t="s">
        <v>67</v>
      </c>
      <c r="K21" s="69" t="s">
        <v>50</v>
      </c>
      <c r="L21" s="70" t="s">
        <v>49</v>
      </c>
      <c r="M21" s="71">
        <v>505.205</v>
      </c>
      <c r="N21" s="72" t="s">
        <v>48</v>
      </c>
      <c r="O21" s="73">
        <v>26.182432432432435</v>
      </c>
      <c r="P21" s="74" t="s">
        <v>50</v>
      </c>
      <c r="Q21" s="75"/>
      <c r="R21" s="76"/>
      <c r="S21" s="77" t="s">
        <v>50</v>
      </c>
      <c r="T21" s="78">
        <v>178970</v>
      </c>
      <c r="U21" s="79">
        <v>10427</v>
      </c>
      <c r="V21" s="79">
        <v>18904</v>
      </c>
      <c r="W21" s="80"/>
      <c r="X21" s="81" t="s">
        <v>50</v>
      </c>
      <c r="Y21" s="82" t="s">
        <v>48</v>
      </c>
      <c r="Z21" s="62">
        <f t="shared" si="0"/>
        <v>1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SRSA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-</v>
      </c>
      <c r="AI21" s="84" t="str">
        <f t="shared" si="9"/>
        <v>SRSA</v>
      </c>
    </row>
    <row r="22" spans="1:35" ht="15">
      <c r="A22" s="60" t="s">
        <v>165</v>
      </c>
      <c r="B22" s="61" t="s">
        <v>166</v>
      </c>
      <c r="C22" s="62" t="s">
        <v>167</v>
      </c>
      <c r="D22" s="63" t="s">
        <v>168</v>
      </c>
      <c r="E22" s="63" t="s">
        <v>169</v>
      </c>
      <c r="F22" s="64" t="s">
        <v>44</v>
      </c>
      <c r="G22" s="65" t="s">
        <v>170</v>
      </c>
      <c r="H22" s="66" t="s">
        <v>171</v>
      </c>
      <c r="I22" s="67">
        <v>3073325983</v>
      </c>
      <c r="J22" s="68" t="s">
        <v>67</v>
      </c>
      <c r="K22" s="69" t="s">
        <v>50</v>
      </c>
      <c r="L22" s="70" t="s">
        <v>49</v>
      </c>
      <c r="M22" s="71">
        <v>384.192</v>
      </c>
      <c r="N22" s="72" t="s">
        <v>48</v>
      </c>
      <c r="O22" s="73">
        <v>27.380952380952383</v>
      </c>
      <c r="P22" s="74" t="s">
        <v>50</v>
      </c>
      <c r="Q22" s="75"/>
      <c r="R22" s="76"/>
      <c r="S22" s="77" t="s">
        <v>50</v>
      </c>
      <c r="T22" s="78">
        <v>141005</v>
      </c>
      <c r="U22" s="79">
        <v>7702</v>
      </c>
      <c r="V22" s="79">
        <v>15130</v>
      </c>
      <c r="W22" s="80"/>
      <c r="X22" s="81" t="s">
        <v>50</v>
      </c>
      <c r="Y22" s="82" t="s">
        <v>50</v>
      </c>
      <c r="Z22" s="62">
        <f t="shared" si="0"/>
        <v>1</v>
      </c>
      <c r="AA22" s="63">
        <f t="shared" si="1"/>
        <v>1</v>
      </c>
      <c r="AB22" s="63">
        <f t="shared" si="2"/>
        <v>0</v>
      </c>
      <c r="AC22" s="63">
        <f t="shared" si="3"/>
        <v>0</v>
      </c>
      <c r="AD22" s="83" t="str">
        <f t="shared" si="4"/>
        <v>SRSA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-</v>
      </c>
      <c r="AI22" s="84" t="str">
        <f t="shared" si="9"/>
        <v>SRSA</v>
      </c>
    </row>
    <row r="23" spans="1:35" ht="15">
      <c r="A23" s="60" t="s">
        <v>172</v>
      </c>
      <c r="B23" s="61" t="s">
        <v>173</v>
      </c>
      <c r="C23" s="62" t="s">
        <v>174</v>
      </c>
      <c r="D23" s="63" t="s">
        <v>175</v>
      </c>
      <c r="E23" s="63" t="s">
        <v>176</v>
      </c>
      <c r="F23" s="64" t="s">
        <v>44</v>
      </c>
      <c r="G23" s="65" t="s">
        <v>177</v>
      </c>
      <c r="H23" s="66" t="s">
        <v>178</v>
      </c>
      <c r="I23" s="67">
        <v>3078762583</v>
      </c>
      <c r="J23" s="68" t="s">
        <v>67</v>
      </c>
      <c r="K23" s="69" t="s">
        <v>50</v>
      </c>
      <c r="L23" s="70" t="s">
        <v>49</v>
      </c>
      <c r="M23" s="71">
        <v>276.925</v>
      </c>
      <c r="N23" s="72" t="s">
        <v>48</v>
      </c>
      <c r="O23" s="73">
        <v>9.352517985611511</v>
      </c>
      <c r="P23" s="74" t="s">
        <v>48</v>
      </c>
      <c r="Q23" s="75"/>
      <c r="R23" s="76"/>
      <c r="S23" s="77" t="s">
        <v>50</v>
      </c>
      <c r="T23" s="78">
        <v>48024</v>
      </c>
      <c r="U23" s="79">
        <v>1837</v>
      </c>
      <c r="V23" s="79">
        <v>2570</v>
      </c>
      <c r="W23" s="80"/>
      <c r="X23" s="81" t="s">
        <v>50</v>
      </c>
      <c r="Y23" s="82" t="s">
        <v>50</v>
      </c>
      <c r="Z23" s="62">
        <f t="shared" si="0"/>
        <v>1</v>
      </c>
      <c r="AA23" s="63">
        <f t="shared" si="1"/>
        <v>1</v>
      </c>
      <c r="AB23" s="63">
        <f t="shared" si="2"/>
        <v>0</v>
      </c>
      <c r="AC23" s="63">
        <f t="shared" si="3"/>
        <v>0</v>
      </c>
      <c r="AD23" s="83" t="str">
        <f t="shared" si="4"/>
        <v>SRSA</v>
      </c>
      <c r="AE23" s="62">
        <f t="shared" si="5"/>
        <v>1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179</v>
      </c>
      <c r="B24" s="61" t="s">
        <v>180</v>
      </c>
      <c r="C24" s="62" t="s">
        <v>181</v>
      </c>
      <c r="D24" s="63" t="s">
        <v>182</v>
      </c>
      <c r="E24" s="63" t="s">
        <v>183</v>
      </c>
      <c r="F24" s="64" t="s">
        <v>44</v>
      </c>
      <c r="G24" s="65" t="s">
        <v>184</v>
      </c>
      <c r="H24" s="66" t="s">
        <v>185</v>
      </c>
      <c r="I24" s="67">
        <v>3078569407</v>
      </c>
      <c r="J24" s="68" t="s">
        <v>103</v>
      </c>
      <c r="K24" s="69" t="s">
        <v>48</v>
      </c>
      <c r="L24" s="70" t="s">
        <v>49</v>
      </c>
      <c r="M24" s="71">
        <v>2227.062</v>
      </c>
      <c r="N24" s="72" t="s">
        <v>48</v>
      </c>
      <c r="O24" s="73">
        <v>14.544767661503588</v>
      </c>
      <c r="P24" s="74" t="s">
        <v>48</v>
      </c>
      <c r="Q24" s="75"/>
      <c r="R24" s="76"/>
      <c r="S24" s="77" t="s">
        <v>50</v>
      </c>
      <c r="T24" s="78">
        <v>591369</v>
      </c>
      <c r="U24" s="79">
        <v>26541</v>
      </c>
      <c r="V24" s="79">
        <v>45163</v>
      </c>
      <c r="W24" s="80"/>
      <c r="X24" s="81" t="s">
        <v>50</v>
      </c>
      <c r="Y24" s="82" t="s">
        <v>48</v>
      </c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186</v>
      </c>
      <c r="B25" s="61" t="s">
        <v>187</v>
      </c>
      <c r="C25" s="62" t="s">
        <v>188</v>
      </c>
      <c r="D25" s="63" t="s">
        <v>189</v>
      </c>
      <c r="E25" s="63" t="s">
        <v>190</v>
      </c>
      <c r="F25" s="64" t="s">
        <v>44</v>
      </c>
      <c r="G25" s="65" t="s">
        <v>191</v>
      </c>
      <c r="H25" s="66" t="s">
        <v>192</v>
      </c>
      <c r="I25" s="67">
        <v>3078569333</v>
      </c>
      <c r="J25" s="68" t="s">
        <v>67</v>
      </c>
      <c r="K25" s="69" t="s">
        <v>50</v>
      </c>
      <c r="L25" s="70" t="s">
        <v>49</v>
      </c>
      <c r="M25" s="71">
        <v>265.408</v>
      </c>
      <c r="N25" s="72" t="s">
        <v>48</v>
      </c>
      <c r="O25" s="73">
        <v>27.832512315270936</v>
      </c>
      <c r="P25" s="74" t="s">
        <v>50</v>
      </c>
      <c r="Q25" s="75"/>
      <c r="R25" s="76"/>
      <c r="S25" s="77" t="s">
        <v>50</v>
      </c>
      <c r="T25" s="78">
        <v>155606</v>
      </c>
      <c r="U25" s="79">
        <v>7583</v>
      </c>
      <c r="V25" s="79">
        <v>11118</v>
      </c>
      <c r="W25" s="80"/>
      <c r="X25" s="81" t="s">
        <v>50</v>
      </c>
      <c r="Y25" s="82" t="s">
        <v>48</v>
      </c>
      <c r="Z25" s="62">
        <f t="shared" si="0"/>
        <v>1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SRSA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-</v>
      </c>
      <c r="AI25" s="84" t="str">
        <f t="shared" si="9"/>
        <v>SRSA</v>
      </c>
    </row>
    <row r="26" spans="1:35" ht="15">
      <c r="A26" s="60" t="s">
        <v>193</v>
      </c>
      <c r="B26" s="61" t="s">
        <v>194</v>
      </c>
      <c r="C26" s="62" t="s">
        <v>195</v>
      </c>
      <c r="D26" s="63" t="s">
        <v>196</v>
      </c>
      <c r="E26" s="63" t="s">
        <v>55</v>
      </c>
      <c r="F26" s="64" t="s">
        <v>44</v>
      </c>
      <c r="G26" s="65" t="s">
        <v>197</v>
      </c>
      <c r="H26" s="66" t="s">
        <v>144</v>
      </c>
      <c r="I26" s="67">
        <v>3076338040</v>
      </c>
      <c r="J26" s="68"/>
      <c r="K26" s="69"/>
      <c r="L26" s="70" t="s">
        <v>49</v>
      </c>
      <c r="M26" s="71"/>
      <c r="N26" s="72"/>
      <c r="O26" s="73" t="s">
        <v>59</v>
      </c>
      <c r="P26" s="74" t="s">
        <v>48</v>
      </c>
      <c r="Q26" s="75"/>
      <c r="R26" s="76"/>
      <c r="S26" s="77"/>
      <c r="T26" s="78"/>
      <c r="U26" s="79"/>
      <c r="V26" s="79"/>
      <c r="W26" s="80"/>
      <c r="X26" s="81"/>
      <c r="Y26" s="82"/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198</v>
      </c>
      <c r="B27" s="61" t="s">
        <v>199</v>
      </c>
      <c r="C27" s="62" t="s">
        <v>200</v>
      </c>
      <c r="D27" s="63" t="s">
        <v>201</v>
      </c>
      <c r="E27" s="63" t="s">
        <v>202</v>
      </c>
      <c r="F27" s="64" t="s">
        <v>44</v>
      </c>
      <c r="G27" s="65" t="s">
        <v>203</v>
      </c>
      <c r="H27" s="66" t="s">
        <v>204</v>
      </c>
      <c r="I27" s="67">
        <v>3075322171</v>
      </c>
      <c r="J27" s="68" t="s">
        <v>103</v>
      </c>
      <c r="K27" s="69" t="s">
        <v>48</v>
      </c>
      <c r="L27" s="70" t="s">
        <v>49</v>
      </c>
      <c r="M27" s="71">
        <v>1703.616</v>
      </c>
      <c r="N27" s="72" t="s">
        <v>48</v>
      </c>
      <c r="O27" s="73">
        <v>13.721413721413722</v>
      </c>
      <c r="P27" s="74" t="s">
        <v>48</v>
      </c>
      <c r="Q27" s="75"/>
      <c r="R27" s="76"/>
      <c r="S27" s="77" t="s">
        <v>50</v>
      </c>
      <c r="T27" s="78">
        <v>429909</v>
      </c>
      <c r="U27" s="79">
        <v>18899</v>
      </c>
      <c r="V27" s="79">
        <v>33076</v>
      </c>
      <c r="W27" s="80"/>
      <c r="X27" s="81" t="s">
        <v>50</v>
      </c>
      <c r="Y27" s="82" t="s">
        <v>48</v>
      </c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205</v>
      </c>
      <c r="B28" s="61" t="s">
        <v>206</v>
      </c>
      <c r="C28" s="62" t="s">
        <v>207</v>
      </c>
      <c r="D28" s="63" t="s">
        <v>208</v>
      </c>
      <c r="E28" s="63" t="s">
        <v>209</v>
      </c>
      <c r="F28" s="64" t="s">
        <v>44</v>
      </c>
      <c r="G28" s="65" t="s">
        <v>210</v>
      </c>
      <c r="H28" s="66" t="s">
        <v>211</v>
      </c>
      <c r="I28" s="67">
        <v>3078646515</v>
      </c>
      <c r="J28" s="68" t="s">
        <v>212</v>
      </c>
      <c r="K28" s="69" t="s">
        <v>48</v>
      </c>
      <c r="L28" s="70" t="s">
        <v>49</v>
      </c>
      <c r="M28" s="71">
        <v>615.976</v>
      </c>
      <c r="N28" s="72" t="s">
        <v>48</v>
      </c>
      <c r="O28" s="73">
        <v>13.445378151260504</v>
      </c>
      <c r="P28" s="74" t="s">
        <v>48</v>
      </c>
      <c r="Q28" s="75"/>
      <c r="R28" s="76"/>
      <c r="S28" s="77" t="s">
        <v>50</v>
      </c>
      <c r="T28" s="78">
        <v>122729</v>
      </c>
      <c r="U28" s="79">
        <v>5273</v>
      </c>
      <c r="V28" s="79">
        <v>12083</v>
      </c>
      <c r="W28" s="80"/>
      <c r="X28" s="81" t="s">
        <v>50</v>
      </c>
      <c r="Y28" s="82" t="s">
        <v>48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213</v>
      </c>
      <c r="B29" s="61" t="s">
        <v>214</v>
      </c>
      <c r="C29" s="62" t="s">
        <v>215</v>
      </c>
      <c r="D29" s="63" t="s">
        <v>196</v>
      </c>
      <c r="E29" s="63" t="s">
        <v>55</v>
      </c>
      <c r="F29" s="64" t="s">
        <v>44</v>
      </c>
      <c r="G29" s="65" t="s">
        <v>197</v>
      </c>
      <c r="H29" s="66" t="s">
        <v>144</v>
      </c>
      <c r="I29" s="67">
        <v>3076338040</v>
      </c>
      <c r="J29" s="68"/>
      <c r="K29" s="69"/>
      <c r="L29" s="70" t="s">
        <v>49</v>
      </c>
      <c r="M29" s="71"/>
      <c r="N29" s="72"/>
      <c r="O29" s="73" t="s">
        <v>59</v>
      </c>
      <c r="P29" s="74" t="s">
        <v>48</v>
      </c>
      <c r="Q29" s="75"/>
      <c r="R29" s="76"/>
      <c r="S29" s="77"/>
      <c r="T29" s="78"/>
      <c r="U29" s="79"/>
      <c r="V29" s="79"/>
      <c r="W29" s="80"/>
      <c r="X29" s="81"/>
      <c r="Y29" s="82"/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0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216</v>
      </c>
      <c r="B30" s="61" t="s">
        <v>217</v>
      </c>
      <c r="C30" s="62" t="s">
        <v>218</v>
      </c>
      <c r="D30" s="63" t="s">
        <v>219</v>
      </c>
      <c r="E30" s="63" t="s">
        <v>220</v>
      </c>
      <c r="F30" s="64" t="s">
        <v>44</v>
      </c>
      <c r="G30" s="65" t="s">
        <v>221</v>
      </c>
      <c r="H30" s="66" t="s">
        <v>222</v>
      </c>
      <c r="I30" s="67">
        <v>3076849571</v>
      </c>
      <c r="J30" s="68" t="s">
        <v>103</v>
      </c>
      <c r="K30" s="69" t="s">
        <v>48</v>
      </c>
      <c r="L30" s="70" t="s">
        <v>49</v>
      </c>
      <c r="M30" s="71">
        <v>1088.023</v>
      </c>
      <c r="N30" s="72" t="s">
        <v>48</v>
      </c>
      <c r="O30" s="73">
        <v>8.449612403100776</v>
      </c>
      <c r="P30" s="74" t="s">
        <v>48</v>
      </c>
      <c r="Q30" s="75"/>
      <c r="R30" s="76"/>
      <c r="S30" s="77" t="s">
        <v>50</v>
      </c>
      <c r="T30" s="78">
        <v>182683</v>
      </c>
      <c r="U30" s="79">
        <v>7346</v>
      </c>
      <c r="V30" s="79">
        <v>6332</v>
      </c>
      <c r="W30" s="80"/>
      <c r="X30" s="81" t="s">
        <v>50</v>
      </c>
      <c r="Y30" s="82" t="s">
        <v>48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223</v>
      </c>
      <c r="B31" s="61" t="s">
        <v>224</v>
      </c>
      <c r="C31" s="62" t="s">
        <v>225</v>
      </c>
      <c r="D31" s="63" t="s">
        <v>226</v>
      </c>
      <c r="E31" s="63" t="s">
        <v>55</v>
      </c>
      <c r="F31" s="64" t="s">
        <v>44</v>
      </c>
      <c r="G31" s="65" t="s">
        <v>227</v>
      </c>
      <c r="H31" s="66" t="s">
        <v>228</v>
      </c>
      <c r="I31" s="67">
        <v>3077712121</v>
      </c>
      <c r="J31" s="68" t="s">
        <v>229</v>
      </c>
      <c r="K31" s="69" t="s">
        <v>48</v>
      </c>
      <c r="L31" s="70" t="s">
        <v>49</v>
      </c>
      <c r="M31" s="71">
        <v>11963.652</v>
      </c>
      <c r="N31" s="72" t="s">
        <v>50</v>
      </c>
      <c r="O31" s="73">
        <v>10.113882863340564</v>
      </c>
      <c r="P31" s="74" t="s">
        <v>48</v>
      </c>
      <c r="Q31" s="75"/>
      <c r="R31" s="76"/>
      <c r="S31" s="77" t="s">
        <v>48</v>
      </c>
      <c r="T31" s="78">
        <v>1930831</v>
      </c>
      <c r="U31" s="79">
        <v>96981</v>
      </c>
      <c r="V31" s="79">
        <v>157468</v>
      </c>
      <c r="W31" s="80"/>
      <c r="X31" s="81" t="s">
        <v>48</v>
      </c>
      <c r="Y31" s="82" t="s">
        <v>48</v>
      </c>
      <c r="Z31" s="62">
        <f t="shared" si="0"/>
        <v>0</v>
      </c>
      <c r="AA31" s="63">
        <f t="shared" si="1"/>
        <v>1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0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230</v>
      </c>
      <c r="B32" s="61" t="s">
        <v>231</v>
      </c>
      <c r="C32" s="62" t="s">
        <v>232</v>
      </c>
      <c r="D32" s="63" t="s">
        <v>233</v>
      </c>
      <c r="E32" s="63" t="s">
        <v>234</v>
      </c>
      <c r="F32" s="64" t="s">
        <v>44</v>
      </c>
      <c r="G32" s="65" t="s">
        <v>235</v>
      </c>
      <c r="H32" s="66" t="s">
        <v>236</v>
      </c>
      <c r="I32" s="67">
        <v>3072454050</v>
      </c>
      <c r="J32" s="68" t="s">
        <v>237</v>
      </c>
      <c r="K32" s="69" t="s">
        <v>50</v>
      </c>
      <c r="L32" s="70" t="s">
        <v>49</v>
      </c>
      <c r="M32" s="71">
        <v>795.892</v>
      </c>
      <c r="N32" s="72" t="s">
        <v>50</v>
      </c>
      <c r="O32" s="73">
        <v>14.480077745383868</v>
      </c>
      <c r="P32" s="74" t="s">
        <v>48</v>
      </c>
      <c r="Q32" s="75"/>
      <c r="R32" s="76"/>
      <c r="S32" s="77" t="s">
        <v>50</v>
      </c>
      <c r="T32" s="78">
        <v>131268</v>
      </c>
      <c r="U32" s="79">
        <v>9657</v>
      </c>
      <c r="V32" s="79">
        <v>7610</v>
      </c>
      <c r="W32" s="80"/>
      <c r="X32" s="81" t="s">
        <v>50</v>
      </c>
      <c r="Y32" s="82" t="s">
        <v>48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3" t="str">
        <f t="shared" si="4"/>
        <v>SRSA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238</v>
      </c>
      <c r="B33" s="61" t="s">
        <v>239</v>
      </c>
      <c r="C33" s="62" t="s">
        <v>240</v>
      </c>
      <c r="D33" s="63" t="s">
        <v>241</v>
      </c>
      <c r="E33" s="63" t="s">
        <v>242</v>
      </c>
      <c r="F33" s="64" t="s">
        <v>44</v>
      </c>
      <c r="G33" s="65" t="s">
        <v>243</v>
      </c>
      <c r="H33" s="66" t="s">
        <v>244</v>
      </c>
      <c r="I33" s="67">
        <v>3078779095</v>
      </c>
      <c r="J33" s="68" t="s">
        <v>67</v>
      </c>
      <c r="K33" s="69" t="s">
        <v>50</v>
      </c>
      <c r="L33" s="70" t="s">
        <v>49</v>
      </c>
      <c r="M33" s="71">
        <v>595.324</v>
      </c>
      <c r="N33" s="72" t="s">
        <v>48</v>
      </c>
      <c r="O33" s="73">
        <v>5.519053876478318</v>
      </c>
      <c r="P33" s="74" t="s">
        <v>48</v>
      </c>
      <c r="Q33" s="75"/>
      <c r="R33" s="76"/>
      <c r="S33" s="77" t="s">
        <v>50</v>
      </c>
      <c r="T33" s="78">
        <v>65745</v>
      </c>
      <c r="U33" s="79">
        <v>2962</v>
      </c>
      <c r="V33" s="79">
        <v>5117</v>
      </c>
      <c r="W33" s="80"/>
      <c r="X33" s="81" t="s">
        <v>50</v>
      </c>
      <c r="Y33" s="82" t="s">
        <v>48</v>
      </c>
      <c r="Z33" s="62">
        <f t="shared" si="0"/>
        <v>1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3" t="str">
        <f t="shared" si="4"/>
        <v>SRSA</v>
      </c>
      <c r="AE33" s="62">
        <f t="shared" si="5"/>
        <v>1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245</v>
      </c>
      <c r="B34" s="61" t="s">
        <v>246</v>
      </c>
      <c r="C34" s="62" t="s">
        <v>247</v>
      </c>
      <c r="D34" s="63" t="s">
        <v>248</v>
      </c>
      <c r="E34" s="63" t="s">
        <v>249</v>
      </c>
      <c r="F34" s="64" t="s">
        <v>44</v>
      </c>
      <c r="G34" s="65" t="s">
        <v>250</v>
      </c>
      <c r="H34" s="66" t="s">
        <v>251</v>
      </c>
      <c r="I34" s="67">
        <v>3078853811</v>
      </c>
      <c r="J34" s="68" t="s">
        <v>67</v>
      </c>
      <c r="K34" s="69" t="s">
        <v>50</v>
      </c>
      <c r="L34" s="70" t="s">
        <v>49</v>
      </c>
      <c r="M34" s="71">
        <v>2489.745</v>
      </c>
      <c r="N34" s="72" t="s">
        <v>48</v>
      </c>
      <c r="O34" s="73">
        <v>9.625912408759124</v>
      </c>
      <c r="P34" s="74" t="s">
        <v>48</v>
      </c>
      <c r="Q34" s="75"/>
      <c r="R34" s="76"/>
      <c r="S34" s="77" t="s">
        <v>50</v>
      </c>
      <c r="T34" s="78">
        <v>331971</v>
      </c>
      <c r="U34" s="79">
        <v>14455</v>
      </c>
      <c r="V34" s="79">
        <v>18678</v>
      </c>
      <c r="W34" s="80"/>
      <c r="X34" s="81" t="s">
        <v>50</v>
      </c>
      <c r="Y34" s="82" t="s">
        <v>48</v>
      </c>
      <c r="Z34" s="62">
        <f t="shared" si="0"/>
        <v>1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252</v>
      </c>
      <c r="B35" s="61" t="s">
        <v>253</v>
      </c>
      <c r="C35" s="62" t="s">
        <v>254</v>
      </c>
      <c r="D35" s="63" t="s">
        <v>255</v>
      </c>
      <c r="E35" s="63" t="s">
        <v>256</v>
      </c>
      <c r="F35" s="64" t="s">
        <v>44</v>
      </c>
      <c r="G35" s="65" t="s">
        <v>257</v>
      </c>
      <c r="H35" s="66" t="s">
        <v>258</v>
      </c>
      <c r="I35" s="67">
        <v>3075770200</v>
      </c>
      <c r="J35" s="68" t="s">
        <v>259</v>
      </c>
      <c r="K35" s="69" t="s">
        <v>48</v>
      </c>
      <c r="L35" s="70" t="s">
        <v>49</v>
      </c>
      <c r="M35" s="71">
        <v>11362.797</v>
      </c>
      <c r="N35" s="72" t="s">
        <v>50</v>
      </c>
      <c r="O35" s="73">
        <v>9.596320088825443</v>
      </c>
      <c r="P35" s="74" t="s">
        <v>48</v>
      </c>
      <c r="Q35" s="75"/>
      <c r="R35" s="76"/>
      <c r="S35" s="77" t="s">
        <v>48</v>
      </c>
      <c r="T35" s="78">
        <v>1833443</v>
      </c>
      <c r="U35" s="79">
        <v>95381</v>
      </c>
      <c r="V35" s="79">
        <v>142533</v>
      </c>
      <c r="W35" s="80"/>
      <c r="X35" s="81" t="s">
        <v>48</v>
      </c>
      <c r="Y35" s="82" t="s">
        <v>48</v>
      </c>
      <c r="Z35" s="62">
        <f t="shared" si="0"/>
        <v>0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260</v>
      </c>
      <c r="B36" s="61" t="s">
        <v>261</v>
      </c>
      <c r="C36" s="62" t="s">
        <v>262</v>
      </c>
      <c r="D36" s="63" t="s">
        <v>263</v>
      </c>
      <c r="E36" s="63" t="s">
        <v>264</v>
      </c>
      <c r="F36" s="64" t="s">
        <v>44</v>
      </c>
      <c r="G36" s="65" t="s">
        <v>265</v>
      </c>
      <c r="H36" s="66" t="s">
        <v>266</v>
      </c>
      <c r="I36" s="67">
        <v>3073343793</v>
      </c>
      <c r="J36" s="68" t="s">
        <v>67</v>
      </c>
      <c r="K36" s="69" t="s">
        <v>50</v>
      </c>
      <c r="L36" s="70" t="s">
        <v>49</v>
      </c>
      <c r="M36" s="71">
        <v>354.992</v>
      </c>
      <c r="N36" s="72" t="s">
        <v>48</v>
      </c>
      <c r="O36" s="73">
        <v>10.714285714285714</v>
      </c>
      <c r="P36" s="74" t="s">
        <v>48</v>
      </c>
      <c r="Q36" s="75"/>
      <c r="R36" s="76"/>
      <c r="S36" s="77" t="s">
        <v>50</v>
      </c>
      <c r="T36" s="78">
        <v>79963</v>
      </c>
      <c r="U36" s="79">
        <v>2547</v>
      </c>
      <c r="V36" s="79">
        <v>2859</v>
      </c>
      <c r="W36" s="80"/>
      <c r="X36" s="81" t="s">
        <v>50</v>
      </c>
      <c r="Y36" s="82" t="s">
        <v>50</v>
      </c>
      <c r="Z36" s="62">
        <f t="shared" si="0"/>
        <v>1</v>
      </c>
      <c r="AA36" s="63">
        <f t="shared" si="1"/>
        <v>1</v>
      </c>
      <c r="AB36" s="63">
        <f t="shared" si="2"/>
        <v>0</v>
      </c>
      <c r="AC36" s="63">
        <f t="shared" si="3"/>
        <v>0</v>
      </c>
      <c r="AD36" s="83" t="str">
        <f t="shared" si="4"/>
        <v>SRSA</v>
      </c>
      <c r="AE36" s="62">
        <f t="shared" si="5"/>
        <v>1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267</v>
      </c>
      <c r="B37" s="61" t="s">
        <v>268</v>
      </c>
      <c r="C37" s="62" t="s">
        <v>269</v>
      </c>
      <c r="D37" s="63" t="s">
        <v>270</v>
      </c>
      <c r="E37" s="63" t="s">
        <v>271</v>
      </c>
      <c r="F37" s="64" t="s">
        <v>44</v>
      </c>
      <c r="G37" s="65" t="s">
        <v>272</v>
      </c>
      <c r="H37" s="66" t="s">
        <v>273</v>
      </c>
      <c r="I37" s="67">
        <v>3076746878</v>
      </c>
      <c r="J37" s="68"/>
      <c r="K37" s="69"/>
      <c r="L37" s="70" t="s">
        <v>49</v>
      </c>
      <c r="M37" s="71"/>
      <c r="N37" s="72"/>
      <c r="O37" s="73" t="s">
        <v>59</v>
      </c>
      <c r="P37" s="74" t="s">
        <v>48</v>
      </c>
      <c r="Q37" s="75"/>
      <c r="R37" s="76"/>
      <c r="S37" s="77"/>
      <c r="T37" s="78"/>
      <c r="U37" s="79"/>
      <c r="V37" s="79"/>
      <c r="W37" s="80"/>
      <c r="X37" s="81"/>
      <c r="Y37" s="82"/>
      <c r="Z37" s="62">
        <f aca="true" t="shared" si="10" ref="Z37:Z68">IF(OR(K37="YES",TRIM(L37)="YES"),1,0)</f>
        <v>0</v>
      </c>
      <c r="AA37" s="63">
        <f aca="true" t="shared" si="11" ref="AA37:AA68">IF(OR(AND(ISNUMBER(M37),AND(M37&gt;0,M37&lt;600)),AND(ISNUMBER(M37),AND(M37&gt;0,N37="YES"))),1,0)</f>
        <v>0</v>
      </c>
      <c r="AB37" s="63">
        <f aca="true" t="shared" si="12" ref="AB37:AB68">IF(AND(OR(K37="YES",TRIM(L37)="YES"),(Z37=0)),"Trouble",0)</f>
        <v>0</v>
      </c>
      <c r="AC37" s="63">
        <f aca="true" t="shared" si="13" ref="AC37:AC68">IF(AND(OR(AND(ISNUMBER(M37),AND(M37&gt;0,M37&lt;600)),AND(ISNUMBER(M37),AND(M37&gt;0,N37="YES"))),(AA37=0)),"Trouble",0)</f>
        <v>0</v>
      </c>
      <c r="AD37" s="83" t="str">
        <f aca="true" t="shared" si="14" ref="AD37:AD68">IF(AND(Z37=1,AA37=1),"SRSA","-")</f>
        <v>-</v>
      </c>
      <c r="AE37" s="62">
        <f aca="true" t="shared" si="15" ref="AE37:AE68">IF(S37="YES",1,0)</f>
        <v>0</v>
      </c>
      <c r="AF37" s="63">
        <f aca="true" t="shared" si="16" ref="AF37:AF68">IF(OR(AND(ISNUMBER(Q37),Q37&gt;=20),(AND(ISNUMBER(Q37)=FALSE,AND(ISNUMBER(O37),O37&gt;=20)))),1,0)</f>
        <v>0</v>
      </c>
      <c r="AG37" s="63">
        <f aca="true" t="shared" si="17" ref="AG37:AG68">IF(AND(AE37=1,AF37=1),"Initial",0)</f>
        <v>0</v>
      </c>
      <c r="AH37" s="83" t="str">
        <f aca="true" t="shared" si="18" ref="AH37:AH68">IF(AND(AND(AG37="Initial",AI37=0),AND(ISNUMBER(M37),M37&gt;0)),"RLIS","-")</f>
        <v>-</v>
      </c>
      <c r="AI37" s="84">
        <f aca="true" t="shared" si="19" ref="AI37:AI68">IF(AND(AD37="SRSA",AG37="Initial"),"SRSA",0)</f>
        <v>0</v>
      </c>
    </row>
    <row r="38" spans="1:35" ht="15">
      <c r="A38" s="60" t="s">
        <v>274</v>
      </c>
      <c r="B38" s="61" t="s">
        <v>275</v>
      </c>
      <c r="C38" s="62" t="s">
        <v>276</v>
      </c>
      <c r="D38" s="63" t="s">
        <v>277</v>
      </c>
      <c r="E38" s="63" t="s">
        <v>93</v>
      </c>
      <c r="F38" s="64" t="s">
        <v>44</v>
      </c>
      <c r="G38" s="65" t="s">
        <v>278</v>
      </c>
      <c r="H38" s="66" t="s">
        <v>144</v>
      </c>
      <c r="I38" s="67">
        <v>3076820231</v>
      </c>
      <c r="J38" s="68"/>
      <c r="K38" s="69"/>
      <c r="L38" s="70" t="s">
        <v>49</v>
      </c>
      <c r="M38" s="71"/>
      <c r="N38" s="72"/>
      <c r="O38" s="73" t="s">
        <v>59</v>
      </c>
      <c r="P38" s="74" t="s">
        <v>48</v>
      </c>
      <c r="Q38" s="75"/>
      <c r="R38" s="76"/>
      <c r="S38" s="77"/>
      <c r="T38" s="78"/>
      <c r="U38" s="79"/>
      <c r="V38" s="79"/>
      <c r="W38" s="80"/>
      <c r="X38" s="81"/>
      <c r="Y38" s="82"/>
      <c r="Z38" s="62">
        <f t="shared" si="10"/>
        <v>0</v>
      </c>
      <c r="AA38" s="63">
        <f t="shared" si="11"/>
        <v>0</v>
      </c>
      <c r="AB38" s="63">
        <f t="shared" si="12"/>
        <v>0</v>
      </c>
      <c r="AC38" s="63">
        <f t="shared" si="13"/>
        <v>0</v>
      </c>
      <c r="AD38" s="83" t="str">
        <f t="shared" si="14"/>
        <v>-</v>
      </c>
      <c r="AE38" s="62">
        <f t="shared" si="15"/>
        <v>0</v>
      </c>
      <c r="AF38" s="63">
        <f t="shared" si="16"/>
        <v>0</v>
      </c>
      <c r="AG38" s="63">
        <f t="shared" si="17"/>
        <v>0</v>
      </c>
      <c r="AH38" s="83" t="str">
        <f t="shared" si="18"/>
        <v>-</v>
      </c>
      <c r="AI38" s="84">
        <f t="shared" si="19"/>
        <v>0</v>
      </c>
    </row>
    <row r="39" spans="1:35" ht="15">
      <c r="A39" s="60" t="s">
        <v>279</v>
      </c>
      <c r="B39" s="61" t="s">
        <v>280</v>
      </c>
      <c r="C39" s="62" t="s">
        <v>281</v>
      </c>
      <c r="D39" s="63" t="s">
        <v>282</v>
      </c>
      <c r="E39" s="63" t="s">
        <v>209</v>
      </c>
      <c r="F39" s="64" t="s">
        <v>44</v>
      </c>
      <c r="G39" s="65" t="s">
        <v>210</v>
      </c>
      <c r="H39" s="66" t="s">
        <v>283</v>
      </c>
      <c r="I39" s="67">
        <v>3078642171</v>
      </c>
      <c r="J39" s="68" t="s">
        <v>67</v>
      </c>
      <c r="K39" s="69" t="s">
        <v>50</v>
      </c>
      <c r="L39" s="70" t="s">
        <v>49</v>
      </c>
      <c r="M39" s="71"/>
      <c r="N39" s="72"/>
      <c r="O39" s="73" t="s">
        <v>59</v>
      </c>
      <c r="P39" s="74" t="s">
        <v>48</v>
      </c>
      <c r="Q39" s="75"/>
      <c r="R39" s="76"/>
      <c r="S39" s="77" t="s">
        <v>50</v>
      </c>
      <c r="T39" s="78"/>
      <c r="U39" s="79"/>
      <c r="V39" s="79"/>
      <c r="W39" s="80"/>
      <c r="X39" s="81"/>
      <c r="Y39" s="82"/>
      <c r="Z39" s="62">
        <f t="shared" si="10"/>
        <v>1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1</v>
      </c>
      <c r="AF39" s="63">
        <f t="shared" si="16"/>
        <v>0</v>
      </c>
      <c r="AG39" s="63">
        <f t="shared" si="17"/>
        <v>0</v>
      </c>
      <c r="AH39" s="83" t="str">
        <f t="shared" si="18"/>
        <v>-</v>
      </c>
      <c r="AI39" s="84">
        <f t="shared" si="19"/>
        <v>0</v>
      </c>
    </row>
    <row r="40" spans="1:35" ht="15">
      <c r="A40" s="60" t="s">
        <v>284</v>
      </c>
      <c r="B40" s="61" t="s">
        <v>285</v>
      </c>
      <c r="C40" s="62" t="s">
        <v>286</v>
      </c>
      <c r="D40" s="63" t="s">
        <v>287</v>
      </c>
      <c r="E40" s="63" t="s">
        <v>288</v>
      </c>
      <c r="F40" s="64" t="s">
        <v>44</v>
      </c>
      <c r="G40" s="65" t="s">
        <v>289</v>
      </c>
      <c r="H40" s="66" t="s">
        <v>290</v>
      </c>
      <c r="I40" s="67">
        <v>3077542215</v>
      </c>
      <c r="J40" s="68" t="s">
        <v>103</v>
      </c>
      <c r="K40" s="69" t="s">
        <v>48</v>
      </c>
      <c r="L40" s="70" t="s">
        <v>49</v>
      </c>
      <c r="M40" s="71">
        <v>1550.839</v>
      </c>
      <c r="N40" s="72" t="s">
        <v>48</v>
      </c>
      <c r="O40" s="73">
        <v>12.832929782082324</v>
      </c>
      <c r="P40" s="74" t="s">
        <v>48</v>
      </c>
      <c r="Q40" s="75"/>
      <c r="R40" s="76"/>
      <c r="S40" s="77" t="s">
        <v>50</v>
      </c>
      <c r="T40" s="78">
        <v>286939</v>
      </c>
      <c r="U40" s="79">
        <v>15877</v>
      </c>
      <c r="V40" s="79">
        <v>41733</v>
      </c>
      <c r="W40" s="80"/>
      <c r="X40" s="81" t="s">
        <v>50</v>
      </c>
      <c r="Y40" s="82" t="s">
        <v>48</v>
      </c>
      <c r="Z40" s="62">
        <f t="shared" si="10"/>
        <v>0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1</v>
      </c>
      <c r="AF40" s="63">
        <f t="shared" si="16"/>
        <v>0</v>
      </c>
      <c r="AG40" s="63">
        <f t="shared" si="17"/>
        <v>0</v>
      </c>
      <c r="AH40" s="83" t="str">
        <f t="shared" si="18"/>
        <v>-</v>
      </c>
      <c r="AI40" s="84">
        <f t="shared" si="19"/>
        <v>0</v>
      </c>
    </row>
    <row r="41" spans="1:35" ht="15">
      <c r="A41" s="60" t="s">
        <v>291</v>
      </c>
      <c r="B41" s="61" t="s">
        <v>292</v>
      </c>
      <c r="C41" s="62" t="s">
        <v>293</v>
      </c>
      <c r="D41" s="63" t="s">
        <v>294</v>
      </c>
      <c r="E41" s="63" t="s">
        <v>295</v>
      </c>
      <c r="F41" s="64" t="s">
        <v>44</v>
      </c>
      <c r="G41" s="65" t="s">
        <v>296</v>
      </c>
      <c r="H41" s="66" t="s">
        <v>297</v>
      </c>
      <c r="I41" s="67">
        <v>3075874253</v>
      </c>
      <c r="J41" s="68" t="s">
        <v>103</v>
      </c>
      <c r="K41" s="69" t="s">
        <v>48</v>
      </c>
      <c r="L41" s="70" t="s">
        <v>49</v>
      </c>
      <c r="M41" s="71">
        <v>2038.923</v>
      </c>
      <c r="N41" s="72" t="s">
        <v>48</v>
      </c>
      <c r="O41" s="73">
        <v>11.73688736027515</v>
      </c>
      <c r="P41" s="74" t="s">
        <v>48</v>
      </c>
      <c r="Q41" s="75"/>
      <c r="R41" s="76"/>
      <c r="S41" s="77" t="s">
        <v>50</v>
      </c>
      <c r="T41" s="78">
        <v>384679</v>
      </c>
      <c r="U41" s="79">
        <v>20439</v>
      </c>
      <c r="V41" s="79">
        <v>12961</v>
      </c>
      <c r="W41" s="80"/>
      <c r="X41" s="81" t="s">
        <v>50</v>
      </c>
      <c r="Y41" s="82" t="s">
        <v>48</v>
      </c>
      <c r="Z41" s="62">
        <f t="shared" si="10"/>
        <v>0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3" t="str">
        <f t="shared" si="14"/>
        <v>-</v>
      </c>
      <c r="AE41" s="62">
        <f t="shared" si="15"/>
        <v>1</v>
      </c>
      <c r="AF41" s="63">
        <f t="shared" si="16"/>
        <v>0</v>
      </c>
      <c r="AG41" s="63">
        <f t="shared" si="17"/>
        <v>0</v>
      </c>
      <c r="AH41" s="83" t="str">
        <f t="shared" si="18"/>
        <v>-</v>
      </c>
      <c r="AI41" s="84">
        <f t="shared" si="19"/>
        <v>0</v>
      </c>
    </row>
    <row r="42" spans="1:35" ht="15">
      <c r="A42" s="60" t="s">
        <v>298</v>
      </c>
      <c r="B42" s="61" t="s">
        <v>299</v>
      </c>
      <c r="C42" s="62" t="s">
        <v>300</v>
      </c>
      <c r="D42" s="63" t="s">
        <v>301</v>
      </c>
      <c r="E42" s="63" t="s">
        <v>302</v>
      </c>
      <c r="F42" s="64" t="s">
        <v>44</v>
      </c>
      <c r="G42" s="65" t="s">
        <v>303</v>
      </c>
      <c r="H42" s="66" t="s">
        <v>304</v>
      </c>
      <c r="I42" s="67">
        <v>3078682501</v>
      </c>
      <c r="J42" s="68" t="s">
        <v>67</v>
      </c>
      <c r="K42" s="69" t="s">
        <v>50</v>
      </c>
      <c r="L42" s="70" t="s">
        <v>49</v>
      </c>
      <c r="M42" s="71">
        <v>119.494</v>
      </c>
      <c r="N42" s="72" t="s">
        <v>48</v>
      </c>
      <c r="O42" s="73">
        <v>7.971014492753622</v>
      </c>
      <c r="P42" s="74" t="s">
        <v>48</v>
      </c>
      <c r="Q42" s="75"/>
      <c r="R42" s="76"/>
      <c r="S42" s="77" t="s">
        <v>50</v>
      </c>
      <c r="T42" s="78">
        <v>28798</v>
      </c>
      <c r="U42" s="79">
        <v>829</v>
      </c>
      <c r="V42" s="79">
        <v>858</v>
      </c>
      <c r="W42" s="80"/>
      <c r="X42" s="81" t="s">
        <v>50</v>
      </c>
      <c r="Y42" s="82" t="s">
        <v>50</v>
      </c>
      <c r="Z42" s="62">
        <f t="shared" si="10"/>
        <v>1</v>
      </c>
      <c r="AA42" s="63">
        <f t="shared" si="11"/>
        <v>1</v>
      </c>
      <c r="AB42" s="63">
        <f t="shared" si="12"/>
        <v>0</v>
      </c>
      <c r="AC42" s="63">
        <f t="shared" si="13"/>
        <v>0</v>
      </c>
      <c r="AD42" s="83" t="str">
        <f t="shared" si="14"/>
        <v>SRSA</v>
      </c>
      <c r="AE42" s="62">
        <f t="shared" si="15"/>
        <v>1</v>
      </c>
      <c r="AF42" s="63">
        <f t="shared" si="16"/>
        <v>0</v>
      </c>
      <c r="AG42" s="63">
        <f t="shared" si="17"/>
        <v>0</v>
      </c>
      <c r="AH42" s="83" t="str">
        <f t="shared" si="18"/>
        <v>-</v>
      </c>
      <c r="AI42" s="84">
        <f t="shared" si="19"/>
        <v>0</v>
      </c>
    </row>
    <row r="43" spans="1:35" ht="15">
      <c r="A43" s="60" t="s">
        <v>305</v>
      </c>
      <c r="B43" s="61" t="s">
        <v>306</v>
      </c>
      <c r="C43" s="62" t="s">
        <v>307</v>
      </c>
      <c r="D43" s="63" t="s">
        <v>308</v>
      </c>
      <c r="E43" s="63" t="s">
        <v>309</v>
      </c>
      <c r="F43" s="64" t="s">
        <v>44</v>
      </c>
      <c r="G43" s="65" t="s">
        <v>310</v>
      </c>
      <c r="H43" s="66" t="s">
        <v>311</v>
      </c>
      <c r="I43" s="67">
        <v>3073223175</v>
      </c>
      <c r="J43" s="68" t="s">
        <v>103</v>
      </c>
      <c r="K43" s="69" t="s">
        <v>48</v>
      </c>
      <c r="L43" s="70" t="s">
        <v>49</v>
      </c>
      <c r="M43" s="71">
        <v>1076.381</v>
      </c>
      <c r="N43" s="72" t="s">
        <v>48</v>
      </c>
      <c r="O43" s="73">
        <v>12.618595825426945</v>
      </c>
      <c r="P43" s="74" t="s">
        <v>48</v>
      </c>
      <c r="Q43" s="75"/>
      <c r="R43" s="76"/>
      <c r="S43" s="77" t="s">
        <v>50</v>
      </c>
      <c r="T43" s="78">
        <v>232665</v>
      </c>
      <c r="U43" s="79">
        <v>10841</v>
      </c>
      <c r="V43" s="79">
        <v>7922</v>
      </c>
      <c r="W43" s="80"/>
      <c r="X43" s="81" t="s">
        <v>50</v>
      </c>
      <c r="Y43" s="82" t="s">
        <v>48</v>
      </c>
      <c r="Z43" s="62">
        <f t="shared" si="10"/>
        <v>0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1</v>
      </c>
      <c r="AF43" s="63">
        <f t="shared" si="16"/>
        <v>0</v>
      </c>
      <c r="AG43" s="63">
        <f t="shared" si="17"/>
        <v>0</v>
      </c>
      <c r="AH43" s="83" t="str">
        <f t="shared" si="18"/>
        <v>-</v>
      </c>
      <c r="AI43" s="84">
        <f t="shared" si="19"/>
        <v>0</v>
      </c>
    </row>
    <row r="44" spans="1:35" ht="15">
      <c r="A44" s="60" t="s">
        <v>312</v>
      </c>
      <c r="B44" s="61" t="s">
        <v>313</v>
      </c>
      <c r="C44" s="62" t="s">
        <v>314</v>
      </c>
      <c r="D44" s="63" t="s">
        <v>315</v>
      </c>
      <c r="E44" s="63" t="s">
        <v>316</v>
      </c>
      <c r="F44" s="64" t="s">
        <v>44</v>
      </c>
      <c r="G44" s="65" t="s">
        <v>317</v>
      </c>
      <c r="H44" s="66" t="s">
        <v>318</v>
      </c>
      <c r="I44" s="67">
        <v>3078362735</v>
      </c>
      <c r="J44" s="68" t="s">
        <v>67</v>
      </c>
      <c r="K44" s="69" t="s">
        <v>50</v>
      </c>
      <c r="L44" s="70" t="s">
        <v>49</v>
      </c>
      <c r="M44" s="71">
        <v>194.322</v>
      </c>
      <c r="N44" s="72" t="s">
        <v>48</v>
      </c>
      <c r="O44" s="73">
        <v>10.576923076923077</v>
      </c>
      <c r="P44" s="74" t="s">
        <v>48</v>
      </c>
      <c r="Q44" s="75"/>
      <c r="R44" s="76"/>
      <c r="S44" s="77" t="s">
        <v>50</v>
      </c>
      <c r="T44" s="78">
        <v>35495</v>
      </c>
      <c r="U44" s="79">
        <v>1837</v>
      </c>
      <c r="V44" s="79">
        <v>1760</v>
      </c>
      <c r="W44" s="80"/>
      <c r="X44" s="81" t="s">
        <v>50</v>
      </c>
      <c r="Y44" s="82" t="s">
        <v>50</v>
      </c>
      <c r="Z44" s="62">
        <f t="shared" si="10"/>
        <v>1</v>
      </c>
      <c r="AA44" s="63">
        <f t="shared" si="11"/>
        <v>1</v>
      </c>
      <c r="AB44" s="63">
        <f t="shared" si="12"/>
        <v>0</v>
      </c>
      <c r="AC44" s="63">
        <f t="shared" si="13"/>
        <v>0</v>
      </c>
      <c r="AD44" s="83" t="str">
        <f t="shared" si="14"/>
        <v>SRSA</v>
      </c>
      <c r="AE44" s="62">
        <f t="shared" si="15"/>
        <v>1</v>
      </c>
      <c r="AF44" s="63">
        <f t="shared" si="16"/>
        <v>0</v>
      </c>
      <c r="AG44" s="63">
        <f t="shared" si="17"/>
        <v>0</v>
      </c>
      <c r="AH44" s="83" t="str">
        <f t="shared" si="18"/>
        <v>-</v>
      </c>
      <c r="AI44" s="84">
        <f t="shared" si="19"/>
        <v>0</v>
      </c>
    </row>
    <row r="45" spans="1:35" ht="15">
      <c r="A45" s="60" t="s">
        <v>319</v>
      </c>
      <c r="B45" s="61" t="s">
        <v>320</v>
      </c>
      <c r="C45" s="62" t="s">
        <v>321</v>
      </c>
      <c r="D45" s="63" t="s">
        <v>322</v>
      </c>
      <c r="E45" s="63" t="s">
        <v>323</v>
      </c>
      <c r="F45" s="64" t="s">
        <v>44</v>
      </c>
      <c r="G45" s="65" t="s">
        <v>324</v>
      </c>
      <c r="H45" s="66" t="s">
        <v>325</v>
      </c>
      <c r="I45" s="67">
        <v>3077339098</v>
      </c>
      <c r="J45" s="68" t="s">
        <v>67</v>
      </c>
      <c r="K45" s="69" t="s">
        <v>50</v>
      </c>
      <c r="L45" s="70" t="s">
        <v>49</v>
      </c>
      <c r="M45" s="71"/>
      <c r="N45" s="72"/>
      <c r="O45" s="73" t="s">
        <v>59</v>
      </c>
      <c r="P45" s="74" t="s">
        <v>48</v>
      </c>
      <c r="Q45" s="75"/>
      <c r="R45" s="76"/>
      <c r="S45" s="77" t="s">
        <v>50</v>
      </c>
      <c r="T45" s="78"/>
      <c r="U45" s="79"/>
      <c r="V45" s="79"/>
      <c r="W45" s="80"/>
      <c r="X45" s="81" t="s">
        <v>50</v>
      </c>
      <c r="Y45" s="82"/>
      <c r="Z45" s="62">
        <f t="shared" si="10"/>
        <v>1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1</v>
      </c>
      <c r="AF45" s="63">
        <f t="shared" si="16"/>
        <v>0</v>
      </c>
      <c r="AG45" s="63">
        <f t="shared" si="17"/>
        <v>0</v>
      </c>
      <c r="AH45" s="83" t="str">
        <f t="shared" si="18"/>
        <v>-</v>
      </c>
      <c r="AI45" s="84">
        <f t="shared" si="19"/>
        <v>0</v>
      </c>
    </row>
    <row r="46" spans="1:35" ht="15">
      <c r="A46" s="60" t="s">
        <v>326</v>
      </c>
      <c r="B46" s="61" t="s">
        <v>327</v>
      </c>
      <c r="C46" s="62" t="s">
        <v>328</v>
      </c>
      <c r="D46" s="63" t="s">
        <v>329</v>
      </c>
      <c r="E46" s="63" t="s">
        <v>323</v>
      </c>
      <c r="F46" s="64" t="s">
        <v>44</v>
      </c>
      <c r="G46" s="65" t="s">
        <v>324</v>
      </c>
      <c r="H46" s="66" t="s">
        <v>330</v>
      </c>
      <c r="I46" s="67">
        <v>3077338210</v>
      </c>
      <c r="J46" s="68" t="s">
        <v>67</v>
      </c>
      <c r="K46" s="69" t="s">
        <v>50</v>
      </c>
      <c r="L46" s="70" t="s">
        <v>49</v>
      </c>
      <c r="M46" s="71"/>
      <c r="N46" s="72"/>
      <c r="O46" s="73" t="s">
        <v>59</v>
      </c>
      <c r="P46" s="74" t="s">
        <v>48</v>
      </c>
      <c r="Q46" s="75"/>
      <c r="R46" s="76"/>
      <c r="S46" s="77" t="s">
        <v>50</v>
      </c>
      <c r="T46" s="78"/>
      <c r="U46" s="79"/>
      <c r="V46" s="79"/>
      <c r="W46" s="80"/>
      <c r="X46" s="81"/>
      <c r="Y46" s="82"/>
      <c r="Z46" s="62">
        <f t="shared" si="10"/>
        <v>1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1</v>
      </c>
      <c r="AF46" s="63">
        <f t="shared" si="16"/>
        <v>0</v>
      </c>
      <c r="AG46" s="63">
        <f t="shared" si="17"/>
        <v>0</v>
      </c>
      <c r="AH46" s="83" t="str">
        <f t="shared" si="18"/>
        <v>-</v>
      </c>
      <c r="AI46" s="84">
        <f t="shared" si="19"/>
        <v>0</v>
      </c>
    </row>
    <row r="47" spans="1:35" ht="15">
      <c r="A47" s="60" t="s">
        <v>331</v>
      </c>
      <c r="B47" s="61" t="s">
        <v>332</v>
      </c>
      <c r="C47" s="62" t="s">
        <v>333</v>
      </c>
      <c r="D47" s="63" t="s">
        <v>334</v>
      </c>
      <c r="E47" s="63" t="s">
        <v>202</v>
      </c>
      <c r="F47" s="64" t="s">
        <v>44</v>
      </c>
      <c r="G47" s="65" t="s">
        <v>203</v>
      </c>
      <c r="H47" s="66" t="s">
        <v>335</v>
      </c>
      <c r="I47" s="67">
        <v>3075324197</v>
      </c>
      <c r="J47" s="68" t="s">
        <v>212</v>
      </c>
      <c r="K47" s="69" t="s">
        <v>48</v>
      </c>
      <c r="L47" s="70" t="s">
        <v>49</v>
      </c>
      <c r="M47" s="71"/>
      <c r="N47" s="72"/>
      <c r="O47" s="73" t="s">
        <v>59</v>
      </c>
      <c r="P47" s="74" t="s">
        <v>48</v>
      </c>
      <c r="Q47" s="75"/>
      <c r="R47" s="76"/>
      <c r="S47" s="77" t="s">
        <v>50</v>
      </c>
      <c r="T47" s="78"/>
      <c r="U47" s="79"/>
      <c r="V47" s="79"/>
      <c r="W47" s="80"/>
      <c r="X47" s="81"/>
      <c r="Y47" s="82"/>
      <c r="Z47" s="62">
        <f t="shared" si="10"/>
        <v>0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1</v>
      </c>
      <c r="AF47" s="63">
        <f t="shared" si="16"/>
        <v>0</v>
      </c>
      <c r="AG47" s="63">
        <f t="shared" si="17"/>
        <v>0</v>
      </c>
      <c r="AH47" s="83" t="str">
        <f t="shared" si="18"/>
        <v>-</v>
      </c>
      <c r="AI47" s="84">
        <f t="shared" si="19"/>
        <v>0</v>
      </c>
    </row>
    <row r="48" spans="1:35" ht="15">
      <c r="A48" s="60" t="s">
        <v>336</v>
      </c>
      <c r="B48" s="61" t="s">
        <v>337</v>
      </c>
      <c r="C48" s="62" t="s">
        <v>338</v>
      </c>
      <c r="D48" s="63" t="s">
        <v>339</v>
      </c>
      <c r="E48" s="63" t="s">
        <v>340</v>
      </c>
      <c r="F48" s="64" t="s">
        <v>44</v>
      </c>
      <c r="G48" s="65" t="s">
        <v>341</v>
      </c>
      <c r="H48" s="66" t="s">
        <v>342</v>
      </c>
      <c r="I48" s="67">
        <v>3076559541</v>
      </c>
      <c r="J48" s="68" t="s">
        <v>67</v>
      </c>
      <c r="K48" s="69" t="s">
        <v>50</v>
      </c>
      <c r="L48" s="70" t="s">
        <v>49</v>
      </c>
      <c r="M48" s="71">
        <v>870.59</v>
      </c>
      <c r="N48" s="72" t="s">
        <v>50</v>
      </c>
      <c r="O48" s="73">
        <v>7.231920199501247</v>
      </c>
      <c r="P48" s="74" t="s">
        <v>48</v>
      </c>
      <c r="Q48" s="75"/>
      <c r="R48" s="76"/>
      <c r="S48" s="77" t="s">
        <v>50</v>
      </c>
      <c r="T48" s="78">
        <v>128543</v>
      </c>
      <c r="U48" s="79">
        <v>4265</v>
      </c>
      <c r="V48" s="79">
        <v>5567</v>
      </c>
      <c r="W48" s="80"/>
      <c r="X48" s="81" t="s">
        <v>50</v>
      </c>
      <c r="Y48" s="82" t="s">
        <v>48</v>
      </c>
      <c r="Z48" s="62">
        <f t="shared" si="10"/>
        <v>1</v>
      </c>
      <c r="AA48" s="63">
        <f t="shared" si="11"/>
        <v>1</v>
      </c>
      <c r="AB48" s="63">
        <f t="shared" si="12"/>
        <v>0</v>
      </c>
      <c r="AC48" s="63">
        <f t="shared" si="13"/>
        <v>0</v>
      </c>
      <c r="AD48" s="83" t="str">
        <f t="shared" si="14"/>
        <v>SRSA</v>
      </c>
      <c r="AE48" s="62">
        <f t="shared" si="15"/>
        <v>1</v>
      </c>
      <c r="AF48" s="63">
        <f t="shared" si="16"/>
        <v>0</v>
      </c>
      <c r="AG48" s="63">
        <f t="shared" si="17"/>
        <v>0</v>
      </c>
      <c r="AH48" s="83" t="str">
        <f t="shared" si="18"/>
        <v>-</v>
      </c>
      <c r="AI48" s="84">
        <f t="shared" si="19"/>
        <v>0</v>
      </c>
    </row>
    <row r="49" spans="1:35" ht="15">
      <c r="A49" s="60" t="s">
        <v>343</v>
      </c>
      <c r="B49" s="61" t="s">
        <v>344</v>
      </c>
      <c r="C49" s="62" t="s">
        <v>345</v>
      </c>
      <c r="D49" s="63" t="s">
        <v>346</v>
      </c>
      <c r="E49" s="63" t="s">
        <v>271</v>
      </c>
      <c r="F49" s="64" t="s">
        <v>44</v>
      </c>
      <c r="G49" s="65" t="s">
        <v>272</v>
      </c>
      <c r="H49" s="66" t="s">
        <v>347</v>
      </c>
      <c r="I49" s="67">
        <v>3076747405</v>
      </c>
      <c r="J49" s="68" t="s">
        <v>103</v>
      </c>
      <c r="K49" s="69" t="s">
        <v>48</v>
      </c>
      <c r="L49" s="70" t="s">
        <v>49</v>
      </c>
      <c r="M49" s="71">
        <v>2919.48</v>
      </c>
      <c r="N49" s="72" t="s">
        <v>50</v>
      </c>
      <c r="O49" s="73">
        <v>9.188741721854305</v>
      </c>
      <c r="P49" s="74" t="s">
        <v>48</v>
      </c>
      <c r="Q49" s="75"/>
      <c r="R49" s="76"/>
      <c r="S49" s="77" t="s">
        <v>50</v>
      </c>
      <c r="T49" s="78">
        <v>514811</v>
      </c>
      <c r="U49" s="79">
        <v>24527</v>
      </c>
      <c r="V49" s="79">
        <v>33761</v>
      </c>
      <c r="W49" s="80"/>
      <c r="X49" s="81" t="s">
        <v>50</v>
      </c>
      <c r="Y49" s="82" t="s">
        <v>48</v>
      </c>
      <c r="Z49" s="62">
        <f t="shared" si="10"/>
        <v>0</v>
      </c>
      <c r="AA49" s="63">
        <f t="shared" si="11"/>
        <v>1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1</v>
      </c>
      <c r="AF49" s="63">
        <f t="shared" si="16"/>
        <v>0</v>
      </c>
      <c r="AG49" s="63">
        <f t="shared" si="17"/>
        <v>0</v>
      </c>
      <c r="AH49" s="83" t="str">
        <f t="shared" si="18"/>
        <v>-</v>
      </c>
      <c r="AI49" s="84">
        <f t="shared" si="19"/>
        <v>0</v>
      </c>
    </row>
    <row r="50" spans="1:35" ht="15">
      <c r="A50" s="60" t="s">
        <v>348</v>
      </c>
      <c r="B50" s="61" t="s">
        <v>349</v>
      </c>
      <c r="C50" s="62" t="s">
        <v>350</v>
      </c>
      <c r="D50" s="63" t="s">
        <v>351</v>
      </c>
      <c r="E50" s="63" t="s">
        <v>352</v>
      </c>
      <c r="F50" s="64" t="s">
        <v>44</v>
      </c>
      <c r="G50" s="65" t="s">
        <v>353</v>
      </c>
      <c r="H50" s="66" t="s">
        <v>354</v>
      </c>
      <c r="I50" s="67">
        <v>3077584412</v>
      </c>
      <c r="J50" s="68" t="s">
        <v>67</v>
      </c>
      <c r="K50" s="69" t="s">
        <v>50</v>
      </c>
      <c r="L50" s="70" t="s">
        <v>49</v>
      </c>
      <c r="M50" s="71">
        <v>95.095</v>
      </c>
      <c r="N50" s="72" t="s">
        <v>50</v>
      </c>
      <c r="O50" s="73">
        <v>9.63855421686747</v>
      </c>
      <c r="P50" s="74" t="s">
        <v>48</v>
      </c>
      <c r="Q50" s="75"/>
      <c r="R50" s="76"/>
      <c r="S50" s="77" t="s">
        <v>50</v>
      </c>
      <c r="T50" s="78">
        <v>13335</v>
      </c>
      <c r="U50" s="79">
        <v>652</v>
      </c>
      <c r="V50" s="79">
        <v>611</v>
      </c>
      <c r="W50" s="80"/>
      <c r="X50" s="81" t="s">
        <v>50</v>
      </c>
      <c r="Y50" s="82" t="s">
        <v>48</v>
      </c>
      <c r="Z50" s="62">
        <f t="shared" si="10"/>
        <v>1</v>
      </c>
      <c r="AA50" s="63">
        <f t="shared" si="11"/>
        <v>1</v>
      </c>
      <c r="AB50" s="63">
        <f t="shared" si="12"/>
        <v>0</v>
      </c>
      <c r="AC50" s="63">
        <f t="shared" si="13"/>
        <v>0</v>
      </c>
      <c r="AD50" s="83" t="str">
        <f t="shared" si="14"/>
        <v>SRSA</v>
      </c>
      <c r="AE50" s="62">
        <f t="shared" si="15"/>
        <v>1</v>
      </c>
      <c r="AF50" s="63">
        <f t="shared" si="16"/>
        <v>0</v>
      </c>
      <c r="AG50" s="63">
        <f t="shared" si="17"/>
        <v>0</v>
      </c>
      <c r="AH50" s="83" t="str">
        <f t="shared" si="18"/>
        <v>-</v>
      </c>
      <c r="AI50" s="84">
        <f t="shared" si="19"/>
        <v>0</v>
      </c>
    </row>
    <row r="51" spans="1:35" ht="15">
      <c r="A51" s="60" t="s">
        <v>355</v>
      </c>
      <c r="B51" s="61" t="s">
        <v>356</v>
      </c>
      <c r="C51" s="62" t="s">
        <v>357</v>
      </c>
      <c r="D51" s="63" t="s">
        <v>358</v>
      </c>
      <c r="E51" s="63" t="s">
        <v>359</v>
      </c>
      <c r="F51" s="64" t="s">
        <v>44</v>
      </c>
      <c r="G51" s="65" t="s">
        <v>360</v>
      </c>
      <c r="H51" s="66" t="s">
        <v>361</v>
      </c>
      <c r="I51" s="67">
        <v>3073672139</v>
      </c>
      <c r="J51" s="68" t="s">
        <v>67</v>
      </c>
      <c r="K51" s="69" t="s">
        <v>50</v>
      </c>
      <c r="L51" s="70" t="s">
        <v>49</v>
      </c>
      <c r="M51" s="71">
        <v>905.947</v>
      </c>
      <c r="N51" s="72" t="s">
        <v>48</v>
      </c>
      <c r="O51" s="73">
        <v>5.045871559633028</v>
      </c>
      <c r="P51" s="74" t="s">
        <v>48</v>
      </c>
      <c r="Q51" s="75"/>
      <c r="R51" s="76"/>
      <c r="S51" s="77" t="s">
        <v>50</v>
      </c>
      <c r="T51" s="78">
        <v>71123</v>
      </c>
      <c r="U51" s="79">
        <v>2725</v>
      </c>
      <c r="V51" s="79">
        <v>6879</v>
      </c>
      <c r="W51" s="80"/>
      <c r="X51" s="81" t="s">
        <v>50</v>
      </c>
      <c r="Y51" s="82" t="s">
        <v>50</v>
      </c>
      <c r="Z51" s="62">
        <f t="shared" si="10"/>
        <v>1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1</v>
      </c>
      <c r="AF51" s="63">
        <f t="shared" si="16"/>
        <v>0</v>
      </c>
      <c r="AG51" s="63">
        <f t="shared" si="17"/>
        <v>0</v>
      </c>
      <c r="AH51" s="83" t="str">
        <f t="shared" si="18"/>
        <v>-</v>
      </c>
      <c r="AI51" s="84">
        <f t="shared" si="19"/>
        <v>0</v>
      </c>
    </row>
    <row r="52" spans="1:35" ht="15">
      <c r="A52" s="60" t="s">
        <v>362</v>
      </c>
      <c r="B52" s="61" t="s">
        <v>363</v>
      </c>
      <c r="C52" s="62" t="s">
        <v>364</v>
      </c>
      <c r="D52" s="63" t="s">
        <v>365</v>
      </c>
      <c r="E52" s="63" t="s">
        <v>366</v>
      </c>
      <c r="F52" s="64" t="s">
        <v>44</v>
      </c>
      <c r="G52" s="65" t="s">
        <v>367</v>
      </c>
      <c r="H52" s="66" t="s">
        <v>368</v>
      </c>
      <c r="I52" s="67">
        <v>3072763322</v>
      </c>
      <c r="J52" s="68" t="s">
        <v>67</v>
      </c>
      <c r="K52" s="69" t="s">
        <v>50</v>
      </c>
      <c r="L52" s="70" t="s">
        <v>49</v>
      </c>
      <c r="M52" s="71">
        <v>640.139</v>
      </c>
      <c r="N52" s="72" t="s">
        <v>48</v>
      </c>
      <c r="O52" s="73">
        <v>6.205923836389281</v>
      </c>
      <c r="P52" s="74" t="s">
        <v>48</v>
      </c>
      <c r="Q52" s="75"/>
      <c r="R52" s="76"/>
      <c r="S52" s="77" t="s">
        <v>50</v>
      </c>
      <c r="T52" s="78">
        <v>82605</v>
      </c>
      <c r="U52" s="79">
        <v>2903</v>
      </c>
      <c r="V52" s="79">
        <v>4896</v>
      </c>
      <c r="W52" s="80"/>
      <c r="X52" s="81" t="s">
        <v>50</v>
      </c>
      <c r="Y52" s="82" t="s">
        <v>50</v>
      </c>
      <c r="Z52" s="62">
        <f t="shared" si="10"/>
        <v>1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1</v>
      </c>
      <c r="AF52" s="63">
        <f t="shared" si="16"/>
        <v>0</v>
      </c>
      <c r="AG52" s="63">
        <f t="shared" si="17"/>
        <v>0</v>
      </c>
      <c r="AH52" s="83" t="str">
        <f t="shared" si="18"/>
        <v>-</v>
      </c>
      <c r="AI52" s="84">
        <f t="shared" si="19"/>
        <v>0</v>
      </c>
    </row>
    <row r="53" spans="1:35" ht="15">
      <c r="A53" s="60" t="s">
        <v>369</v>
      </c>
      <c r="B53" s="61" t="s">
        <v>370</v>
      </c>
      <c r="C53" s="62" t="s">
        <v>371</v>
      </c>
      <c r="D53" s="63" t="s">
        <v>372</v>
      </c>
      <c r="E53" s="63" t="s">
        <v>373</v>
      </c>
      <c r="F53" s="64" t="s">
        <v>44</v>
      </c>
      <c r="G53" s="65" t="s">
        <v>374</v>
      </c>
      <c r="H53" s="66" t="s">
        <v>375</v>
      </c>
      <c r="I53" s="67">
        <v>3073523400</v>
      </c>
      <c r="J53" s="68" t="s">
        <v>103</v>
      </c>
      <c r="K53" s="69" t="s">
        <v>48</v>
      </c>
      <c r="L53" s="70" t="s">
        <v>49</v>
      </c>
      <c r="M53" s="71">
        <v>4529.716</v>
      </c>
      <c r="N53" s="72" t="s">
        <v>48</v>
      </c>
      <c r="O53" s="73">
        <v>7.125683060109289</v>
      </c>
      <c r="P53" s="74" t="s">
        <v>48</v>
      </c>
      <c r="Q53" s="75"/>
      <c r="R53" s="76"/>
      <c r="S53" s="77" t="s">
        <v>50</v>
      </c>
      <c r="T53" s="78">
        <v>555720</v>
      </c>
      <c r="U53" s="79">
        <v>27844</v>
      </c>
      <c r="V53" s="79">
        <v>48745</v>
      </c>
      <c r="W53" s="80"/>
      <c r="X53" s="81" t="s">
        <v>48</v>
      </c>
      <c r="Y53" s="82" t="s">
        <v>48</v>
      </c>
      <c r="Z53" s="62">
        <f t="shared" si="10"/>
        <v>0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1</v>
      </c>
      <c r="AF53" s="63">
        <f t="shared" si="16"/>
        <v>0</v>
      </c>
      <c r="AG53" s="63">
        <f t="shared" si="17"/>
        <v>0</v>
      </c>
      <c r="AH53" s="83" t="str">
        <f t="shared" si="18"/>
        <v>-</v>
      </c>
      <c r="AI53" s="84">
        <f t="shared" si="19"/>
        <v>0</v>
      </c>
    </row>
    <row r="54" spans="1:35" ht="15">
      <c r="A54" s="60" t="s">
        <v>376</v>
      </c>
      <c r="B54" s="61" t="s">
        <v>377</v>
      </c>
      <c r="C54" s="62" t="s">
        <v>378</v>
      </c>
      <c r="D54" s="63" t="s">
        <v>379</v>
      </c>
      <c r="E54" s="63" t="s">
        <v>380</v>
      </c>
      <c r="F54" s="64" t="s">
        <v>44</v>
      </c>
      <c r="G54" s="65" t="s">
        <v>381</v>
      </c>
      <c r="H54" s="66" t="s">
        <v>382</v>
      </c>
      <c r="I54" s="67">
        <v>3078725501</v>
      </c>
      <c r="J54" s="68" t="s">
        <v>103</v>
      </c>
      <c r="K54" s="69" t="s">
        <v>48</v>
      </c>
      <c r="L54" s="70" t="s">
        <v>49</v>
      </c>
      <c r="M54" s="71">
        <v>2472.304</v>
      </c>
      <c r="N54" s="72" t="s">
        <v>48</v>
      </c>
      <c r="O54" s="73">
        <v>4.644412191582003</v>
      </c>
      <c r="P54" s="74" t="s">
        <v>48</v>
      </c>
      <c r="Q54" s="75"/>
      <c r="R54" s="76"/>
      <c r="S54" s="77" t="s">
        <v>50</v>
      </c>
      <c r="T54" s="78">
        <v>306197</v>
      </c>
      <c r="U54" s="79">
        <v>10486</v>
      </c>
      <c r="V54" s="79">
        <v>17297</v>
      </c>
      <c r="W54" s="80"/>
      <c r="X54" s="81" t="s">
        <v>50</v>
      </c>
      <c r="Y54" s="82" t="s">
        <v>48</v>
      </c>
      <c r="Z54" s="62">
        <f t="shared" si="10"/>
        <v>0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1</v>
      </c>
      <c r="AF54" s="63">
        <f t="shared" si="16"/>
        <v>0</v>
      </c>
      <c r="AG54" s="63">
        <f t="shared" si="17"/>
        <v>0</v>
      </c>
      <c r="AH54" s="83" t="str">
        <f t="shared" si="18"/>
        <v>-</v>
      </c>
      <c r="AI54" s="84">
        <f t="shared" si="19"/>
        <v>0</v>
      </c>
    </row>
    <row r="55" spans="1:35" ht="15">
      <c r="A55" s="60" t="s">
        <v>383</v>
      </c>
      <c r="B55" s="61" t="s">
        <v>384</v>
      </c>
      <c r="C55" s="62" t="s">
        <v>385</v>
      </c>
      <c r="D55" s="63" t="s">
        <v>386</v>
      </c>
      <c r="E55" s="63" t="s">
        <v>387</v>
      </c>
      <c r="F55" s="64" t="s">
        <v>44</v>
      </c>
      <c r="G55" s="65" t="s">
        <v>388</v>
      </c>
      <c r="H55" s="66" t="s">
        <v>389</v>
      </c>
      <c r="I55" s="67">
        <v>3077332704</v>
      </c>
      <c r="J55" s="68" t="s">
        <v>103</v>
      </c>
      <c r="K55" s="69" t="s">
        <v>48</v>
      </c>
      <c r="L55" s="70" t="s">
        <v>49</v>
      </c>
      <c r="M55" s="71">
        <v>2107.725</v>
      </c>
      <c r="N55" s="72" t="s">
        <v>48</v>
      </c>
      <c r="O55" s="73">
        <v>4.864667154352597</v>
      </c>
      <c r="P55" s="74" t="s">
        <v>48</v>
      </c>
      <c r="Q55" s="75"/>
      <c r="R55" s="76"/>
      <c r="S55" s="77" t="s">
        <v>50</v>
      </c>
      <c r="T55" s="78">
        <v>204981</v>
      </c>
      <c r="U55" s="79">
        <v>10012</v>
      </c>
      <c r="V55" s="79">
        <v>15509</v>
      </c>
      <c r="W55" s="80"/>
      <c r="X55" s="81" t="s">
        <v>50</v>
      </c>
      <c r="Y55" s="82" t="s">
        <v>48</v>
      </c>
      <c r="Z55" s="62">
        <f t="shared" si="10"/>
        <v>0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1</v>
      </c>
      <c r="AF55" s="63">
        <f t="shared" si="16"/>
        <v>0</v>
      </c>
      <c r="AG55" s="63">
        <f t="shared" si="17"/>
        <v>0</v>
      </c>
      <c r="AH55" s="83" t="str">
        <f t="shared" si="18"/>
        <v>-</v>
      </c>
      <c r="AI55" s="84">
        <f t="shared" si="19"/>
        <v>0</v>
      </c>
    </row>
    <row r="56" spans="1:35" ht="15">
      <c r="A56" s="60" t="s">
        <v>390</v>
      </c>
      <c r="B56" s="61" t="s">
        <v>391</v>
      </c>
      <c r="C56" s="62" t="s">
        <v>392</v>
      </c>
      <c r="D56" s="63" t="s">
        <v>393</v>
      </c>
      <c r="E56" s="63" t="s">
        <v>394</v>
      </c>
      <c r="F56" s="64" t="s">
        <v>44</v>
      </c>
      <c r="G56" s="65" t="s">
        <v>395</v>
      </c>
      <c r="H56" s="66" t="s">
        <v>396</v>
      </c>
      <c r="I56" s="67">
        <v>3077897571</v>
      </c>
      <c r="J56" s="68" t="s">
        <v>212</v>
      </c>
      <c r="K56" s="69" t="s">
        <v>48</v>
      </c>
      <c r="L56" s="70" t="s">
        <v>49</v>
      </c>
      <c r="M56" s="71">
        <v>2782.896</v>
      </c>
      <c r="N56" s="72" t="s">
        <v>48</v>
      </c>
      <c r="O56" s="73">
        <v>8.630849220103986</v>
      </c>
      <c r="P56" s="74" t="s">
        <v>48</v>
      </c>
      <c r="Q56" s="75"/>
      <c r="R56" s="76"/>
      <c r="S56" s="77" t="s">
        <v>50</v>
      </c>
      <c r="T56" s="78">
        <v>441172</v>
      </c>
      <c r="U56" s="79">
        <v>18721</v>
      </c>
      <c r="V56" s="79">
        <v>55649</v>
      </c>
      <c r="W56" s="80"/>
      <c r="X56" s="81" t="s">
        <v>50</v>
      </c>
      <c r="Y56" s="82" t="s">
        <v>48</v>
      </c>
      <c r="Z56" s="62">
        <f t="shared" si="10"/>
        <v>0</v>
      </c>
      <c r="AA56" s="63">
        <f t="shared" si="11"/>
        <v>0</v>
      </c>
      <c r="AB56" s="63">
        <f t="shared" si="12"/>
        <v>0</v>
      </c>
      <c r="AC56" s="63">
        <f t="shared" si="13"/>
        <v>0</v>
      </c>
      <c r="AD56" s="83" t="str">
        <f t="shared" si="14"/>
        <v>-</v>
      </c>
      <c r="AE56" s="62">
        <f t="shared" si="15"/>
        <v>1</v>
      </c>
      <c r="AF56" s="63">
        <f t="shared" si="16"/>
        <v>0</v>
      </c>
      <c r="AG56" s="63">
        <f t="shared" si="17"/>
        <v>0</v>
      </c>
      <c r="AH56" s="83" t="str">
        <f t="shared" si="18"/>
        <v>-</v>
      </c>
      <c r="AI56" s="84">
        <f t="shared" si="19"/>
        <v>0</v>
      </c>
    </row>
    <row r="57" spans="1:35" ht="15">
      <c r="A57" s="60" t="s">
        <v>397</v>
      </c>
      <c r="B57" s="61" t="s">
        <v>398</v>
      </c>
      <c r="C57" s="62" t="s">
        <v>399</v>
      </c>
      <c r="D57" s="63" t="s">
        <v>400</v>
      </c>
      <c r="E57" s="63" t="s">
        <v>401</v>
      </c>
      <c r="F57" s="64" t="s">
        <v>44</v>
      </c>
      <c r="G57" s="65" t="s">
        <v>402</v>
      </c>
      <c r="H57" s="66" t="s">
        <v>403</v>
      </c>
      <c r="I57" s="67">
        <v>3077823377</v>
      </c>
      <c r="J57" s="68" t="s">
        <v>67</v>
      </c>
      <c r="K57" s="69" t="s">
        <v>50</v>
      </c>
      <c r="L57" s="70" t="s">
        <v>49</v>
      </c>
      <c r="M57" s="71">
        <v>680.564</v>
      </c>
      <c r="N57" s="72" t="s">
        <v>48</v>
      </c>
      <c r="O57" s="73">
        <v>6.229508196721312</v>
      </c>
      <c r="P57" s="74" t="s">
        <v>48</v>
      </c>
      <c r="Q57" s="75"/>
      <c r="R57" s="76"/>
      <c r="S57" s="77" t="s">
        <v>50</v>
      </c>
      <c r="T57" s="78">
        <v>87084</v>
      </c>
      <c r="U57" s="79">
        <v>2844</v>
      </c>
      <c r="V57" s="79">
        <v>4564</v>
      </c>
      <c r="W57" s="80"/>
      <c r="X57" s="81" t="s">
        <v>50</v>
      </c>
      <c r="Y57" s="82" t="s">
        <v>50</v>
      </c>
      <c r="Z57" s="62">
        <f t="shared" si="10"/>
        <v>1</v>
      </c>
      <c r="AA57" s="63">
        <f t="shared" si="11"/>
        <v>0</v>
      </c>
      <c r="AB57" s="63">
        <f t="shared" si="12"/>
        <v>0</v>
      </c>
      <c r="AC57" s="63">
        <f t="shared" si="13"/>
        <v>0</v>
      </c>
      <c r="AD57" s="83" t="str">
        <f t="shared" si="14"/>
        <v>-</v>
      </c>
      <c r="AE57" s="62">
        <f t="shared" si="15"/>
        <v>1</v>
      </c>
      <c r="AF57" s="63">
        <f t="shared" si="16"/>
        <v>0</v>
      </c>
      <c r="AG57" s="63">
        <f t="shared" si="17"/>
        <v>0</v>
      </c>
      <c r="AH57" s="83" t="str">
        <f t="shared" si="18"/>
        <v>-</v>
      </c>
      <c r="AI57" s="84">
        <f t="shared" si="19"/>
        <v>0</v>
      </c>
    </row>
    <row r="58" spans="1:35" ht="15">
      <c r="A58" s="60" t="s">
        <v>404</v>
      </c>
      <c r="B58" s="61" t="s">
        <v>405</v>
      </c>
      <c r="C58" s="62" t="s">
        <v>406</v>
      </c>
      <c r="D58" s="63" t="s">
        <v>407</v>
      </c>
      <c r="E58" s="63" t="s">
        <v>408</v>
      </c>
      <c r="F58" s="64" t="s">
        <v>44</v>
      </c>
      <c r="G58" s="65" t="s">
        <v>409</v>
      </c>
      <c r="H58" s="66" t="s">
        <v>410</v>
      </c>
      <c r="I58" s="67">
        <v>3077864100</v>
      </c>
      <c r="J58" s="68" t="s">
        <v>67</v>
      </c>
      <c r="K58" s="69" t="s">
        <v>50</v>
      </c>
      <c r="L58" s="70" t="s">
        <v>49</v>
      </c>
      <c r="M58" s="71">
        <v>625.105</v>
      </c>
      <c r="N58" s="72" t="s">
        <v>48</v>
      </c>
      <c r="O58" s="73">
        <v>7.76978417266187</v>
      </c>
      <c r="P58" s="74" t="s">
        <v>48</v>
      </c>
      <c r="Q58" s="75"/>
      <c r="R58" s="76"/>
      <c r="S58" s="77" t="s">
        <v>50</v>
      </c>
      <c r="T58" s="78">
        <v>89886</v>
      </c>
      <c r="U58" s="79">
        <v>4029</v>
      </c>
      <c r="V58" s="79">
        <v>5735</v>
      </c>
      <c r="W58" s="80"/>
      <c r="X58" s="81" t="s">
        <v>50</v>
      </c>
      <c r="Y58" s="82" t="s">
        <v>50</v>
      </c>
      <c r="Z58" s="62">
        <f t="shared" si="10"/>
        <v>1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1</v>
      </c>
      <c r="AF58" s="63">
        <f t="shared" si="16"/>
        <v>0</v>
      </c>
      <c r="AG58" s="63">
        <f t="shared" si="17"/>
        <v>0</v>
      </c>
      <c r="AH58" s="83" t="str">
        <f t="shared" si="18"/>
        <v>-</v>
      </c>
      <c r="AI58" s="84">
        <f t="shared" si="19"/>
        <v>0</v>
      </c>
    </row>
    <row r="59" spans="1:35" ht="15">
      <c r="A59" s="60" t="s">
        <v>411</v>
      </c>
      <c r="B59" s="61" t="s">
        <v>412</v>
      </c>
      <c r="C59" s="62" t="s">
        <v>413</v>
      </c>
      <c r="D59" s="63" t="s">
        <v>414</v>
      </c>
      <c r="E59" s="63" t="s">
        <v>415</v>
      </c>
      <c r="F59" s="64" t="s">
        <v>44</v>
      </c>
      <c r="G59" s="65" t="s">
        <v>416</v>
      </c>
      <c r="H59" s="66" t="s">
        <v>417</v>
      </c>
      <c r="I59" s="67">
        <v>3073479286</v>
      </c>
      <c r="J59" s="68" t="s">
        <v>103</v>
      </c>
      <c r="K59" s="69" t="s">
        <v>48</v>
      </c>
      <c r="L59" s="70" t="s">
        <v>49</v>
      </c>
      <c r="M59" s="71">
        <v>1236.582</v>
      </c>
      <c r="N59" s="72" t="s">
        <v>48</v>
      </c>
      <c r="O59" s="73">
        <v>12.340764331210192</v>
      </c>
      <c r="P59" s="74" t="s">
        <v>48</v>
      </c>
      <c r="Q59" s="75"/>
      <c r="R59" s="76"/>
      <c r="S59" s="77" t="s">
        <v>50</v>
      </c>
      <c r="T59" s="78">
        <v>205104</v>
      </c>
      <c r="U59" s="79">
        <v>11789</v>
      </c>
      <c r="V59" s="79">
        <v>25719</v>
      </c>
      <c r="W59" s="80"/>
      <c r="X59" s="81" t="s">
        <v>50</v>
      </c>
      <c r="Y59" s="82" t="s">
        <v>48</v>
      </c>
      <c r="Z59" s="62">
        <f t="shared" si="10"/>
        <v>0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3" t="str">
        <f t="shared" si="14"/>
        <v>-</v>
      </c>
      <c r="AE59" s="62">
        <f t="shared" si="15"/>
        <v>1</v>
      </c>
      <c r="AF59" s="63">
        <f t="shared" si="16"/>
        <v>0</v>
      </c>
      <c r="AG59" s="63">
        <f t="shared" si="17"/>
        <v>0</v>
      </c>
      <c r="AH59" s="83" t="str">
        <f t="shared" si="18"/>
        <v>-</v>
      </c>
      <c r="AI59" s="84">
        <f t="shared" si="19"/>
        <v>0</v>
      </c>
    </row>
    <row r="60" spans="1:35" ht="15">
      <c r="A60" s="60" t="s">
        <v>418</v>
      </c>
      <c r="B60" s="61" t="s">
        <v>419</v>
      </c>
      <c r="C60" s="62" t="s">
        <v>420</v>
      </c>
      <c r="D60" s="63" t="s">
        <v>421</v>
      </c>
      <c r="E60" s="63" t="s">
        <v>422</v>
      </c>
      <c r="F60" s="64" t="s">
        <v>44</v>
      </c>
      <c r="G60" s="65" t="s">
        <v>423</v>
      </c>
      <c r="H60" s="66" t="s">
        <v>424</v>
      </c>
      <c r="I60" s="67">
        <v>3073662233</v>
      </c>
      <c r="J60" s="68" t="s">
        <v>67</v>
      </c>
      <c r="K60" s="69" t="s">
        <v>50</v>
      </c>
      <c r="L60" s="70" t="s">
        <v>49</v>
      </c>
      <c r="M60" s="71">
        <v>92.047</v>
      </c>
      <c r="N60" s="72" t="s">
        <v>48</v>
      </c>
      <c r="O60" s="73">
        <v>12.380952380952381</v>
      </c>
      <c r="P60" s="74" t="s">
        <v>48</v>
      </c>
      <c r="Q60" s="75"/>
      <c r="R60" s="76"/>
      <c r="S60" s="77" t="s">
        <v>50</v>
      </c>
      <c r="T60" s="78">
        <v>28039</v>
      </c>
      <c r="U60" s="79">
        <v>948</v>
      </c>
      <c r="V60" s="79">
        <v>1479</v>
      </c>
      <c r="W60" s="80"/>
      <c r="X60" s="81" t="s">
        <v>50</v>
      </c>
      <c r="Y60" s="82" t="s">
        <v>50</v>
      </c>
      <c r="Z60" s="62">
        <f t="shared" si="10"/>
        <v>1</v>
      </c>
      <c r="AA60" s="63">
        <f t="shared" si="11"/>
        <v>1</v>
      </c>
      <c r="AB60" s="63">
        <f t="shared" si="12"/>
        <v>0</v>
      </c>
      <c r="AC60" s="63">
        <f t="shared" si="13"/>
        <v>0</v>
      </c>
      <c r="AD60" s="83" t="str">
        <f t="shared" si="14"/>
        <v>SRSA</v>
      </c>
      <c r="AE60" s="62">
        <f t="shared" si="15"/>
        <v>1</v>
      </c>
      <c r="AF60" s="63">
        <f t="shared" si="16"/>
        <v>0</v>
      </c>
      <c r="AG60" s="63">
        <f t="shared" si="17"/>
        <v>0</v>
      </c>
      <c r="AH60" s="83" t="str">
        <f t="shared" si="18"/>
        <v>-</v>
      </c>
      <c r="AI60" s="84">
        <f t="shared" si="19"/>
        <v>0</v>
      </c>
    </row>
    <row r="61" spans="1:35" ht="15">
      <c r="A61" s="60" t="s">
        <v>425</v>
      </c>
      <c r="B61" s="61" t="s">
        <v>426</v>
      </c>
      <c r="C61" s="62" t="s">
        <v>427</v>
      </c>
      <c r="D61" s="63" t="s">
        <v>428</v>
      </c>
      <c r="E61" s="63" t="s">
        <v>429</v>
      </c>
      <c r="F61" s="64" t="s">
        <v>44</v>
      </c>
      <c r="G61" s="65" t="s">
        <v>430</v>
      </c>
      <c r="H61" s="66" t="s">
        <v>431</v>
      </c>
      <c r="I61" s="67">
        <v>3077464451</v>
      </c>
      <c r="J61" s="68" t="s">
        <v>103</v>
      </c>
      <c r="K61" s="69" t="s">
        <v>48</v>
      </c>
      <c r="L61" s="70" t="s">
        <v>49</v>
      </c>
      <c r="M61" s="71">
        <v>760.653</v>
      </c>
      <c r="N61" s="72" t="s">
        <v>48</v>
      </c>
      <c r="O61" s="73">
        <v>9.40279542566709</v>
      </c>
      <c r="P61" s="74" t="s">
        <v>48</v>
      </c>
      <c r="Q61" s="75"/>
      <c r="R61" s="76"/>
      <c r="S61" s="77" t="s">
        <v>50</v>
      </c>
      <c r="T61" s="78">
        <v>125702</v>
      </c>
      <c r="U61" s="79">
        <v>4739</v>
      </c>
      <c r="V61" s="79">
        <v>5848</v>
      </c>
      <c r="W61" s="80"/>
      <c r="X61" s="81" t="s">
        <v>50</v>
      </c>
      <c r="Y61" s="82" t="s">
        <v>48</v>
      </c>
      <c r="Z61" s="62">
        <f t="shared" si="10"/>
        <v>0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1</v>
      </c>
      <c r="AF61" s="63">
        <f t="shared" si="16"/>
        <v>0</v>
      </c>
      <c r="AG61" s="63">
        <f t="shared" si="17"/>
        <v>0</v>
      </c>
      <c r="AH61" s="83" t="str">
        <f t="shared" si="18"/>
        <v>-</v>
      </c>
      <c r="AI61" s="84">
        <f t="shared" si="19"/>
        <v>0</v>
      </c>
    </row>
    <row r="62" spans="1:35" ht="15">
      <c r="A62" s="60" t="s">
        <v>432</v>
      </c>
      <c r="B62" s="61" t="s">
        <v>433</v>
      </c>
      <c r="C62" s="62" t="s">
        <v>434</v>
      </c>
      <c r="D62" s="63" t="s">
        <v>435</v>
      </c>
      <c r="E62" s="63" t="s">
        <v>436</v>
      </c>
      <c r="F62" s="64" t="s">
        <v>44</v>
      </c>
      <c r="G62" s="65" t="s">
        <v>437</v>
      </c>
      <c r="H62" s="66" t="s">
        <v>438</v>
      </c>
      <c r="I62" s="67">
        <v>3074682461</v>
      </c>
      <c r="J62" s="68" t="s">
        <v>67</v>
      </c>
      <c r="K62" s="69" t="s">
        <v>50</v>
      </c>
      <c r="L62" s="70" t="s">
        <v>49</v>
      </c>
      <c r="M62" s="71">
        <v>275.372</v>
      </c>
      <c r="N62" s="72" t="s">
        <v>48</v>
      </c>
      <c r="O62" s="73">
        <v>6.9306930693069315</v>
      </c>
      <c r="P62" s="74" t="s">
        <v>48</v>
      </c>
      <c r="Q62" s="75"/>
      <c r="R62" s="76"/>
      <c r="S62" s="77" t="s">
        <v>50</v>
      </c>
      <c r="T62" s="78">
        <v>29756</v>
      </c>
      <c r="U62" s="79">
        <v>948</v>
      </c>
      <c r="V62" s="79">
        <v>2065</v>
      </c>
      <c r="W62" s="80"/>
      <c r="X62" s="81" t="s">
        <v>50</v>
      </c>
      <c r="Y62" s="82" t="s">
        <v>50</v>
      </c>
      <c r="Z62" s="62">
        <f t="shared" si="10"/>
        <v>1</v>
      </c>
      <c r="AA62" s="63">
        <f t="shared" si="11"/>
        <v>1</v>
      </c>
      <c r="AB62" s="63">
        <f t="shared" si="12"/>
        <v>0</v>
      </c>
      <c r="AC62" s="63">
        <f t="shared" si="13"/>
        <v>0</v>
      </c>
      <c r="AD62" s="83" t="str">
        <f t="shared" si="14"/>
        <v>SRSA</v>
      </c>
      <c r="AE62" s="62">
        <f t="shared" si="15"/>
        <v>1</v>
      </c>
      <c r="AF62" s="63">
        <f t="shared" si="16"/>
        <v>0</v>
      </c>
      <c r="AG62" s="63">
        <f t="shared" si="17"/>
        <v>0</v>
      </c>
      <c r="AH62" s="83" t="str">
        <f t="shared" si="18"/>
        <v>-</v>
      </c>
      <c r="AI62" s="84">
        <f t="shared" si="19"/>
        <v>0</v>
      </c>
    </row>
    <row r="63" spans="1:35" ht="15">
      <c r="A63" s="60" t="s">
        <v>439</v>
      </c>
      <c r="B63" s="61" t="s">
        <v>440</v>
      </c>
      <c r="C63" s="62" t="s">
        <v>441</v>
      </c>
      <c r="D63" s="63" t="s">
        <v>442</v>
      </c>
      <c r="E63" s="63" t="s">
        <v>256</v>
      </c>
      <c r="F63" s="64" t="s">
        <v>44</v>
      </c>
      <c r="G63" s="65" t="s">
        <v>443</v>
      </c>
      <c r="H63" s="66" t="s">
        <v>144</v>
      </c>
      <c r="I63" s="67">
        <v>3072377444</v>
      </c>
      <c r="J63" s="68"/>
      <c r="K63" s="69"/>
      <c r="L63" s="70" t="s">
        <v>49</v>
      </c>
      <c r="M63" s="71"/>
      <c r="N63" s="72"/>
      <c r="O63" s="73" t="s">
        <v>59</v>
      </c>
      <c r="P63" s="74" t="s">
        <v>48</v>
      </c>
      <c r="Q63" s="75"/>
      <c r="R63" s="76"/>
      <c r="S63" s="77"/>
      <c r="T63" s="78"/>
      <c r="U63" s="79"/>
      <c r="V63" s="79"/>
      <c r="W63" s="85"/>
      <c r="X63" s="81"/>
      <c r="Y63" s="82"/>
      <c r="Z63" s="62">
        <f t="shared" si="10"/>
        <v>0</v>
      </c>
      <c r="AA63" s="63">
        <f t="shared" si="11"/>
        <v>0</v>
      </c>
      <c r="AB63" s="63">
        <f t="shared" si="12"/>
        <v>0</v>
      </c>
      <c r="AC63" s="63">
        <f t="shared" si="13"/>
        <v>0</v>
      </c>
      <c r="AD63" s="83" t="str">
        <f t="shared" si="14"/>
        <v>-</v>
      </c>
      <c r="AE63" s="62">
        <f t="shared" si="15"/>
        <v>0</v>
      </c>
      <c r="AF63" s="63">
        <f t="shared" si="16"/>
        <v>0</v>
      </c>
      <c r="AG63" s="63">
        <f t="shared" si="17"/>
        <v>0</v>
      </c>
      <c r="AH63" s="83" t="str">
        <f t="shared" si="18"/>
        <v>-</v>
      </c>
      <c r="AI63" s="84">
        <f t="shared" si="19"/>
        <v>0</v>
      </c>
    </row>
    <row r="64" spans="1:35" ht="15">
      <c r="A64" s="60" t="s">
        <v>444</v>
      </c>
      <c r="B64" s="61" t="s">
        <v>445</v>
      </c>
      <c r="C64" s="62" t="s">
        <v>446</v>
      </c>
      <c r="D64" s="63" t="s">
        <v>447</v>
      </c>
      <c r="E64" s="63" t="s">
        <v>415</v>
      </c>
      <c r="F64" s="64" t="s">
        <v>44</v>
      </c>
      <c r="G64" s="65" t="s">
        <v>416</v>
      </c>
      <c r="H64" s="66" t="s">
        <v>448</v>
      </c>
      <c r="I64" s="67">
        <v>3073476144</v>
      </c>
      <c r="J64" s="68"/>
      <c r="K64" s="69"/>
      <c r="L64" s="70" t="s">
        <v>49</v>
      </c>
      <c r="M64" s="71"/>
      <c r="N64" s="72"/>
      <c r="O64" s="73" t="s">
        <v>59</v>
      </c>
      <c r="P64" s="74" t="s">
        <v>48</v>
      </c>
      <c r="Q64" s="75"/>
      <c r="R64" s="76"/>
      <c r="S64" s="77"/>
      <c r="T64" s="78"/>
      <c r="U64" s="79"/>
      <c r="V64" s="79"/>
      <c r="W64" s="85"/>
      <c r="X64" s="81"/>
      <c r="Y64" s="82"/>
      <c r="Z64" s="62">
        <f t="shared" si="10"/>
        <v>0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3" t="str">
        <f t="shared" si="14"/>
        <v>-</v>
      </c>
      <c r="AE64" s="62">
        <f t="shared" si="15"/>
        <v>0</v>
      </c>
      <c r="AF64" s="63">
        <f t="shared" si="16"/>
        <v>0</v>
      </c>
      <c r="AG64" s="63">
        <f t="shared" si="17"/>
        <v>0</v>
      </c>
      <c r="AH64" s="83" t="str">
        <f t="shared" si="18"/>
        <v>-</v>
      </c>
      <c r="AI64" s="84">
        <f t="shared" si="19"/>
        <v>0</v>
      </c>
    </row>
    <row r="65" spans="1:35" ht="15">
      <c r="A65" s="60" t="s">
        <v>449</v>
      </c>
      <c r="B65" s="61" t="s">
        <v>450</v>
      </c>
      <c r="C65" s="62" t="s">
        <v>451</v>
      </c>
      <c r="D65" s="63" t="s">
        <v>452</v>
      </c>
      <c r="E65" s="63" t="s">
        <v>55</v>
      </c>
      <c r="F65" s="64" t="s">
        <v>44</v>
      </c>
      <c r="G65" s="65" t="s">
        <v>453</v>
      </c>
      <c r="H65" s="66" t="s">
        <v>144</v>
      </c>
      <c r="I65" s="67">
        <v>3077776104</v>
      </c>
      <c r="J65" s="68"/>
      <c r="K65" s="69"/>
      <c r="L65" s="70" t="s">
        <v>49</v>
      </c>
      <c r="M65" s="71"/>
      <c r="N65" s="72"/>
      <c r="O65" s="73" t="s">
        <v>59</v>
      </c>
      <c r="P65" s="74" t="s">
        <v>48</v>
      </c>
      <c r="Q65" s="75"/>
      <c r="R65" s="76"/>
      <c r="S65" s="77"/>
      <c r="T65" s="78"/>
      <c r="U65" s="79"/>
      <c r="V65" s="79"/>
      <c r="W65" s="85"/>
      <c r="X65" s="81"/>
      <c r="Y65" s="82"/>
      <c r="Z65" s="62">
        <f t="shared" si="10"/>
        <v>0</v>
      </c>
      <c r="AA65" s="63">
        <f t="shared" si="11"/>
        <v>0</v>
      </c>
      <c r="AB65" s="63">
        <f t="shared" si="12"/>
        <v>0</v>
      </c>
      <c r="AC65" s="63">
        <f t="shared" si="13"/>
        <v>0</v>
      </c>
      <c r="AD65" s="83" t="str">
        <f t="shared" si="14"/>
        <v>-</v>
      </c>
      <c r="AE65" s="62">
        <f t="shared" si="15"/>
        <v>0</v>
      </c>
      <c r="AF65" s="63">
        <f t="shared" si="16"/>
        <v>0</v>
      </c>
      <c r="AG65" s="63">
        <f t="shared" si="17"/>
        <v>0</v>
      </c>
      <c r="AH65" s="83" t="str">
        <f t="shared" si="18"/>
        <v>-</v>
      </c>
      <c r="AI65" s="84">
        <f t="shared" si="19"/>
        <v>0</v>
      </c>
    </row>
    <row r="66" spans="1:35" ht="15">
      <c r="A66" s="60" t="s">
        <v>454</v>
      </c>
      <c r="B66" s="61" t="s">
        <v>455</v>
      </c>
      <c r="C66" s="62" t="s">
        <v>456</v>
      </c>
      <c r="D66" s="63" t="s">
        <v>457</v>
      </c>
      <c r="E66" s="63" t="s">
        <v>55</v>
      </c>
      <c r="F66" s="64" t="s">
        <v>44</v>
      </c>
      <c r="G66" s="65" t="s">
        <v>453</v>
      </c>
      <c r="H66" s="66" t="s">
        <v>144</v>
      </c>
      <c r="I66" s="67">
        <v>3077777734</v>
      </c>
      <c r="J66" s="68" t="s">
        <v>67</v>
      </c>
      <c r="K66" s="69" t="s">
        <v>50</v>
      </c>
      <c r="L66" s="70" t="s">
        <v>49</v>
      </c>
      <c r="M66" s="71"/>
      <c r="N66" s="72"/>
      <c r="O66" s="73" t="s">
        <v>59</v>
      </c>
      <c r="P66" s="74" t="s">
        <v>48</v>
      </c>
      <c r="Q66" s="75"/>
      <c r="R66" s="76"/>
      <c r="S66" s="77" t="s">
        <v>50</v>
      </c>
      <c r="T66" s="78"/>
      <c r="U66" s="79"/>
      <c r="V66" s="79"/>
      <c r="W66" s="85"/>
      <c r="X66" s="81"/>
      <c r="Y66" s="82"/>
      <c r="Z66" s="62">
        <f t="shared" si="10"/>
        <v>1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3" t="str">
        <f t="shared" si="14"/>
        <v>-</v>
      </c>
      <c r="AE66" s="62">
        <f t="shared" si="15"/>
        <v>1</v>
      </c>
      <c r="AF66" s="63">
        <f t="shared" si="16"/>
        <v>0</v>
      </c>
      <c r="AG66" s="63">
        <f t="shared" si="17"/>
        <v>0</v>
      </c>
      <c r="AH66" s="83" t="str">
        <f t="shared" si="18"/>
        <v>-</v>
      </c>
      <c r="AI66" s="84">
        <f t="shared" si="19"/>
        <v>0</v>
      </c>
    </row>
    <row r="67" spans="1:35" ht="15">
      <c r="A67" s="60" t="s">
        <v>458</v>
      </c>
      <c r="B67" s="61" t="s">
        <v>459</v>
      </c>
      <c r="C67" s="62" t="s">
        <v>460</v>
      </c>
      <c r="D67" s="63" t="s">
        <v>461</v>
      </c>
      <c r="E67" s="63" t="s">
        <v>55</v>
      </c>
      <c r="F67" s="64" t="s">
        <v>44</v>
      </c>
      <c r="G67" s="65" t="s">
        <v>453</v>
      </c>
      <c r="H67" s="66" t="s">
        <v>144</v>
      </c>
      <c r="I67" s="67">
        <v>3077777656</v>
      </c>
      <c r="J67" s="68"/>
      <c r="K67" s="69"/>
      <c r="L67" s="70" t="s">
        <v>49</v>
      </c>
      <c r="M67" s="71"/>
      <c r="N67" s="72"/>
      <c r="O67" s="73" t="s">
        <v>59</v>
      </c>
      <c r="P67" s="74" t="s">
        <v>48</v>
      </c>
      <c r="Q67" s="75"/>
      <c r="R67" s="76"/>
      <c r="S67" s="77"/>
      <c r="T67" s="78"/>
      <c r="U67" s="79"/>
      <c r="V67" s="79"/>
      <c r="W67" s="85"/>
      <c r="X67" s="81"/>
      <c r="Y67" s="82"/>
      <c r="Z67" s="62">
        <f t="shared" si="10"/>
        <v>0</v>
      </c>
      <c r="AA67" s="63">
        <f t="shared" si="11"/>
        <v>0</v>
      </c>
      <c r="AB67" s="63">
        <f t="shared" si="12"/>
        <v>0</v>
      </c>
      <c r="AC67" s="63">
        <f t="shared" si="13"/>
        <v>0</v>
      </c>
      <c r="AD67" s="83" t="str">
        <f t="shared" si="14"/>
        <v>-</v>
      </c>
      <c r="AE67" s="62">
        <f t="shared" si="15"/>
        <v>0</v>
      </c>
      <c r="AF67" s="63">
        <f t="shared" si="16"/>
        <v>0</v>
      </c>
      <c r="AG67" s="63">
        <f t="shared" si="17"/>
        <v>0</v>
      </c>
      <c r="AH67" s="83" t="str">
        <f t="shared" si="18"/>
        <v>-</v>
      </c>
      <c r="AI67" s="84">
        <f t="shared" si="19"/>
        <v>0</v>
      </c>
    </row>
    <row r="68" spans="1:35" ht="15">
      <c r="A68" s="60" t="s">
        <v>462</v>
      </c>
      <c r="B68" s="61" t="s">
        <v>463</v>
      </c>
      <c r="C68" s="62" t="s">
        <v>464</v>
      </c>
      <c r="D68" s="63" t="s">
        <v>465</v>
      </c>
      <c r="E68" s="63" t="s">
        <v>93</v>
      </c>
      <c r="F68" s="64" t="s">
        <v>44</v>
      </c>
      <c r="G68" s="65" t="s">
        <v>278</v>
      </c>
      <c r="H68" s="66" t="s">
        <v>144</v>
      </c>
      <c r="I68" s="67">
        <v>3076860669</v>
      </c>
      <c r="J68" s="68"/>
      <c r="K68" s="69"/>
      <c r="L68" s="70" t="s">
        <v>49</v>
      </c>
      <c r="M68" s="71"/>
      <c r="N68" s="72"/>
      <c r="O68" s="73" t="s">
        <v>59</v>
      </c>
      <c r="P68" s="74" t="s">
        <v>48</v>
      </c>
      <c r="Q68" s="75"/>
      <c r="R68" s="76"/>
      <c r="S68" s="77"/>
      <c r="T68" s="78"/>
      <c r="U68" s="79"/>
      <c r="V68" s="79"/>
      <c r="W68" s="85"/>
      <c r="X68" s="81"/>
      <c r="Y68" s="82"/>
      <c r="Z68" s="62">
        <f t="shared" si="10"/>
        <v>0</v>
      </c>
      <c r="AA68" s="63">
        <f t="shared" si="11"/>
        <v>0</v>
      </c>
      <c r="AB68" s="63">
        <f t="shared" si="12"/>
        <v>0</v>
      </c>
      <c r="AC68" s="63">
        <f t="shared" si="13"/>
        <v>0</v>
      </c>
      <c r="AD68" s="83" t="str">
        <f t="shared" si="14"/>
        <v>-</v>
      </c>
      <c r="AE68" s="62">
        <f t="shared" si="15"/>
        <v>0</v>
      </c>
      <c r="AF68" s="63">
        <f t="shared" si="16"/>
        <v>0</v>
      </c>
      <c r="AG68" s="63">
        <f t="shared" si="17"/>
        <v>0</v>
      </c>
      <c r="AH68" s="83" t="str">
        <f t="shared" si="18"/>
        <v>-</v>
      </c>
      <c r="AI68" s="84">
        <f t="shared" si="1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</dc:title>
  <dc:subject/>
  <dc:creator>U.S. Department of Education</dc:creator>
  <cp:keywords/>
  <dc:description/>
  <cp:lastModifiedBy>Authorised User</cp:lastModifiedBy>
  <dcterms:created xsi:type="dcterms:W3CDTF">2010-07-29T15:12:59Z</dcterms:created>
  <dcterms:modified xsi:type="dcterms:W3CDTF">2010-07-30T15:57:22Z</dcterms:modified>
  <cp:category/>
  <cp:version/>
  <cp:contentType/>
  <cp:contentStatus/>
</cp:coreProperties>
</file>