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05" windowWidth="15600" windowHeight="115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<sst xmlns="http://schemas.openxmlformats.org/spreadsheetml/2006/main" count="3085" uniqueCount="982">
  <si>
    <t>FISCAL YEAR 2010 ELIGIBILITY FOR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</si>
  <si>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</si>
  <si>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</si>
  <si>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</si>
  <si>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</si>
  <si>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</si>
  <si>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</si>
  <si>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</si>
  <si>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</si>
  <si>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</si>
  <si>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</si>
  <si>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</si>
  <si>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</si>
  <si>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</si>
  <si>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</si>
  <si>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</si>
  <si>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</si>
  <si>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</si>
  <si>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</si>
  <si>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</si>
  <si>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2009 Title II, Part A allocation amount</t>
  </si>
  <si>
    <t>FY 2009 Title II, Part D formula allocation amount</t>
  </si>
  <si>
    <t>FY 2009 Title IV, Part A allocation amount</t>
  </si>
  <si>
    <t>FY 2009 Title II, Part D ARRA Formula Allocation Amount</t>
  </si>
  <si>
    <t>Made AYP - School Year 08-09 (Yes, No)</t>
  </si>
  <si>
    <t>Used the Reap-Flex authority School Year 08-09 (Yes, No)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</si>
  <si>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</si>
  <si>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</si>
  <si>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</si>
  <si>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</si>
  <si>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</si>
  <si>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</si>
  <si>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</si>
  <si>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</si>
  <si>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</si>
  <si>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</si>
  <si>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</si>
  <si>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</si>
  <si>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text</t>
  </si>
  <si>
    <t>4700120</t>
  </si>
  <si>
    <t>541</t>
  </si>
  <si>
    <t>ATHENS CITY ELEMENTARY SCH DIS</t>
  </si>
  <si>
    <t>943 CRESTWAY DR</t>
  </si>
  <si>
    <t>ATHENS</t>
  </si>
  <si>
    <t>TN</t>
  </si>
  <si>
    <t>37303</t>
  </si>
  <si>
    <t>4130</t>
  </si>
  <si>
    <t>6</t>
  </si>
  <si>
    <t>NO</t>
  </si>
  <si>
    <t>NA</t>
  </si>
  <si>
    <t>YES</t>
  </si>
  <si>
    <t>yes</t>
  </si>
  <si>
    <t>no</t>
  </si>
  <si>
    <t>4700240</t>
  </si>
  <si>
    <t>030</t>
  </si>
  <si>
    <t>BENTON COUNTY SCHOOL DISTRICT</t>
  </si>
  <si>
    <t>197 BRIARWOOD ST</t>
  </si>
  <si>
    <t>CAMDEN</t>
  </si>
  <si>
    <t>38320</t>
  </si>
  <si>
    <t>1381</t>
  </si>
  <si>
    <t>6,7</t>
  </si>
  <si>
    <t>4700270</t>
  </si>
  <si>
    <t>040</t>
  </si>
  <si>
    <t>BLEDSOE COUNTY SCHOOL DISTRICT</t>
  </si>
  <si>
    <t>P O BOX 369</t>
  </si>
  <si>
    <t>PIKEVILLE</t>
  </si>
  <si>
    <t>37367</t>
  </si>
  <si>
    <t>0369</t>
  </si>
  <si>
    <t>7</t>
  </si>
  <si>
    <t>4700420</t>
  </si>
  <si>
    <t>070</t>
  </si>
  <si>
    <t>CAMPBELL COUNTY SCHOOL DISTRCT</t>
  </si>
  <si>
    <t>P O BOX 445</t>
  </si>
  <si>
    <t>JACKSBORO</t>
  </si>
  <si>
    <t>37757</t>
  </si>
  <si>
    <t>0445</t>
  </si>
  <si>
    <t>4700630</t>
  </si>
  <si>
    <t>130</t>
  </si>
  <si>
    <t>CLAIBORNE COUNTY SCHOOL DIST</t>
  </si>
  <si>
    <t>P O BOX 179</t>
  </si>
  <si>
    <t>TAZEWELL</t>
  </si>
  <si>
    <t>37879</t>
  </si>
  <si>
    <t>0179</t>
  </si>
  <si>
    <t>4700660</t>
  </si>
  <si>
    <t>140</t>
  </si>
  <si>
    <t>CLAY COUNTY SCHOOL DISTRICT</t>
  </si>
  <si>
    <t>P O BOX 469</t>
  </si>
  <si>
    <t>CELINA</t>
  </si>
  <si>
    <t>38551</t>
  </si>
  <si>
    <t>0469</t>
  </si>
  <si>
    <t>4700750</t>
  </si>
  <si>
    <t>150</t>
  </si>
  <si>
    <t>COCKE COUNTY SCHOOL DISTRICT</t>
  </si>
  <si>
    <t>305 HEDRICK DR</t>
  </si>
  <si>
    <t>NEWPORT</t>
  </si>
  <si>
    <t>37821</t>
  </si>
  <si>
    <t>9998</t>
  </si>
  <si>
    <t>4700850</t>
  </si>
  <si>
    <t>170</t>
  </si>
  <si>
    <t>CROCKETT COUNTY SCHOOL DIST</t>
  </si>
  <si>
    <t>102 NORTH CAVALIER DR</t>
  </si>
  <si>
    <t>ALAMO</t>
  </si>
  <si>
    <t>38001</t>
  </si>
  <si>
    <t>9699</t>
  </si>
  <si>
    <t>4700900</t>
  </si>
  <si>
    <t>180</t>
  </si>
  <si>
    <t>CUMBERLAND COUNTY SCHOOL DIST</t>
  </si>
  <si>
    <t>368 4TH ST</t>
  </si>
  <si>
    <t>CROSSVILLE</t>
  </si>
  <si>
    <t>38555</t>
  </si>
  <si>
    <t>4790</t>
  </si>
  <si>
    <t>4700930</t>
  </si>
  <si>
    <t>721</t>
  </si>
  <si>
    <t>DAYTON CITY ELEMENTARY SCH DIS</t>
  </si>
  <si>
    <t>520 CHERRY ST</t>
  </si>
  <si>
    <t>DAYTON</t>
  </si>
  <si>
    <t>37321</t>
  </si>
  <si>
    <t>1482</t>
  </si>
  <si>
    <t>4700960</t>
  </si>
  <si>
    <t>200</t>
  </si>
  <si>
    <t>DECATUR COUNTY SCHOOL DISTRICT</t>
  </si>
  <si>
    <t>DECATURVILLE</t>
  </si>
  <si>
    <t>38329</t>
  </si>
  <si>
    <t>4700990</t>
  </si>
  <si>
    <t>210</t>
  </si>
  <si>
    <t>DEKALB COUNTY SCHOOL DISTRICT</t>
  </si>
  <si>
    <t>110 SOUTH PUBLIC SQ</t>
  </si>
  <si>
    <t>SMITHVILLE</t>
  </si>
  <si>
    <t>37166</t>
  </si>
  <si>
    <t>1723</t>
  </si>
  <si>
    <t>4701080</t>
  </si>
  <si>
    <t>231</t>
  </si>
  <si>
    <t>DYERSBURG CITY SCHOOL DISTRICT</t>
  </si>
  <si>
    <t>P O BOX 1507</t>
  </si>
  <si>
    <t>DYERSBURG</t>
  </si>
  <si>
    <t>38025</t>
  </si>
  <si>
    <t>1507</t>
  </si>
  <si>
    <t>4701140</t>
  </si>
  <si>
    <t>542</t>
  </si>
  <si>
    <t>ETOWAH CITY ELEMENTARY SCH DIS</t>
  </si>
  <si>
    <t>858 8TH ST</t>
  </si>
  <si>
    <t>ETOWAH</t>
  </si>
  <si>
    <t>37331</t>
  </si>
  <si>
    <t>1110</t>
  </si>
  <si>
    <t>4701200</t>
  </si>
  <si>
    <t>521</t>
  </si>
  <si>
    <t>FAYETTEVILLE CITY ELEM SCH DIS</t>
  </si>
  <si>
    <t>110A SOUTH ELK AVE</t>
  </si>
  <si>
    <t>FAYETTEVILLE</t>
  </si>
  <si>
    <t>37334</t>
  </si>
  <si>
    <t>3050</t>
  </si>
  <si>
    <t>4701230</t>
  </si>
  <si>
    <t>250</t>
  </si>
  <si>
    <t>FENTRESS COUNTY SCHOOL DISTRCT</t>
  </si>
  <si>
    <t>P O BOX 963</t>
  </si>
  <si>
    <t>JAMESTOWN</t>
  </si>
  <si>
    <t>38556</t>
  </si>
  <si>
    <t>0963</t>
  </si>
  <si>
    <t>4701410</t>
  </si>
  <si>
    <t>280</t>
  </si>
  <si>
    <t>GILES COUNTY SCHOOL DISTRICT</t>
  </si>
  <si>
    <t>270 RICHLAND DR</t>
  </si>
  <si>
    <t>PULASKI</t>
  </si>
  <si>
    <t>38478</t>
  </si>
  <si>
    <t>2609</t>
  </si>
  <si>
    <t>4701440</t>
  </si>
  <si>
    <t>290</t>
  </si>
  <si>
    <t>GRAINGER COUNTY SCHOOL DISTRCT</t>
  </si>
  <si>
    <t>P O BOX 38</t>
  </si>
  <si>
    <t>RUTLEDGE</t>
  </si>
  <si>
    <t>37861</t>
  </si>
  <si>
    <t>0038</t>
  </si>
  <si>
    <t>8</t>
  </si>
  <si>
    <t>4701500</t>
  </si>
  <si>
    <t>301</t>
  </si>
  <si>
    <t>GREENEVILLE CITY SCHOOL DIST</t>
  </si>
  <si>
    <t>P O BOX 1420</t>
  </si>
  <si>
    <t>GREENEVILLE</t>
  </si>
  <si>
    <t>37744</t>
  </si>
  <si>
    <t>1420</t>
  </si>
  <si>
    <t>4701530</t>
  </si>
  <si>
    <t>310</t>
  </si>
  <si>
    <t>GRUNDY COUNTY SCHOOL DISTRICT</t>
  </si>
  <si>
    <t>P O BOX 97</t>
  </si>
  <si>
    <t>ALTAMONT</t>
  </si>
  <si>
    <t>37301</t>
  </si>
  <si>
    <t/>
  </si>
  <si>
    <t>4701620</t>
  </si>
  <si>
    <t>340</t>
  </si>
  <si>
    <t>HANCOCK COUNTY SCHOOL DISTRICT</t>
  </si>
  <si>
    <t>P O BOX 629</t>
  </si>
  <si>
    <t>SNEEDVILLE</t>
  </si>
  <si>
    <t>37869</t>
  </si>
  <si>
    <t>0629</t>
  </si>
  <si>
    <t>4701650</t>
  </si>
  <si>
    <t>350</t>
  </si>
  <si>
    <t>HARDEMAN COUNTY SCHOOL DISTRCT</t>
  </si>
  <si>
    <t>P O BOX 112</t>
  </si>
  <si>
    <t>BOLIVAR</t>
  </si>
  <si>
    <t>38008</t>
  </si>
  <si>
    <t>0112</t>
  </si>
  <si>
    <t>4701680</t>
  </si>
  <si>
    <t>360</t>
  </si>
  <si>
    <t>HARDIN COUNTY SCHOOL DISTRICT</t>
  </si>
  <si>
    <t>155 GUINN ST</t>
  </si>
  <si>
    <t>SAVANNAH</t>
  </si>
  <si>
    <t>38372</t>
  </si>
  <si>
    <t>2026</t>
  </si>
  <si>
    <t>4701770</t>
  </si>
  <si>
    <t>380</t>
  </si>
  <si>
    <t>HAYWOOD COUNTY SCHOOL DISTRICT</t>
  </si>
  <si>
    <t>900 EAST MAIN ST</t>
  </si>
  <si>
    <t>BROWNSVILLE</t>
  </si>
  <si>
    <t>38012</t>
  </si>
  <si>
    <t>2647</t>
  </si>
  <si>
    <t>4701830</t>
  </si>
  <si>
    <t>400</t>
  </si>
  <si>
    <t>HENRY COUNTY SCHOOL DISTRICT</t>
  </si>
  <si>
    <t>217 GROVE BLVD</t>
  </si>
  <si>
    <t>PARIS</t>
  </si>
  <si>
    <t>38242</t>
  </si>
  <si>
    <t>4711</t>
  </si>
  <si>
    <t>4701860</t>
  </si>
  <si>
    <t>410</t>
  </si>
  <si>
    <t>HICKMAN COUNTY SCHOOL DISTRICT</t>
  </si>
  <si>
    <t>115 MURPHREE AVE</t>
  </si>
  <si>
    <t>CENTERVILLE</t>
  </si>
  <si>
    <t>37033</t>
  </si>
  <si>
    <t>1430</t>
  </si>
  <si>
    <t>4701890</t>
  </si>
  <si>
    <t>092</t>
  </si>
  <si>
    <t>HOLLOW ROCK-BRUCETON SCH DIST</t>
  </si>
  <si>
    <t>P O BOX 135</t>
  </si>
  <si>
    <t>BRUCETON</t>
  </si>
  <si>
    <t>38317</t>
  </si>
  <si>
    <t>0135</t>
  </si>
  <si>
    <t>4701920</t>
  </si>
  <si>
    <t>420</t>
  </si>
  <si>
    <t>HOUSTON COUNTY SCHOOL DISTRICT</t>
  </si>
  <si>
    <t>P O BOX 209</t>
  </si>
  <si>
    <t>ERIN</t>
  </si>
  <si>
    <t>37061</t>
  </si>
  <si>
    <t>0209</t>
  </si>
  <si>
    <t>4701950</t>
  </si>
  <si>
    <t>271</t>
  </si>
  <si>
    <t>HUMBOLDT CITY SCHOOL DISTRICT</t>
  </si>
  <si>
    <t>1421 OSBORNE ST</t>
  </si>
  <si>
    <t>HUMBOLDT</t>
  </si>
  <si>
    <t>38343</t>
  </si>
  <si>
    <t>2869</t>
  </si>
  <si>
    <t>4702070</t>
  </si>
  <si>
    <t>440</t>
  </si>
  <si>
    <t>JACKSON COUNTY SCHOOL DISTRICT</t>
  </si>
  <si>
    <t>711 SCHOOL DR</t>
  </si>
  <si>
    <t>GAINESBORO</t>
  </si>
  <si>
    <t>38562</t>
  </si>
  <si>
    <t>9576</t>
  </si>
  <si>
    <t>4702160</t>
  </si>
  <si>
    <t>460</t>
  </si>
  <si>
    <t>JOHNSON COUNTY SCHOOL DISTRICT</t>
  </si>
  <si>
    <t>211 NORTH CHURCH ST</t>
  </si>
  <si>
    <t>MOUNTAIN CITY</t>
  </si>
  <si>
    <t>37683</t>
  </si>
  <si>
    <t>1326</t>
  </si>
  <si>
    <t>4702280</t>
  </si>
  <si>
    <t>480</t>
  </si>
  <si>
    <t>LAKE COUNTY SCHOOL DISTRICT</t>
  </si>
  <si>
    <t>P O BOX 397</t>
  </si>
  <si>
    <t>TIPTONVILLE</t>
  </si>
  <si>
    <t>38079</t>
  </si>
  <si>
    <t>0397</t>
  </si>
  <si>
    <t>4702310</t>
  </si>
  <si>
    <t>490</t>
  </si>
  <si>
    <t>LAUDERDALE COUNTY SCHOOL DIST</t>
  </si>
  <si>
    <t>402 S WASHINGTON ST</t>
  </si>
  <si>
    <t>RIPLEY</t>
  </si>
  <si>
    <t>38063</t>
  </si>
  <si>
    <t>0350</t>
  </si>
  <si>
    <t>4702430</t>
  </si>
  <si>
    <t>510</t>
  </si>
  <si>
    <t>LEWIS COUNTY SCHOOL DISTRICT</t>
  </si>
  <si>
    <t>206 SOUTH COURT ST</t>
  </si>
  <si>
    <t>HOHENWALD</t>
  </si>
  <si>
    <t>38462</t>
  </si>
  <si>
    <t>1736</t>
  </si>
  <si>
    <t>4702610</t>
  </si>
  <si>
    <t>161</t>
  </si>
  <si>
    <t>MANCHESTER CITY SCHOOL DIST</t>
  </si>
  <si>
    <t>215 EAST FORT ST</t>
  </si>
  <si>
    <t>MANCHESTER</t>
  </si>
  <si>
    <t>37355</t>
  </si>
  <si>
    <t>1556</t>
  </si>
  <si>
    <t>4702670</t>
  </si>
  <si>
    <t>590</t>
  </si>
  <si>
    <t>MARSHALL COUNTY SCHOOL DISTRCT</t>
  </si>
  <si>
    <t>700 JONES CIR</t>
  </si>
  <si>
    <t>LEWISBURG</t>
  </si>
  <si>
    <t>37091</t>
  </si>
  <si>
    <t>2427</t>
  </si>
  <si>
    <t>4702790</t>
  </si>
  <si>
    <t>094</t>
  </si>
  <si>
    <t>MCKENZIE SPECIAL SCHOOL DIST</t>
  </si>
  <si>
    <t>114 WEST BELL AVE</t>
  </si>
  <si>
    <t>MCKENZIE</t>
  </si>
  <si>
    <t>38201</t>
  </si>
  <si>
    <t>1503</t>
  </si>
  <si>
    <t>4702880</t>
  </si>
  <si>
    <t>550</t>
  </si>
  <si>
    <t>MCNAIRY COUNTY SCHOOL DISTRICT</t>
  </si>
  <si>
    <t>170 WEST COURT AVE</t>
  </si>
  <si>
    <t>SELMER</t>
  </si>
  <si>
    <t>38375</t>
  </si>
  <si>
    <t>4702910</t>
  </si>
  <si>
    <t>610</t>
  </si>
  <si>
    <t>MEIGS COUNTY SCHOOL DISTRICT</t>
  </si>
  <si>
    <t>P O BOX 1039</t>
  </si>
  <si>
    <t>DECATUR</t>
  </si>
  <si>
    <t>37322</t>
  </si>
  <si>
    <t>1039</t>
  </si>
  <si>
    <t>4703090</t>
  </si>
  <si>
    <t>650</t>
  </si>
  <si>
    <t>MORGAN COUNTY SCHOOL DISTRICT</t>
  </si>
  <si>
    <t>136 FLAT FORK RD</t>
  </si>
  <si>
    <t>WARTBURG</t>
  </si>
  <si>
    <t>37887</t>
  </si>
  <si>
    <t>0348</t>
  </si>
  <si>
    <t>4703210</t>
  </si>
  <si>
    <t>151</t>
  </si>
  <si>
    <t>NEWPORT CITY ELEMENTARY S/D</t>
  </si>
  <si>
    <t>301 COLLEGE ST</t>
  </si>
  <si>
    <t>3699</t>
  </si>
  <si>
    <t>4703300</t>
  </si>
  <si>
    <t>761</t>
  </si>
  <si>
    <t>ONEIDA CITY SCHOOL DISTRICT</t>
  </si>
  <si>
    <t>P O BOX 4819</t>
  </si>
  <si>
    <t>ONEIDA</t>
  </si>
  <si>
    <t>37841</t>
  </si>
  <si>
    <t>4819</t>
  </si>
  <si>
    <t>4703330</t>
  </si>
  <si>
    <t>670</t>
  </si>
  <si>
    <t>OVERTON COUNTY SCHOOL DISTRICT</t>
  </si>
  <si>
    <t>302 ZACHARY ST</t>
  </si>
  <si>
    <t>LIVINGSTON</t>
  </si>
  <si>
    <t>38570</t>
  </si>
  <si>
    <t>4703360</t>
  </si>
  <si>
    <t>401</t>
  </si>
  <si>
    <t>PARIS CITY SPECIAL SCHOOL DIST</t>
  </si>
  <si>
    <t>1219 HWY 641 S</t>
  </si>
  <si>
    <t>3420</t>
  </si>
  <si>
    <t>4703390</t>
  </si>
  <si>
    <t>680</t>
  </si>
  <si>
    <t>PERRY COUNTY SCHOOL DISTRICT</t>
  </si>
  <si>
    <t>333 SOUTH MILL ST</t>
  </si>
  <si>
    <t>LINDEN</t>
  </si>
  <si>
    <t>37096</t>
  </si>
  <si>
    <t>4703420</t>
  </si>
  <si>
    <t>690</t>
  </si>
  <si>
    <t>PICKETT COUNTY SCHOOL DISTRICT</t>
  </si>
  <si>
    <t>141 SKYLINE DR</t>
  </si>
  <si>
    <t>BYRDSTOWN</t>
  </si>
  <si>
    <t>38549</t>
  </si>
  <si>
    <t>2315</t>
  </si>
  <si>
    <t>4703450</t>
  </si>
  <si>
    <t>700</t>
  </si>
  <si>
    <t>POLK COUNTY SCHOOL DISTRICT</t>
  </si>
  <si>
    <t>P. O. BOX 665</t>
  </si>
  <si>
    <t>BENTON</t>
  </si>
  <si>
    <t>37307</t>
  </si>
  <si>
    <t>1001</t>
  </si>
  <si>
    <t>4703510</t>
  </si>
  <si>
    <t>720</t>
  </si>
  <si>
    <t>RHEA COUNTY SCHOOL DISTRICT</t>
  </si>
  <si>
    <t>305 CALIFORNIA AVE</t>
  </si>
  <si>
    <t>1409</t>
  </si>
  <si>
    <t>4703720</t>
  </si>
  <si>
    <t>760</t>
  </si>
  <si>
    <t>SCOTT COUNTY SCHOOL DISTRICT</t>
  </si>
  <si>
    <t>208 COURT ST</t>
  </si>
  <si>
    <t>HUNTSVILLE</t>
  </si>
  <si>
    <t>37756</t>
  </si>
  <si>
    <t>0037</t>
  </si>
  <si>
    <t>4703750</t>
  </si>
  <si>
    <t>770</t>
  </si>
  <si>
    <t>SEQUATCHIE COUNTY SCHOOL DIST</t>
  </si>
  <si>
    <t>BOX 488</t>
  </si>
  <si>
    <t>DUNLAP</t>
  </si>
  <si>
    <t>37327</t>
  </si>
  <si>
    <t>0488</t>
  </si>
  <si>
    <t>4704050</t>
  </si>
  <si>
    <t>621</t>
  </si>
  <si>
    <t>SWEETWATER CITY SCHOOL DIST</t>
  </si>
  <si>
    <t>P O BOX 231</t>
  </si>
  <si>
    <t>SWEETWATER</t>
  </si>
  <si>
    <t>37874</t>
  </si>
  <si>
    <t>0231</t>
  </si>
  <si>
    <t>4704200</t>
  </si>
  <si>
    <t>162</t>
  </si>
  <si>
    <t>TULLAHOMA CITY SCHOOL DISTRICT</t>
  </si>
  <si>
    <t>510 SOUTH JACKSON ST</t>
  </si>
  <si>
    <t>TULLAHOMA</t>
  </si>
  <si>
    <t>37388</t>
  </si>
  <si>
    <t>3468</t>
  </si>
  <si>
    <t>4704260</t>
  </si>
  <si>
    <t>661</t>
  </si>
  <si>
    <t>UNION CITY SCHOOL DISTRICT</t>
  </si>
  <si>
    <t>P O BOX 749</t>
  </si>
  <si>
    <t>UNION CITY</t>
  </si>
  <si>
    <t>38281</t>
  </si>
  <si>
    <t>4704290</t>
  </si>
  <si>
    <t>870</t>
  </si>
  <si>
    <t>UNION COUNTY SCHOOL DISTRICT</t>
  </si>
  <si>
    <t>P O BOX 10</t>
  </si>
  <si>
    <t>MAYNARDVILLE</t>
  </si>
  <si>
    <t>37807</t>
  </si>
  <si>
    <t>0010</t>
  </si>
  <si>
    <t>4704320</t>
  </si>
  <si>
    <t>880</t>
  </si>
  <si>
    <t>VAN BUREN COUNTY SCHOOL DIST</t>
  </si>
  <si>
    <t>P O BOX 98</t>
  </si>
  <si>
    <t>SPENCER</t>
  </si>
  <si>
    <t>38585</t>
  </si>
  <si>
    <t>0098</t>
  </si>
  <si>
    <t>4704350</t>
  </si>
  <si>
    <t>890</t>
  </si>
  <si>
    <t>WARREN COUNTY SCHOOL DISTRICT</t>
  </si>
  <si>
    <t>2548  MORRISON ST</t>
  </si>
  <si>
    <t>MCMINNVILLE</t>
  </si>
  <si>
    <t>37110</t>
  </si>
  <si>
    <t>3617</t>
  </si>
  <si>
    <t>4704440</t>
  </si>
  <si>
    <t>910</t>
  </si>
  <si>
    <t>WAYNE COUNTY SCHOOL DISTRICT</t>
  </si>
  <si>
    <t>P O BOX 658</t>
  </si>
  <si>
    <t>WAYNESBORO</t>
  </si>
  <si>
    <t>38485</t>
  </si>
  <si>
    <t>0658</t>
  </si>
  <si>
    <t>4704490</t>
  </si>
  <si>
    <t>097</t>
  </si>
  <si>
    <t>WEST CARROLL SPECIAL DISTRICT</t>
  </si>
  <si>
    <t>P O BOX 279</t>
  </si>
  <si>
    <t>TREZEVANT</t>
  </si>
  <si>
    <t>38258</t>
  </si>
  <si>
    <t>4704500</t>
  </si>
  <si>
    <t>930</t>
  </si>
  <si>
    <t>WHITE COUNTY SCHOOL DISTRICT</t>
  </si>
  <si>
    <t>136 BAKER ST</t>
  </si>
  <si>
    <t>SPARTA</t>
  </si>
  <si>
    <t>38583</t>
  </si>
  <si>
    <t>1700</t>
  </si>
  <si>
    <t>4700030</t>
  </si>
  <si>
    <t>171</t>
  </si>
  <si>
    <t>ALAMO CITY SCHOOL DISTRICT</t>
  </si>
  <si>
    <t>264 EAST PARK ST</t>
  </si>
  <si>
    <t>4700060</t>
  </si>
  <si>
    <t>051</t>
  </si>
  <si>
    <t>ALCOA CITY SCHOOL DISTRICT</t>
  </si>
  <si>
    <t>524 FARADAY ST</t>
  </si>
  <si>
    <t>ALCOA</t>
  </si>
  <si>
    <t>37701</t>
  </si>
  <si>
    <t>2098</t>
  </si>
  <si>
    <t>4</t>
  </si>
  <si>
    <t>4700144</t>
  </si>
  <si>
    <t>961</t>
  </si>
  <si>
    <t>ALVIN C YORK INSTITUTE</t>
  </si>
  <si>
    <t>701 N MAIN ST</t>
  </si>
  <si>
    <t>M</t>
  </si>
  <si>
    <t>4700090</t>
  </si>
  <si>
    <t>010</t>
  </si>
  <si>
    <t>ANDERSON COUNTY SCHOOL DISTRCT</t>
  </si>
  <si>
    <t>STE 500 101 SOUTH MAIN</t>
  </si>
  <si>
    <t>CLINTON</t>
  </si>
  <si>
    <t>37716</t>
  </si>
  <si>
    <t>3619</t>
  </si>
  <si>
    <t>4,8</t>
  </si>
  <si>
    <t>4700180</t>
  </si>
  <si>
    <t>020</t>
  </si>
  <si>
    <t>BEDFORD COUNTY SCHOOL DISTRICT</t>
  </si>
  <si>
    <t>500 MADISON ST</t>
  </si>
  <si>
    <t>SHELBYVILLE</t>
  </si>
  <si>
    <t>37160</t>
  </si>
  <si>
    <t>3341</t>
  </si>
  <si>
    <t>4700210</t>
  </si>
  <si>
    <t>172</t>
  </si>
  <si>
    <t>BELLS CITY SCHOOL DISTRICT</t>
  </si>
  <si>
    <t>4532 HWY 88 SOUTH</t>
  </si>
  <si>
    <t>BELLS</t>
  </si>
  <si>
    <t>38006</t>
  </si>
  <si>
    <t>3028</t>
  </si>
  <si>
    <t>4700300</t>
  </si>
  <si>
    <t>050</t>
  </si>
  <si>
    <t>BLOUNT COUNTY SCHOOL DISTRICT</t>
  </si>
  <si>
    <t>831 GRANDVIEW DR</t>
  </si>
  <si>
    <t>MARYVILLE</t>
  </si>
  <si>
    <t>37803</t>
  </si>
  <si>
    <t>5312</t>
  </si>
  <si>
    <t>4701390</t>
  </si>
  <si>
    <t>274</t>
  </si>
  <si>
    <t>BRADFORD SPECIAL SCHOOL DIST</t>
  </si>
  <si>
    <t>P O BOX 220</t>
  </si>
  <si>
    <t>BRADFORD</t>
  </si>
  <si>
    <t>38316</t>
  </si>
  <si>
    <t>0220</t>
  </si>
  <si>
    <t>4700330</t>
  </si>
  <si>
    <t>060</t>
  </si>
  <si>
    <t>BRADLEY COUNTY SCHOOL DISTRICT</t>
  </si>
  <si>
    <t>800 SOUTH LEE HWY</t>
  </si>
  <si>
    <t>CLEVELAND</t>
  </si>
  <si>
    <t>37311</t>
  </si>
  <si>
    <t>5853</t>
  </si>
  <si>
    <t>2,4,8</t>
  </si>
  <si>
    <t>4700360</t>
  </si>
  <si>
    <t>821</t>
  </si>
  <si>
    <t>BRISTOL CITY SCHOOL DISTRICT</t>
  </si>
  <si>
    <t>615 MARTIN L KING JR BLVD</t>
  </si>
  <si>
    <t>BRISTOL</t>
  </si>
  <si>
    <t>37620</t>
  </si>
  <si>
    <t>2397</t>
  </si>
  <si>
    <t>2</t>
  </si>
  <si>
    <t>4700450</t>
  </si>
  <si>
    <t>080</t>
  </si>
  <si>
    <t>CANNON COUNTY SCHOOL DISTRICT</t>
  </si>
  <si>
    <t>301 WEST MAIN ST</t>
  </si>
  <si>
    <t>WOODBURY</t>
  </si>
  <si>
    <t>37190</t>
  </si>
  <si>
    <t>1100</t>
  </si>
  <si>
    <t>4700480</t>
  </si>
  <si>
    <t>090</t>
  </si>
  <si>
    <t>CARROLL COUNTY SCHOOL DISTRICT</t>
  </si>
  <si>
    <t>P O BOX 799</t>
  </si>
  <si>
    <t>HUNTINGDON</t>
  </si>
  <si>
    <t>38344</t>
  </si>
  <si>
    <t>0510</t>
  </si>
  <si>
    <t>4700510</t>
  </si>
  <si>
    <t>100</t>
  </si>
  <si>
    <t>CARTER COUNTY SCHOOL DISTRICT</t>
  </si>
  <si>
    <t>305 ACADEMY ST</t>
  </si>
  <si>
    <t>ELIZABETHTON</t>
  </si>
  <si>
    <t>37673</t>
  </si>
  <si>
    <t>4700570</t>
  </si>
  <si>
    <t>110</t>
  </si>
  <si>
    <t>CHEATHAM COUNTY SCHOOL DISTRCT</t>
  </si>
  <si>
    <t>102 ELIZABETH ST</t>
  </si>
  <si>
    <t>ASHLAND CITY</t>
  </si>
  <si>
    <t>37015</t>
  </si>
  <si>
    <t>1101</t>
  </si>
  <si>
    <t>4700600</t>
  </si>
  <si>
    <t>120</t>
  </si>
  <si>
    <t>CHESTER COUNTY SCHOOL DISTRICT</t>
  </si>
  <si>
    <t>P O BOX 327</t>
  </si>
  <si>
    <t>HENDERSON</t>
  </si>
  <si>
    <t>38340</t>
  </si>
  <si>
    <t>0327</t>
  </si>
  <si>
    <t>4700690</t>
  </si>
  <si>
    <t>061</t>
  </si>
  <si>
    <t>CLEVELAND CITY SCHOOL DISTRICT</t>
  </si>
  <si>
    <t>4300 MOUSE CREEK N W RD</t>
  </si>
  <si>
    <t>37312</t>
  </si>
  <si>
    <t>3303</t>
  </si>
  <si>
    <t>4700720</t>
  </si>
  <si>
    <t>011</t>
  </si>
  <si>
    <t>CLINTON CITY ELEMENTARY S/D</t>
  </si>
  <si>
    <t>212 NORTH HICKS ST</t>
  </si>
  <si>
    <t>2920</t>
  </si>
  <si>
    <t>4700780</t>
  </si>
  <si>
    <t>160</t>
  </si>
  <si>
    <t>COFFEE COUNTY SCHOOL DISTRICT</t>
  </si>
  <si>
    <t>1343 MCARTHUR ST</t>
  </si>
  <si>
    <t>1785</t>
  </si>
  <si>
    <t>4703180</t>
  </si>
  <si>
    <t>190</t>
  </si>
  <si>
    <t>DAVIDSON COUNTY SD</t>
  </si>
  <si>
    <t>2601 BRANSFORD AVE</t>
  </si>
  <si>
    <t>NASHVILLE</t>
  </si>
  <si>
    <t>37204</t>
  </si>
  <si>
    <t>2811</t>
  </si>
  <si>
    <t>1,3</t>
  </si>
  <si>
    <t>4701020</t>
  </si>
  <si>
    <t>220</t>
  </si>
  <si>
    <t>DICKSON COUNTY SCHOOL DISTRICT</t>
  </si>
  <si>
    <t>817 NORTH CHARLOTTE ST</t>
  </si>
  <si>
    <t>DICKSON</t>
  </si>
  <si>
    <t>37055</t>
  </si>
  <si>
    <t>1008</t>
  </si>
  <si>
    <t>3,8</t>
  </si>
  <si>
    <t>4701050</t>
  </si>
  <si>
    <t>230</t>
  </si>
  <si>
    <t>DYER COUNTY SCHOOL DISTRICT</t>
  </si>
  <si>
    <t>159 EVERETT AVE</t>
  </si>
  <si>
    <t>38024</t>
  </si>
  <si>
    <t>5119</t>
  </si>
  <si>
    <t>4701110</t>
  </si>
  <si>
    <t>101</t>
  </si>
  <si>
    <t>ELIZABETHTON CITY SCHOOL DIST</t>
  </si>
  <si>
    <t>804 SOUTH WATAUGA AVE</t>
  </si>
  <si>
    <t>37643</t>
  </si>
  <si>
    <t>4207</t>
  </si>
  <si>
    <t>4701170</t>
  </si>
  <si>
    <t>240</t>
  </si>
  <si>
    <t>FAYETTE COUNTY SCHOOL DISTRICT</t>
  </si>
  <si>
    <t>P O BOX 9</t>
  </si>
  <si>
    <t>SOMERVILLE</t>
  </si>
  <si>
    <t>38068</t>
  </si>
  <si>
    <t>0009</t>
  </si>
  <si>
    <t>4701260</t>
  </si>
  <si>
    <t>941</t>
  </si>
  <si>
    <t>FRANKLIN CITY ELEMENTARY S/D</t>
  </si>
  <si>
    <t>507 HWY 96 W</t>
  </si>
  <si>
    <t>FRANKLIN</t>
  </si>
  <si>
    <t>37064</t>
  </si>
  <si>
    <t>2470</t>
  </si>
  <si>
    <t>4701290</t>
  </si>
  <si>
    <t>260</t>
  </si>
  <si>
    <t>FRANKLIN COUNTY SCHOOL DISTRCT</t>
  </si>
  <si>
    <t>215 SOUTH COLLEGE ST</t>
  </si>
  <si>
    <t>WINCHESTER</t>
  </si>
  <si>
    <t>37398</t>
  </si>
  <si>
    <t>1519</t>
  </si>
  <si>
    <t>4701400</t>
  </si>
  <si>
    <t>275</t>
  </si>
  <si>
    <t>GIBSON SPECIAL DISTRICT</t>
  </si>
  <si>
    <t>135 HWY 45 W</t>
  </si>
  <si>
    <t>DYER</t>
  </si>
  <si>
    <t>38330</t>
  </si>
  <si>
    <t>4701470</t>
  </si>
  <si>
    <t>300</t>
  </si>
  <si>
    <t>GREENE COUNTY SCHOOL DISTRICT</t>
  </si>
  <si>
    <t>910 SUMMER ST</t>
  </si>
  <si>
    <t>37743</t>
  </si>
  <si>
    <t>3016</t>
  </si>
  <si>
    <t>4700001</t>
  </si>
  <si>
    <t>320</t>
  </si>
  <si>
    <t>HAMBLEN COUNTY SCHOOL DISTRICT</t>
  </si>
  <si>
    <t>210 EAST MORRIS BLVD</t>
  </si>
  <si>
    <t>MORRISTOWN</t>
  </si>
  <si>
    <t>37813</t>
  </si>
  <si>
    <t>2341</t>
  </si>
  <si>
    <t>4701590</t>
  </si>
  <si>
    <t>330</t>
  </si>
  <si>
    <t>HAMILTON COUNTY SCHOOL DISTRCT</t>
  </si>
  <si>
    <t>6703 BONNY OAKS DR</t>
  </si>
  <si>
    <t>CHATTANOOGA</t>
  </si>
  <si>
    <t>37421</t>
  </si>
  <si>
    <t>4701740</t>
  </si>
  <si>
    <t>370</t>
  </si>
  <si>
    <t>HAWKINS COUNTY SCHOOL DISTRICT</t>
  </si>
  <si>
    <t>200 NORTH DEPOT ST</t>
  </si>
  <si>
    <t>ROGERSVILLE</t>
  </si>
  <si>
    <t>37857</t>
  </si>
  <si>
    <t>2699</t>
  </si>
  <si>
    <t>4701800</t>
  </si>
  <si>
    <t>390</t>
  </si>
  <si>
    <t>HENDERSON COUNTY SCHOOL DIST</t>
  </si>
  <si>
    <t>P O BOX 189</t>
  </si>
  <si>
    <t>LEXINGTON</t>
  </si>
  <si>
    <t>38351</t>
  </si>
  <si>
    <t>0189</t>
  </si>
  <si>
    <t>4701980</t>
  </si>
  <si>
    <t>430</t>
  </si>
  <si>
    <t>HUMPHREYS COUNTY SCHOOL DIST</t>
  </si>
  <si>
    <t>2443 HWY 70 E</t>
  </si>
  <si>
    <t>WAVERLY</t>
  </si>
  <si>
    <t>37185</t>
  </si>
  <si>
    <t>2223</t>
  </si>
  <si>
    <t>4702010</t>
  </si>
  <si>
    <t>093</t>
  </si>
  <si>
    <t>HUNTINGDON SPECIAL SCHOOL DIST</t>
  </si>
  <si>
    <t>585 HIGH ST</t>
  </si>
  <si>
    <t>0648</t>
  </si>
  <si>
    <t>4702580</t>
  </si>
  <si>
    <t>570</t>
  </si>
  <si>
    <t>JACKSON-MADISON CONSOLIDATED</t>
  </si>
  <si>
    <t>310 NORTH PKWY</t>
  </si>
  <si>
    <t>JACKSON</t>
  </si>
  <si>
    <t>38305</t>
  </si>
  <si>
    <t>2712</t>
  </si>
  <si>
    <t>2,8</t>
  </si>
  <si>
    <t>4702100</t>
  </si>
  <si>
    <t>450</t>
  </si>
  <si>
    <t>JEFFERSON COUNTY SCHOOL DIST</t>
  </si>
  <si>
    <t>P O BOX 190</t>
  </si>
  <si>
    <t>DANDRIDGE</t>
  </si>
  <si>
    <t>37725</t>
  </si>
  <si>
    <t>0190</t>
  </si>
  <si>
    <t>4702130</t>
  </si>
  <si>
    <t>901</t>
  </si>
  <si>
    <t>JOHNSON CITY SCHOOL DISTRICT</t>
  </si>
  <si>
    <t>P O BOX 1517</t>
  </si>
  <si>
    <t>JOHNSON CITY</t>
  </si>
  <si>
    <t>37605</t>
  </si>
  <si>
    <t>1517</t>
  </si>
  <si>
    <t>4702190</t>
  </si>
  <si>
    <t>822</t>
  </si>
  <si>
    <t>KINGSPORT CITY SCHOOL DISTRICT</t>
  </si>
  <si>
    <t>1701 EAST CENTER ST</t>
  </si>
  <si>
    <t>KINGSPORT</t>
  </si>
  <si>
    <t>37664</t>
  </si>
  <si>
    <t>2608</t>
  </si>
  <si>
    <t>4702220</t>
  </si>
  <si>
    <t>470</t>
  </si>
  <si>
    <t>KNOX COUNTY SCHOOL DISTRICT</t>
  </si>
  <si>
    <t>912 SOUTH GAY ST</t>
  </si>
  <si>
    <t>KNOXVILLE</t>
  </si>
  <si>
    <t>37902</t>
  </si>
  <si>
    <t>2188</t>
  </si>
  <si>
    <t>4702340</t>
  </si>
  <si>
    <t>500</t>
  </si>
  <si>
    <t>LAWRENCE COUNTY SCHOOL DISTRCT</t>
  </si>
  <si>
    <t>700 MAHR AVE</t>
  </si>
  <si>
    <t>LAWRENCEBURG</t>
  </si>
  <si>
    <t>38464</t>
  </si>
  <si>
    <t>2621</t>
  </si>
  <si>
    <t>4702370</t>
  </si>
  <si>
    <t>951</t>
  </si>
  <si>
    <t>LEBANON CITY ELEMENTARY S/D</t>
  </si>
  <si>
    <t>701 COLES FERRY PIKE</t>
  </si>
  <si>
    <t>LEBANON</t>
  </si>
  <si>
    <t>37087</t>
  </si>
  <si>
    <t>5631</t>
  </si>
  <si>
    <t>4702400</t>
  </si>
  <si>
    <t>531</t>
  </si>
  <si>
    <t>LENOIR CITY SCHOOL DISTRICT</t>
  </si>
  <si>
    <t>2145 HARRISON AVE</t>
  </si>
  <si>
    <t>LENOIR CITY</t>
  </si>
  <si>
    <t>37771</t>
  </si>
  <si>
    <t>6623</t>
  </si>
  <si>
    <t>4702460</t>
  </si>
  <si>
    <t>391</t>
  </si>
  <si>
    <t>LEXINGTON CITY ELEMENTARY</t>
  </si>
  <si>
    <t>70 DIXON ST</t>
  </si>
  <si>
    <t>2165</t>
  </si>
  <si>
    <t>4702490</t>
  </si>
  <si>
    <t>520</t>
  </si>
  <si>
    <t>LINCOLN COUNTY SCHOOL DISTRICT</t>
  </si>
  <si>
    <t>206 EAST DAVIDSON DR</t>
  </si>
  <si>
    <t>3581</t>
  </si>
  <si>
    <t>4702520</t>
  </si>
  <si>
    <t>530</t>
  </si>
  <si>
    <t>LOUDON COUNTY SCHOOL DISTRICT</t>
  </si>
  <si>
    <t>100 RIVER RD</t>
  </si>
  <si>
    <t>LOUDON</t>
  </si>
  <si>
    <t>37774</t>
  </si>
  <si>
    <t>1042</t>
  </si>
  <si>
    <t>4702550</t>
  </si>
  <si>
    <t>560</t>
  </si>
  <si>
    <t>MACON COUNTY SCHOOL DISTRICT</t>
  </si>
  <si>
    <t>501 COLLEGE ST</t>
  </si>
  <si>
    <t>LAFAYETTE</t>
  </si>
  <si>
    <t>37083</t>
  </si>
  <si>
    <t>1706</t>
  </si>
  <si>
    <t>4702640</t>
  </si>
  <si>
    <t>580</t>
  </si>
  <si>
    <t>MARION COUNTY SCHOOL DISTRICT</t>
  </si>
  <si>
    <t>204 BETSY PACK DR</t>
  </si>
  <si>
    <t>JASPER</t>
  </si>
  <si>
    <t>37347</t>
  </si>
  <si>
    <t>3024</t>
  </si>
  <si>
    <t>4702700</t>
  </si>
  <si>
    <t>052</t>
  </si>
  <si>
    <t>MARYVILLE CITY SCHOOL DISTRICT</t>
  </si>
  <si>
    <t>833 LAWRENCE AVE</t>
  </si>
  <si>
    <t>4702760</t>
  </si>
  <si>
    <t>600</t>
  </si>
  <si>
    <t>MAURY COUNTY SCHOOL DISTRICT</t>
  </si>
  <si>
    <t>501 WEST 8TH ST</t>
  </si>
  <si>
    <t>COLUMBIA</t>
  </si>
  <si>
    <t>38401</t>
  </si>
  <si>
    <t>3191</t>
  </si>
  <si>
    <t>5,6,7</t>
  </si>
  <si>
    <t>4702820</t>
  </si>
  <si>
    <t>540</t>
  </si>
  <si>
    <t>MCMINN COUNTY SCHOOL DISTRICT</t>
  </si>
  <si>
    <t>216 NORTH JACKSON</t>
  </si>
  <si>
    <t>3640</t>
  </si>
  <si>
    <t>4702940</t>
  </si>
  <si>
    <t>791</t>
  </si>
  <si>
    <t>MEMPHIS CITY SCHOOL DISTRICT</t>
  </si>
  <si>
    <t>2597 AVERY AVE</t>
  </si>
  <si>
    <t>MEMPHIS</t>
  </si>
  <si>
    <t>38112</t>
  </si>
  <si>
    <t>4818</t>
  </si>
  <si>
    <t>4702970</t>
  </si>
  <si>
    <t>272</t>
  </si>
  <si>
    <t>MILAN CITY SPECIAL SCHOOL DIST</t>
  </si>
  <si>
    <t>2048 SOUTH FIRST ST</t>
  </si>
  <si>
    <t>MILAN</t>
  </si>
  <si>
    <t>38358</t>
  </si>
  <si>
    <t>0528</t>
  </si>
  <si>
    <t>4703000</t>
  </si>
  <si>
    <t>620</t>
  </si>
  <si>
    <t>MONROE COUNTY SCHOOL DISTRICT</t>
  </si>
  <si>
    <t>205 OAK GROVE RD</t>
  </si>
  <si>
    <t>MADISONVILLE</t>
  </si>
  <si>
    <t>37354</t>
  </si>
  <si>
    <t>5930</t>
  </si>
  <si>
    <t>4703030</t>
  </si>
  <si>
    <t>630</t>
  </si>
  <si>
    <t>MONTGOMERY COUNTY SCHOOLS</t>
  </si>
  <si>
    <t>621 GRACEY AVE</t>
  </si>
  <si>
    <t>CLARKSVILLE</t>
  </si>
  <si>
    <t>37040</t>
  </si>
  <si>
    <t>4703060</t>
  </si>
  <si>
    <t>640</t>
  </si>
  <si>
    <t>MOORE COUNTY SCHOOL DISTRICT</t>
  </si>
  <si>
    <t>BOX 219</t>
  </si>
  <si>
    <t>LYNCHBURG</t>
  </si>
  <si>
    <t>37352</t>
  </si>
  <si>
    <t>0219</t>
  </si>
  <si>
    <t>4703150</t>
  </si>
  <si>
    <t>751</t>
  </si>
  <si>
    <t>MURFREESBORO CITY ELEM SCH DIS</t>
  </si>
  <si>
    <t>2552 SOUTH CHURCH ST</t>
  </si>
  <si>
    <t>MURFREESBORO</t>
  </si>
  <si>
    <t>37127</t>
  </si>
  <si>
    <t>6342</t>
  </si>
  <si>
    <t>4703240</t>
  </si>
  <si>
    <t>012</t>
  </si>
  <si>
    <t>OAK RIDGE CITY SCHOOL DISTRICT</t>
  </si>
  <si>
    <t>P O BOX 6588</t>
  </si>
  <si>
    <t>OAK RIDGE</t>
  </si>
  <si>
    <t>37831</t>
  </si>
  <si>
    <t>3221</t>
  </si>
  <si>
    <t>4703270</t>
  </si>
  <si>
    <t>660</t>
  </si>
  <si>
    <t>OBION COUNTY SCHOOL DISTRICT</t>
  </si>
  <si>
    <t>316 SOUTH THIRD ST</t>
  </si>
  <si>
    <t>38261</t>
  </si>
  <si>
    <t>3724</t>
  </si>
  <si>
    <t>4703480</t>
  </si>
  <si>
    <t>710</t>
  </si>
  <si>
    <t>PUTNAM COUNTY SCHOOL DISTRICT</t>
  </si>
  <si>
    <t>1400 EAST SPRING ST</t>
  </si>
  <si>
    <t>COOKEVILLE</t>
  </si>
  <si>
    <t>38506</t>
  </si>
  <si>
    <t>4313</t>
  </si>
  <si>
    <t>4703540</t>
  </si>
  <si>
    <t>581</t>
  </si>
  <si>
    <t>RICHARD CITY ELEMENTARY S/D</t>
  </si>
  <si>
    <t>1620 HAMILTON AVE</t>
  </si>
  <si>
    <t>SOUTH PITTSBURG</t>
  </si>
  <si>
    <t>37380</t>
  </si>
  <si>
    <t>1645</t>
  </si>
  <si>
    <t>4703590</t>
  </si>
  <si>
    <t>730</t>
  </si>
  <si>
    <t>ROANE COUNTY SCHOOL DISTRICT</t>
  </si>
  <si>
    <t>105 BLUFF RD</t>
  </si>
  <si>
    <t>KINGSTON</t>
  </si>
  <si>
    <t>37763</t>
  </si>
  <si>
    <t>7209</t>
  </si>
  <si>
    <t>4703600</t>
  </si>
  <si>
    <t>740</t>
  </si>
  <si>
    <t>ROBERTSON COUNTY SCHOOL DIST</t>
  </si>
  <si>
    <t>2121  WOODLAND  ST</t>
  </si>
  <si>
    <t>SPRINGFIELD</t>
  </si>
  <si>
    <t>37172</t>
  </si>
  <si>
    <t>3736</t>
  </si>
  <si>
    <t>4703660</t>
  </si>
  <si>
    <t>371</t>
  </si>
  <si>
    <t>ROGERSVILLE CITY ELEM SCH DIST</t>
  </si>
  <si>
    <t>116 BROADWAY</t>
  </si>
  <si>
    <t>3299</t>
  </si>
  <si>
    <t>4703690</t>
  </si>
  <si>
    <t>750</t>
  </si>
  <si>
    <t>RUTHERFORD COUNTY SCHOOL DIST</t>
  </si>
  <si>
    <t>2240 SOUTHPARK BLVD</t>
  </si>
  <si>
    <t>37128</t>
  </si>
  <si>
    <t>2,3,8</t>
  </si>
  <si>
    <t>4703780</t>
  </si>
  <si>
    <t>780</t>
  </si>
  <si>
    <t>SEVIER COUNTY SCHOOL DISTRICT</t>
  </si>
  <si>
    <t>226 CEDAR ST</t>
  </si>
  <si>
    <t>SEVIERVILLE</t>
  </si>
  <si>
    <t>37862</t>
  </si>
  <si>
    <t>3803</t>
  </si>
  <si>
    <t>4703810</t>
  </si>
  <si>
    <t>790</t>
  </si>
  <si>
    <t>SHELBY COUNTY SCHOOL DISTRICT</t>
  </si>
  <si>
    <t>160 SOUTH HOLLYWOOD</t>
  </si>
  <si>
    <t>4801</t>
  </si>
  <si>
    <t>1,3,8</t>
  </si>
  <si>
    <t>4703870</t>
  </si>
  <si>
    <t>800</t>
  </si>
  <si>
    <t>SMITH COUNTY SCHOOL DISTRICT</t>
  </si>
  <si>
    <t>126 S C M S LN</t>
  </si>
  <si>
    <t>CARTHAGE</t>
  </si>
  <si>
    <t>37030</t>
  </si>
  <si>
    <t>1536</t>
  </si>
  <si>
    <t>4703900</t>
  </si>
  <si>
    <t>095</t>
  </si>
  <si>
    <t>SOUTH CARROLL SPECIAL SCH DIST</t>
  </si>
  <si>
    <t>145 CLARKSBURG RD</t>
  </si>
  <si>
    <t>CLARKSBURG</t>
  </si>
  <si>
    <t>38324</t>
  </si>
  <si>
    <t>4703960</t>
  </si>
  <si>
    <t>810</t>
  </si>
  <si>
    <t>STEWART COUNTY SCHOOL DISTRICT</t>
  </si>
  <si>
    <t>P O BOX 433</t>
  </si>
  <si>
    <t>DOVER</t>
  </si>
  <si>
    <t>37058</t>
  </si>
  <si>
    <t>0433</t>
  </si>
  <si>
    <t>4703990</t>
  </si>
  <si>
    <t>820</t>
  </si>
  <si>
    <t>SULLIVAN COUNTY SCHOOL DISTRCT</t>
  </si>
  <si>
    <t>P O BOX 306</t>
  </si>
  <si>
    <t>BLOUNTVILLE</t>
  </si>
  <si>
    <t>37617</t>
  </si>
  <si>
    <t>0306</t>
  </si>
  <si>
    <t>4704020</t>
  </si>
  <si>
    <t>830</t>
  </si>
  <si>
    <t>SUMNER COUNTY SCHOOL DISTRICT</t>
  </si>
  <si>
    <t>695 EAST MAIN ST</t>
  </si>
  <si>
    <t>GALLATIN</t>
  </si>
  <si>
    <t>37066</t>
  </si>
  <si>
    <t>4700145</t>
  </si>
  <si>
    <t>963</t>
  </si>
  <si>
    <t>TENNESSEE SCHOOL FOR BLIND</t>
  </si>
  <si>
    <t>115 STEWARTS FERRY PK</t>
  </si>
  <si>
    <t>37214</t>
  </si>
  <si>
    <t>1</t>
  </si>
  <si>
    <t>na</t>
  </si>
  <si>
    <t>4700146</t>
  </si>
  <si>
    <t>964</t>
  </si>
  <si>
    <t>TENNESSEE SCHOOL FOR DEAF</t>
  </si>
  <si>
    <t>2725 ISLAND HOME BLVD</t>
  </si>
  <si>
    <t>37920</t>
  </si>
  <si>
    <t>4704080</t>
  </si>
  <si>
    <t>840</t>
  </si>
  <si>
    <t>TIPTON COUNTY SCHOOL DISTRICT</t>
  </si>
  <si>
    <t>1580 HWY 51 S</t>
  </si>
  <si>
    <t>COVINGTON</t>
  </si>
  <si>
    <t>38019</t>
  </si>
  <si>
    <t>0486</t>
  </si>
  <si>
    <t>4704100</t>
  </si>
  <si>
    <t>273</t>
  </si>
  <si>
    <t>TRENTON CITY SCHOOL DISTRICT</t>
  </si>
  <si>
    <t>201 WEST 10TH ST</t>
  </si>
  <si>
    <t>TRENTON</t>
  </si>
  <si>
    <t>38382</t>
  </si>
  <si>
    <t>2706</t>
  </si>
  <si>
    <t>4704170</t>
  </si>
  <si>
    <t>850</t>
  </si>
  <si>
    <t>TROUSDALE COUNTY SCHOOL DIST</t>
  </si>
  <si>
    <t>103 LOCK SIX RD</t>
  </si>
  <si>
    <t>HARTSVILLE</t>
  </si>
  <si>
    <t>37074</t>
  </si>
  <si>
    <t>2019</t>
  </si>
  <si>
    <t>4704230</t>
  </si>
  <si>
    <t>860</t>
  </si>
  <si>
    <t>UNICOI SCHOOL DISTRICT</t>
  </si>
  <si>
    <t>600 NORTH ELM AVE</t>
  </si>
  <si>
    <t>ERWIN</t>
  </si>
  <si>
    <t>37650</t>
  </si>
  <si>
    <t>1310</t>
  </si>
  <si>
    <t>4704380</t>
  </si>
  <si>
    <t>900</t>
  </si>
  <si>
    <t>WASHINGTON COUNTY SCHOOL DIST</t>
  </si>
  <si>
    <t>405 WEST COLLEGE ST</t>
  </si>
  <si>
    <t>JONESBOROUGH</t>
  </si>
  <si>
    <t>37659</t>
  </si>
  <si>
    <t>1009</t>
  </si>
  <si>
    <t>4704470</t>
  </si>
  <si>
    <t>920</t>
  </si>
  <si>
    <t>WEAKLEY COUNTY SCHOOL DISTRICT</t>
  </si>
  <si>
    <t>8319 HWY 22 STE A</t>
  </si>
  <si>
    <t>DRESDEN</t>
  </si>
  <si>
    <t>38225</t>
  </si>
  <si>
    <t>4700143</t>
  </si>
  <si>
    <t>960</t>
  </si>
  <si>
    <t>WEST TENNESSEE SCHOOL FOR DEAF</t>
  </si>
  <si>
    <t>1838 NORTH PKWY</t>
  </si>
  <si>
    <t>38301</t>
  </si>
  <si>
    <t>4704530</t>
  </si>
  <si>
    <t>940</t>
  </si>
  <si>
    <t>WILLIAMSON COUNTY SCHOOL DIST</t>
  </si>
  <si>
    <t>1320 WEST MAIN STE 202</t>
  </si>
  <si>
    <t>2,3,5,8</t>
  </si>
  <si>
    <t>4704550</t>
  </si>
  <si>
    <t>950</t>
  </si>
  <si>
    <t>WILSON COUNTY SCHOOL DISTRICT</t>
  </si>
  <si>
    <t>351 STUMPY LN</t>
  </si>
  <si>
    <t>37090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</si>
  <si>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</si>
  <si>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Tennessee School Districts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</si>
</sst>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"/>
    <numFmt numFmtId="167" formatCode="00000"/>
    <numFmt numFmtId="168" formatCode="[&lt;=9999999]###\-####;\(###\)\ ###\-####"/>
    <numFmt numFmtId="169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/>
      <right/>
      <top style="hair"/>
      <bottom>
        <color indexed="63"/>
      </bottom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/>
      <top style="hair">
        <color indexed="63"/>
      </top>
      <bottom style="hair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3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7" fontId="2" fillId="33" borderId="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textRotation="75" wrapText="1"/>
    </xf>
    <xf numFmtId="0" fontId="2" fillId="34" borderId="11" xfId="0" applyFont="1" applyFill="1" applyBorder="1" applyAlignment="1">
      <alignment horizontal="left" textRotation="75" wrapText="1"/>
    </xf>
    <xf numFmtId="0" fontId="2" fillId="34" borderId="12" xfId="0" applyFont="1" applyFill="1" applyBorder="1" applyAlignment="1" applyProtection="1">
      <alignment horizontal="left" textRotation="75" wrapText="1"/>
      <protection/>
    </xf>
    <xf numFmtId="14" fontId="2" fillId="34" borderId="13" xfId="0" applyNumberFormat="1" applyFont="1" applyFill="1" applyBorder="1" applyAlignment="1" applyProtection="1">
      <alignment horizontal="left" textRotation="75" wrapText="1"/>
      <protection/>
    </xf>
    <xf numFmtId="0" fontId="2" fillId="34" borderId="14" xfId="0" applyFont="1" applyFill="1" applyBorder="1" applyAlignment="1" applyProtection="1">
      <alignment horizontal="left" textRotation="75" wrapText="1"/>
      <protection/>
    </xf>
    <xf numFmtId="0" fontId="2" fillId="35" borderId="10" xfId="0" applyFont="1" applyFill="1" applyBorder="1" applyAlignment="1">
      <alignment horizontal="left" textRotation="75" wrapText="1"/>
    </xf>
    <xf numFmtId="0" fontId="2" fillId="35" borderId="11" xfId="0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2" fontId="2" fillId="0" borderId="12" xfId="0" applyNumberFormat="1" applyFont="1" applyFill="1" applyBorder="1" applyAlignment="1">
      <alignment horizontal="left" textRotation="75" wrapText="1"/>
    </xf>
    <xf numFmtId="0" fontId="2" fillId="35" borderId="15" xfId="0" applyFont="1" applyFill="1" applyBorder="1" applyAlignment="1" applyProtection="1">
      <alignment horizontal="left" textRotation="75" wrapText="1"/>
      <protection/>
    </xf>
    <xf numFmtId="0" fontId="2" fillId="0" borderId="10" xfId="0" applyFont="1" applyFill="1" applyBorder="1" applyAlignment="1" applyProtection="1">
      <alignment horizontal="left" textRotation="75" wrapText="1"/>
      <protection/>
    </xf>
    <xf numFmtId="0" fontId="2" fillId="0" borderId="11" xfId="0" applyFont="1" applyFill="1" applyBorder="1" applyAlignment="1" applyProtection="1">
      <alignment horizontal="left" textRotation="75" wrapText="1"/>
      <protection/>
    </xf>
    <xf numFmtId="0" fontId="2" fillId="36" borderId="12" xfId="0" applyFont="1" applyFill="1" applyBorder="1" applyAlignment="1" applyProtection="1">
      <alignment horizontal="left" textRotation="75" wrapText="1"/>
      <protection/>
    </xf>
    <xf numFmtId="0" fontId="2" fillId="37" borderId="16" xfId="0" applyFont="1" applyFill="1" applyBorder="1" applyAlignment="1" applyProtection="1">
      <alignment horizontal="left" textRotation="75" wrapText="1"/>
      <protection/>
    </xf>
    <xf numFmtId="0" fontId="2" fillId="37" borderId="17" xfId="0" applyFont="1" applyFill="1" applyBorder="1" applyAlignment="1" applyProtection="1">
      <alignment horizontal="left" textRotation="75" wrapText="1"/>
      <protection/>
    </xf>
    <xf numFmtId="0" fontId="2" fillId="0" borderId="13" xfId="0" applyFont="1" applyFill="1" applyBorder="1" applyAlignment="1" applyProtection="1">
      <alignment horizontal="left" textRotation="75" wrapText="1"/>
      <protection locked="0"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4" xfId="0" applyFont="1" applyFill="1" applyBorder="1" applyAlignment="1" applyProtection="1">
      <alignment horizontal="left" textRotation="75" wrapText="1"/>
      <protection locked="0"/>
    </xf>
    <xf numFmtId="0" fontId="2" fillId="34" borderId="18" xfId="0" applyFont="1" applyFill="1" applyBorder="1" applyAlignment="1" applyProtection="1">
      <alignment horizontal="left" textRotation="75" wrapText="1"/>
      <protection locked="0"/>
    </xf>
    <xf numFmtId="0" fontId="2" fillId="35" borderId="18" xfId="0" applyFont="1" applyFill="1" applyBorder="1" applyAlignment="1" applyProtection="1">
      <alignment horizontal="left" textRotation="75" wrapText="1"/>
      <protection locked="0"/>
    </xf>
    <xf numFmtId="0" fontId="2" fillId="35" borderId="13" xfId="0" applyFont="1" applyFill="1" applyBorder="1" applyAlignment="1" applyProtection="1">
      <alignment horizontal="left" textRotation="75" wrapText="1"/>
      <protection locked="0"/>
    </xf>
    <xf numFmtId="0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2" fontId="2" fillId="0" borderId="21" xfId="0" applyNumberFormat="1" applyFont="1" applyFill="1" applyBorder="1" applyAlignment="1" applyProtection="1">
      <alignment horizontal="center"/>
      <protection/>
    </xf>
    <xf numFmtId="2" fontId="2" fillId="0" borderId="24" xfId="0" applyNumberFormat="1" applyFont="1" applyFill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36" borderId="24" xfId="0" applyFont="1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49" fontId="4" fillId="33" borderId="28" xfId="0" applyNumberFormat="1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2" fontId="4" fillId="33" borderId="28" xfId="0" applyNumberFormat="1" applyFont="1" applyFill="1" applyBorder="1" applyAlignment="1">
      <alignment horizontal="center"/>
    </xf>
    <xf numFmtId="167" fontId="4" fillId="33" borderId="29" xfId="0" applyNumberFormat="1" applyFont="1" applyFill="1" applyBorder="1" applyAlignment="1">
      <alignment/>
    </xf>
    <xf numFmtId="166" fontId="4" fillId="33" borderId="30" xfId="0" applyNumberFormat="1" applyFont="1" applyFill="1" applyBorder="1" applyAlignment="1">
      <alignment/>
    </xf>
    <xf numFmtId="168" fontId="4" fillId="33" borderId="30" xfId="0" applyNumberFormat="1" applyFont="1" applyFill="1" applyBorder="1" applyAlignment="1">
      <alignment/>
    </xf>
    <xf numFmtId="0" fontId="4" fillId="33" borderId="31" xfId="0" applyNumberFormat="1" applyFont="1" applyFill="1" applyBorder="1" applyAlignment="1">
      <alignment/>
    </xf>
    <xf numFmtId="0" fontId="4" fillId="33" borderId="30" xfId="0" applyNumberFormat="1" applyFont="1" applyFill="1" applyBorder="1" applyAlignment="1">
      <alignment horizontal="center"/>
    </xf>
    <xf numFmtId="0" fontId="4" fillId="0" borderId="32" xfId="0" applyFont="1" applyFill="1" applyBorder="1" applyAlignment="1" applyProtection="1">
      <alignment horizontal="center"/>
      <protection locked="0"/>
    </xf>
    <xf numFmtId="4" fontId="4" fillId="0" borderId="29" xfId="55" applyNumberFormat="1" applyFont="1" applyFill="1" applyBorder="1" applyAlignment="1" applyProtection="1">
      <alignment horizontal="right" wrapText="1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2" fontId="4" fillId="33" borderId="31" xfId="0" applyNumberFormat="1" applyFont="1" applyFill="1" applyBorder="1" applyAlignment="1">
      <alignment horizontal="right"/>
    </xf>
    <xf numFmtId="0" fontId="4" fillId="33" borderId="30" xfId="0" applyFont="1" applyFill="1" applyBorder="1" applyAlignment="1">
      <alignment horizontal="center"/>
    </xf>
    <xf numFmtId="2" fontId="4" fillId="0" borderId="30" xfId="0" applyNumberFormat="1" applyFont="1" applyFill="1" applyBorder="1" applyAlignment="1" applyProtection="1">
      <alignment/>
      <protection locked="0"/>
    </xf>
    <xf numFmtId="2" fontId="4" fillId="0" borderId="30" xfId="0" applyNumberFormat="1" applyFont="1" applyFill="1" applyBorder="1" applyAlignment="1" applyProtection="1">
      <alignment horizontal="center"/>
      <protection locked="0"/>
    </xf>
    <xf numFmtId="0" fontId="4" fillId="33" borderId="32" xfId="0" applyFont="1" applyFill="1" applyBorder="1" applyAlignment="1">
      <alignment horizontal="center"/>
    </xf>
    <xf numFmtId="169" fontId="4" fillId="0" borderId="31" xfId="44" applyNumberFormat="1" applyFont="1" applyFill="1" applyBorder="1" applyAlignment="1" applyProtection="1">
      <alignment/>
      <protection locked="0"/>
    </xf>
    <xf numFmtId="169" fontId="4" fillId="0" borderId="30" xfId="44" applyNumberFormat="1" applyFont="1" applyFill="1" applyBorder="1" applyAlignment="1" applyProtection="1">
      <alignment/>
      <protection locked="0"/>
    </xf>
    <xf numFmtId="169" fontId="4" fillId="0" borderId="32" xfId="44" applyNumberFormat="1" applyFont="1" applyFill="1" applyBorder="1" applyAlignment="1" applyProtection="1">
      <alignment horizontal="right"/>
      <protection locked="0"/>
    </xf>
    <xf numFmtId="0" fontId="4" fillId="0" borderId="31" xfId="55" applyFont="1" applyFill="1" applyBorder="1" applyAlignment="1" applyProtection="1">
      <alignment horizontal="center"/>
      <protection locked="0"/>
    </xf>
    <xf numFmtId="0" fontId="4" fillId="0" borderId="32" xfId="55" applyFont="1" applyFill="1" applyBorder="1" applyAlignment="1" applyProtection="1">
      <alignment horizontal="center"/>
      <protection locked="0"/>
    </xf>
    <xf numFmtId="0" fontId="4" fillId="33" borderId="28" xfId="0" applyFont="1" applyFill="1" applyBorder="1" applyAlignment="1">
      <alignment horizontal="center"/>
    </xf>
    <xf numFmtId="0" fontId="4" fillId="33" borderId="33" xfId="0" applyFont="1" applyFill="1" applyBorder="1" applyAlignment="1">
      <alignment/>
    </xf>
    <xf numFmtId="169" fontId="4" fillId="0" borderId="32" xfId="55" applyNumberFormat="1" applyFont="1" applyFill="1" applyBorder="1" applyAlignment="1" applyProtection="1">
      <alignment horizontal="right"/>
      <protection locked="0"/>
    </xf>
    <xf numFmtId="169" fontId="4" fillId="0" borderId="31" xfId="0" applyNumberFormat="1" applyFont="1" applyFill="1" applyBorder="1" applyAlignment="1" applyProtection="1">
      <alignment/>
      <protection locked="0"/>
    </xf>
    <xf numFmtId="169" fontId="4" fillId="0" borderId="30" xfId="0" applyNumberFormat="1" applyFont="1" applyFill="1" applyBorder="1" applyAlignment="1" applyProtection="1">
      <alignment/>
      <protection locked="0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64"/>
  <sheetViews>
    <sheetView tabSelected="1"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2" max="2" width="9.421875" style="0" bestFit="1" customWidth="1"/>
    <col min="3" max="3" width="37.28125" style="0" bestFit="1" customWidth="1"/>
    <col min="4" max="4" width="24.28125" style="0" bestFit="1" customWidth="1"/>
    <col min="5" max="5" width="15.574218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0" width="6.57421875" style="0" bestFit="1" customWidth="1"/>
    <col min="11" max="12" width="6.57421875" style="0" hidden="1" customWidth="1"/>
    <col min="13" max="13" width="8.140625" style="0" bestFit="1" customWidth="1"/>
    <col min="14" max="14" width="0" style="0" hidden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8.57421875" style="0" hidden="1" customWidth="1"/>
    <col min="21" max="22" width="7.57421875" style="0" hidden="1" customWidth="1"/>
    <col min="23" max="23" width="0" style="0" hidden="1" customWidth="1"/>
    <col min="24" max="24" width="6.57421875" style="0" bestFit="1" customWidth="1"/>
    <col min="26" max="29" width="5.28125" style="0" hidden="1" customWidth="1"/>
    <col min="30" max="30" width="6.7109375" style="0" hidden="1" customWidth="1"/>
    <col min="31" max="33" width="5.28125" style="0" hidden="1" customWidth="1"/>
    <col min="34" max="34" width="6.7109375" style="0" customWidth="1"/>
    <col min="35" max="35" width="5.28125" style="0" hidden="1" customWidth="1"/>
  </cols>
  <sheetData>
    <row r="1" spans="1:20" ht="12.75" customHeight="1">
      <c r="A1" s="1" t="s">
        <v>0</v>
      </c>
      <c r="B1" s="2"/>
      <c r="G1" s="3"/>
      <c r="I1" s="4"/>
      <c r="K1" s="5"/>
      <c r="L1" s="5"/>
      <c r="M1" s="5"/>
      <c r="N1" s="6"/>
      <c r="Q1" s="6"/>
      <c r="R1" s="5"/>
      <c r="S1" s="5"/>
      <c r="T1" s="5"/>
    </row>
    <row r="2" spans="1:251" ht="42" customHeight="1">
      <c r="A2" s="88" t="s">
        <v>980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90"/>
      <c r="S2" s="90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</row>
    <row r="3" spans="1:25" s="9" customFormat="1" ht="15.75">
      <c r="A3" s="7" t="s">
        <v>981</v>
      </c>
      <c r="B3" s="8"/>
      <c r="G3" s="10"/>
      <c r="I3" s="11"/>
      <c r="M3" s="12"/>
      <c r="U3" s="13"/>
      <c r="V3" s="13"/>
      <c r="W3" s="13"/>
      <c r="X3" s="13"/>
      <c r="Y3" s="13"/>
    </row>
    <row r="4" spans="1:35" ht="150" customHeight="1" thickBot="1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7" t="s">
        <v>6</v>
      </c>
      <c r="G4" s="18" t="s">
        <v>7</v>
      </c>
      <c r="H4" s="17" t="s">
        <v>8</v>
      </c>
      <c r="I4" s="16" t="s">
        <v>9</v>
      </c>
      <c r="J4" s="19" t="s">
        <v>10</v>
      </c>
      <c r="K4" s="20" t="s">
        <v>11</v>
      </c>
      <c r="L4" s="21" t="s">
        <v>12</v>
      </c>
      <c r="M4" s="22" t="s">
        <v>13</v>
      </c>
      <c r="N4" s="23" t="s">
        <v>14</v>
      </c>
      <c r="O4" s="24" t="s">
        <v>15</v>
      </c>
      <c r="P4" s="25" t="s">
        <v>16</v>
      </c>
      <c r="Q4" s="26" t="s">
        <v>17</v>
      </c>
      <c r="R4" s="27" t="s">
        <v>18</v>
      </c>
      <c r="S4" s="28" t="s">
        <v>19</v>
      </c>
      <c r="T4" s="29" t="s">
        <v>20</v>
      </c>
      <c r="U4" s="30" t="s">
        <v>21</v>
      </c>
      <c r="V4" s="30" t="s">
        <v>22</v>
      </c>
      <c r="W4" s="31" t="s">
        <v>23</v>
      </c>
      <c r="X4" s="32" t="s">
        <v>24</v>
      </c>
      <c r="Y4" s="33" t="s">
        <v>25</v>
      </c>
      <c r="Z4" s="34" t="s">
        <v>26</v>
      </c>
      <c r="AA4" s="35" t="s">
        <v>27</v>
      </c>
      <c r="AB4" s="35" t="s">
        <v>28</v>
      </c>
      <c r="AC4" s="36" t="s">
        <v>29</v>
      </c>
      <c r="AD4" s="37" t="s">
        <v>30</v>
      </c>
      <c r="AE4" s="34" t="s">
        <v>31</v>
      </c>
      <c r="AF4" s="35" t="s">
        <v>32</v>
      </c>
      <c r="AG4" s="36" t="s">
        <v>33</v>
      </c>
      <c r="AH4" s="38" t="s">
        <v>34</v>
      </c>
      <c r="AI4" s="39" t="s">
        <v>35</v>
      </c>
    </row>
    <row r="5" spans="1:35" ht="15.75" thickBot="1">
      <c r="A5" s="40">
        <v>1</v>
      </c>
      <c r="B5" s="40">
        <v>2</v>
      </c>
      <c r="C5" s="41">
        <v>3</v>
      </c>
      <c r="D5" s="42">
        <v>4</v>
      </c>
      <c r="E5" s="42">
        <v>5</v>
      </c>
      <c r="F5" s="43"/>
      <c r="G5" s="44">
        <v>6</v>
      </c>
      <c r="H5" s="43"/>
      <c r="I5" s="45">
        <v>7</v>
      </c>
      <c r="J5" s="46">
        <v>8</v>
      </c>
      <c r="K5" s="42">
        <v>9</v>
      </c>
      <c r="L5" s="47">
        <v>10</v>
      </c>
      <c r="M5" s="48">
        <v>11</v>
      </c>
      <c r="N5" s="49">
        <v>12</v>
      </c>
      <c r="O5" s="50">
        <v>13</v>
      </c>
      <c r="P5" s="51">
        <v>14</v>
      </c>
      <c r="Q5" s="52" t="s">
        <v>36</v>
      </c>
      <c r="R5" s="53" t="s">
        <v>37</v>
      </c>
      <c r="S5" s="54">
        <v>15</v>
      </c>
      <c r="T5" s="55">
        <v>16</v>
      </c>
      <c r="U5" s="56">
        <v>17</v>
      </c>
      <c r="V5" s="56">
        <v>18</v>
      </c>
      <c r="W5" s="57">
        <v>19</v>
      </c>
      <c r="X5" s="58">
        <v>20</v>
      </c>
      <c r="Y5" s="59">
        <v>21</v>
      </c>
      <c r="Z5" s="40" t="s">
        <v>38</v>
      </c>
      <c r="AA5" s="40" t="s">
        <v>38</v>
      </c>
      <c r="AB5" s="40" t="s">
        <v>38</v>
      </c>
      <c r="AC5" s="40" t="s">
        <v>38</v>
      </c>
      <c r="AD5" s="40">
        <v>22</v>
      </c>
      <c r="AE5" s="40" t="s">
        <v>38</v>
      </c>
      <c r="AF5" s="40" t="s">
        <v>38</v>
      </c>
      <c r="AG5" s="40" t="s">
        <v>38</v>
      </c>
      <c r="AH5" s="40">
        <v>23</v>
      </c>
      <c r="AI5" s="40" t="s">
        <v>38</v>
      </c>
    </row>
    <row r="6" spans="1:35" ht="15">
      <c r="A6" s="60" t="s">
        <v>39</v>
      </c>
      <c r="B6" s="61" t="s">
        <v>40</v>
      </c>
      <c r="C6" s="62" t="s">
        <v>41</v>
      </c>
      <c r="D6" s="63" t="s">
        <v>42</v>
      </c>
      <c r="E6" s="63" t="s">
        <v>43</v>
      </c>
      <c r="F6" s="64" t="s">
        <v>44</v>
      </c>
      <c r="G6" s="65" t="s">
        <v>45</v>
      </c>
      <c r="H6" s="66" t="s">
        <v>46</v>
      </c>
      <c r="I6" s="67">
        <v>4237452863</v>
      </c>
      <c r="J6" s="68" t="s">
        <v>47</v>
      </c>
      <c r="K6" s="69" t="s">
        <v>48</v>
      </c>
      <c r="L6" s="70" t="s">
        <v>49</v>
      </c>
      <c r="M6" s="71">
        <v>1582</v>
      </c>
      <c r="N6" s="72"/>
      <c r="O6" s="73">
        <v>27.536997885835095</v>
      </c>
      <c r="P6" s="74" t="s">
        <v>50</v>
      </c>
      <c r="Q6" s="75"/>
      <c r="R6" s="76"/>
      <c r="S6" s="77" t="s">
        <v>50</v>
      </c>
      <c r="T6" s="78">
        <v>128910</v>
      </c>
      <c r="U6" s="79">
        <v>20549.254661461284</v>
      </c>
      <c r="V6" s="79">
        <v>7931.679191804527</v>
      </c>
      <c r="W6" s="80">
        <v>14607</v>
      </c>
      <c r="X6" s="81" t="s">
        <v>51</v>
      </c>
      <c r="Y6" s="82" t="s">
        <v>52</v>
      </c>
      <c r="Z6" s="62">
        <f aca="true" t="shared" si="0" ref="Z6:Z37">IF(OR(K6="YES",TRIM(L6)="YES"),1,0)</f>
        <v>0</v>
      </c>
      <c r="AA6" s="63">
        <f aca="true" t="shared" si="1" ref="AA6:AA37">IF(OR(AND(ISNUMBER(M6),AND(M6&gt;0,M6&lt;600)),AND(ISNUMBER(M6),AND(M6&gt;0,N6="YES"))),1,0)</f>
        <v>0</v>
      </c>
      <c r="AB6" s="63">
        <f aca="true" t="shared" si="2" ref="AB6:AB37">IF(AND(OR(K6="YES",TRIM(L6)="YES"),(Z6=0)),"Trouble",0)</f>
        <v>0</v>
      </c>
      <c r="AC6" s="63">
        <f aca="true" t="shared" si="3" ref="AC6:AC37">IF(AND(OR(AND(ISNUMBER(M6),AND(M6&gt;0,M6&lt;600)),AND(ISNUMBER(M6),AND(M6&gt;0,N6="YES"))),(AA6=0)),"Trouble",0)</f>
        <v>0</v>
      </c>
      <c r="AD6" s="83" t="str">
        <f aca="true" t="shared" si="4" ref="AD6:AD37">IF(AND(Z6=1,AA6=1),"SRSA","-")</f>
        <v>-</v>
      </c>
      <c r="AE6" s="62">
        <f aca="true" t="shared" si="5" ref="AE6:AE37">IF(S6="YES",1,0)</f>
        <v>1</v>
      </c>
      <c r="AF6" s="63">
        <f aca="true" t="shared" si="6" ref="AF6:AF37">IF(OR(AND(ISNUMBER(Q6),Q6&gt;=20),(AND(ISNUMBER(Q6)=FALSE,AND(ISNUMBER(O6),O6&gt;=20)))),1,0)</f>
        <v>1</v>
      </c>
      <c r="AG6" s="63" t="str">
        <f aca="true" t="shared" si="7" ref="AG6:AG37">IF(AND(AE6=1,AF6=1),"Initial",0)</f>
        <v>Initial</v>
      </c>
      <c r="AH6" s="83" t="str">
        <f aca="true" t="shared" si="8" ref="AH6:AH37">IF(AND(AND(AG6="Initial",AI6=0),AND(ISNUMBER(M6),M6&gt;0)),"RLIS","-")</f>
        <v>RLIS</v>
      </c>
      <c r="AI6" s="84">
        <f aca="true" t="shared" si="9" ref="AI6:AI37">IF(AND(AD6="SRSA",AG6="Initial"),"SRSA",0)</f>
        <v>0</v>
      </c>
    </row>
    <row r="7" spans="1:35" ht="15">
      <c r="A7" s="60" t="s">
        <v>53</v>
      </c>
      <c r="B7" s="61" t="s">
        <v>54</v>
      </c>
      <c r="C7" s="62" t="s">
        <v>55</v>
      </c>
      <c r="D7" s="63" t="s">
        <v>56</v>
      </c>
      <c r="E7" s="63" t="s">
        <v>57</v>
      </c>
      <c r="F7" s="64" t="s">
        <v>44</v>
      </c>
      <c r="G7" s="65" t="s">
        <v>58</v>
      </c>
      <c r="H7" s="66" t="s">
        <v>59</v>
      </c>
      <c r="I7" s="67">
        <v>7315846111</v>
      </c>
      <c r="J7" s="68" t="s">
        <v>60</v>
      </c>
      <c r="K7" s="69" t="s">
        <v>48</v>
      </c>
      <c r="L7" s="70" t="s">
        <v>49</v>
      </c>
      <c r="M7" s="71">
        <v>2273</v>
      </c>
      <c r="N7" s="72"/>
      <c r="O7" s="73">
        <v>26.4476386036961</v>
      </c>
      <c r="P7" s="74" t="s">
        <v>50</v>
      </c>
      <c r="Q7" s="75"/>
      <c r="R7" s="76"/>
      <c r="S7" s="77" t="s">
        <v>50</v>
      </c>
      <c r="T7" s="78">
        <v>157342</v>
      </c>
      <c r="U7" s="79">
        <v>26015.217815204156</v>
      </c>
      <c r="V7" s="79">
        <v>10468.259845762252</v>
      </c>
      <c r="W7" s="85">
        <v>18495</v>
      </c>
      <c r="X7" s="81" t="s">
        <v>51</v>
      </c>
      <c r="Y7" s="82" t="s">
        <v>52</v>
      </c>
      <c r="Z7" s="62">
        <f t="shared" si="0"/>
        <v>0</v>
      </c>
      <c r="AA7" s="63">
        <f t="shared" si="1"/>
        <v>0</v>
      </c>
      <c r="AB7" s="63">
        <f t="shared" si="2"/>
        <v>0</v>
      </c>
      <c r="AC7" s="63">
        <f t="shared" si="3"/>
        <v>0</v>
      </c>
      <c r="AD7" s="83" t="str">
        <f t="shared" si="4"/>
        <v>-</v>
      </c>
      <c r="AE7" s="62">
        <f t="shared" si="5"/>
        <v>1</v>
      </c>
      <c r="AF7" s="63">
        <f t="shared" si="6"/>
        <v>1</v>
      </c>
      <c r="AG7" s="63" t="str">
        <f t="shared" si="7"/>
        <v>Initial</v>
      </c>
      <c r="AH7" s="83" t="str">
        <f t="shared" si="8"/>
        <v>RLIS</v>
      </c>
      <c r="AI7" s="84">
        <f t="shared" si="9"/>
        <v>0</v>
      </c>
    </row>
    <row r="8" spans="1:35" ht="15">
      <c r="A8" s="60" t="s">
        <v>61</v>
      </c>
      <c r="B8" s="61" t="s">
        <v>62</v>
      </c>
      <c r="C8" s="62" t="s">
        <v>63</v>
      </c>
      <c r="D8" s="63" t="s">
        <v>64</v>
      </c>
      <c r="E8" s="63" t="s">
        <v>65</v>
      </c>
      <c r="F8" s="64" t="s">
        <v>44</v>
      </c>
      <c r="G8" s="65" t="s">
        <v>66</v>
      </c>
      <c r="H8" s="66" t="s">
        <v>67</v>
      </c>
      <c r="I8" s="67">
        <v>4234472914</v>
      </c>
      <c r="J8" s="68" t="s">
        <v>68</v>
      </c>
      <c r="K8" s="69" t="s">
        <v>50</v>
      </c>
      <c r="L8" s="70" t="s">
        <v>49</v>
      </c>
      <c r="M8" s="71">
        <v>1690</v>
      </c>
      <c r="N8" s="72"/>
      <c r="O8" s="73">
        <v>25.56681138446696</v>
      </c>
      <c r="P8" s="74" t="s">
        <v>50</v>
      </c>
      <c r="Q8" s="75"/>
      <c r="R8" s="76"/>
      <c r="S8" s="77" t="s">
        <v>50</v>
      </c>
      <c r="T8" s="78">
        <v>117433</v>
      </c>
      <c r="U8" s="79">
        <v>20762.27876869542</v>
      </c>
      <c r="V8" s="79">
        <v>8219.436126914095</v>
      </c>
      <c r="W8" s="85">
        <v>14760</v>
      </c>
      <c r="X8" s="81" t="s">
        <v>51</v>
      </c>
      <c r="Y8" s="82" t="s">
        <v>52</v>
      </c>
      <c r="Z8" s="62">
        <f t="shared" si="0"/>
        <v>1</v>
      </c>
      <c r="AA8" s="63">
        <f t="shared" si="1"/>
        <v>0</v>
      </c>
      <c r="AB8" s="63">
        <f t="shared" si="2"/>
        <v>0</v>
      </c>
      <c r="AC8" s="63">
        <f t="shared" si="3"/>
        <v>0</v>
      </c>
      <c r="AD8" s="83" t="str">
        <f t="shared" si="4"/>
        <v>-</v>
      </c>
      <c r="AE8" s="62">
        <f t="shared" si="5"/>
        <v>1</v>
      </c>
      <c r="AF8" s="63">
        <f t="shared" si="6"/>
        <v>1</v>
      </c>
      <c r="AG8" s="63" t="str">
        <f t="shared" si="7"/>
        <v>Initial</v>
      </c>
      <c r="AH8" s="83" t="str">
        <f t="shared" si="8"/>
        <v>RLIS</v>
      </c>
      <c r="AI8" s="84">
        <f t="shared" si="9"/>
        <v>0</v>
      </c>
    </row>
    <row r="9" spans="1:35" ht="15">
      <c r="A9" s="60" t="s">
        <v>69</v>
      </c>
      <c r="B9" s="61" t="s">
        <v>70</v>
      </c>
      <c r="C9" s="62" t="s">
        <v>71</v>
      </c>
      <c r="D9" s="63" t="s">
        <v>72</v>
      </c>
      <c r="E9" s="63" t="s">
        <v>73</v>
      </c>
      <c r="F9" s="64" t="s">
        <v>44</v>
      </c>
      <c r="G9" s="65" t="s">
        <v>74</v>
      </c>
      <c r="H9" s="66" t="s">
        <v>75</v>
      </c>
      <c r="I9" s="67">
        <v>4235628377</v>
      </c>
      <c r="J9" s="68" t="s">
        <v>60</v>
      </c>
      <c r="K9" s="69" t="s">
        <v>48</v>
      </c>
      <c r="L9" s="70" t="s">
        <v>49</v>
      </c>
      <c r="M9" s="71">
        <v>5616</v>
      </c>
      <c r="N9" s="72"/>
      <c r="O9" s="73">
        <v>30.51835512840712</v>
      </c>
      <c r="P9" s="74" t="s">
        <v>50</v>
      </c>
      <c r="Q9" s="75"/>
      <c r="R9" s="76"/>
      <c r="S9" s="77" t="s">
        <v>50</v>
      </c>
      <c r="T9" s="78">
        <v>483625</v>
      </c>
      <c r="U9" s="79">
        <v>78907.6797783541</v>
      </c>
      <c r="V9" s="79">
        <v>29529.772863571532</v>
      </c>
      <c r="W9" s="85">
        <v>56097</v>
      </c>
      <c r="X9" s="81" t="s">
        <v>51</v>
      </c>
      <c r="Y9" s="82" t="s">
        <v>52</v>
      </c>
      <c r="Z9" s="62">
        <f t="shared" si="0"/>
        <v>0</v>
      </c>
      <c r="AA9" s="63">
        <f t="shared" si="1"/>
        <v>0</v>
      </c>
      <c r="AB9" s="63">
        <f t="shared" si="2"/>
        <v>0</v>
      </c>
      <c r="AC9" s="63">
        <f t="shared" si="3"/>
        <v>0</v>
      </c>
      <c r="AD9" s="83" t="str">
        <f t="shared" si="4"/>
        <v>-</v>
      </c>
      <c r="AE9" s="62">
        <f t="shared" si="5"/>
        <v>1</v>
      </c>
      <c r="AF9" s="63">
        <f t="shared" si="6"/>
        <v>1</v>
      </c>
      <c r="AG9" s="63" t="str">
        <f t="shared" si="7"/>
        <v>Initial</v>
      </c>
      <c r="AH9" s="83" t="str">
        <f t="shared" si="8"/>
        <v>RLIS</v>
      </c>
      <c r="AI9" s="84">
        <f t="shared" si="9"/>
        <v>0</v>
      </c>
    </row>
    <row r="10" spans="1:35" ht="15">
      <c r="A10" s="60" t="s">
        <v>76</v>
      </c>
      <c r="B10" s="61" t="s">
        <v>77</v>
      </c>
      <c r="C10" s="62" t="s">
        <v>78</v>
      </c>
      <c r="D10" s="63" t="s">
        <v>79</v>
      </c>
      <c r="E10" s="63" t="s">
        <v>80</v>
      </c>
      <c r="F10" s="64" t="s">
        <v>44</v>
      </c>
      <c r="G10" s="65" t="s">
        <v>81</v>
      </c>
      <c r="H10" s="66" t="s">
        <v>82</v>
      </c>
      <c r="I10" s="67">
        <v>4236263543</v>
      </c>
      <c r="J10" s="68" t="s">
        <v>60</v>
      </c>
      <c r="K10" s="69" t="s">
        <v>48</v>
      </c>
      <c r="L10" s="70" t="s">
        <v>49</v>
      </c>
      <c r="M10" s="71">
        <v>4282</v>
      </c>
      <c r="N10" s="72"/>
      <c r="O10" s="73">
        <v>25.67513899920572</v>
      </c>
      <c r="P10" s="74" t="s">
        <v>50</v>
      </c>
      <c r="Q10" s="75"/>
      <c r="R10" s="76"/>
      <c r="S10" s="77" t="s">
        <v>50</v>
      </c>
      <c r="T10" s="78">
        <v>357669</v>
      </c>
      <c r="U10" s="79">
        <v>54614.37252365763</v>
      </c>
      <c r="V10" s="79">
        <v>21417.14298030819</v>
      </c>
      <c r="W10" s="85">
        <v>38827</v>
      </c>
      <c r="X10" s="81" t="s">
        <v>52</v>
      </c>
      <c r="Y10" s="82" t="s">
        <v>52</v>
      </c>
      <c r="Z10" s="62">
        <f t="shared" si="0"/>
        <v>0</v>
      </c>
      <c r="AA10" s="63">
        <f t="shared" si="1"/>
        <v>0</v>
      </c>
      <c r="AB10" s="63">
        <f t="shared" si="2"/>
        <v>0</v>
      </c>
      <c r="AC10" s="63">
        <f t="shared" si="3"/>
        <v>0</v>
      </c>
      <c r="AD10" s="83" t="str">
        <f t="shared" si="4"/>
        <v>-</v>
      </c>
      <c r="AE10" s="62">
        <f t="shared" si="5"/>
        <v>1</v>
      </c>
      <c r="AF10" s="63">
        <f t="shared" si="6"/>
        <v>1</v>
      </c>
      <c r="AG10" s="63" t="str">
        <f t="shared" si="7"/>
        <v>Initial</v>
      </c>
      <c r="AH10" s="83" t="str">
        <f t="shared" si="8"/>
        <v>RLIS</v>
      </c>
      <c r="AI10" s="84">
        <f t="shared" si="9"/>
        <v>0</v>
      </c>
    </row>
    <row r="11" spans="1:35" ht="15">
      <c r="A11" s="60" t="s">
        <v>83</v>
      </c>
      <c r="B11" s="61" t="s">
        <v>84</v>
      </c>
      <c r="C11" s="62" t="s">
        <v>85</v>
      </c>
      <c r="D11" s="63" t="s">
        <v>86</v>
      </c>
      <c r="E11" s="63" t="s">
        <v>87</v>
      </c>
      <c r="F11" s="64" t="s">
        <v>44</v>
      </c>
      <c r="G11" s="65" t="s">
        <v>88</v>
      </c>
      <c r="H11" s="66" t="s">
        <v>89</v>
      </c>
      <c r="I11" s="67">
        <v>9312433310</v>
      </c>
      <c r="J11" s="68" t="s">
        <v>68</v>
      </c>
      <c r="K11" s="69" t="s">
        <v>50</v>
      </c>
      <c r="L11" s="70" t="s">
        <v>49</v>
      </c>
      <c r="M11" s="71">
        <v>1016</v>
      </c>
      <c r="N11" s="72"/>
      <c r="O11" s="73">
        <v>30.565371024734983</v>
      </c>
      <c r="P11" s="74" t="s">
        <v>50</v>
      </c>
      <c r="Q11" s="75"/>
      <c r="R11" s="76"/>
      <c r="S11" s="77" t="s">
        <v>50</v>
      </c>
      <c r="T11" s="78">
        <v>84553</v>
      </c>
      <c r="U11" s="79">
        <v>13080.357767946687</v>
      </c>
      <c r="V11" s="79">
        <v>4996.283052588221</v>
      </c>
      <c r="W11" s="85">
        <v>9299</v>
      </c>
      <c r="X11" s="81" t="s">
        <v>51</v>
      </c>
      <c r="Y11" s="82" t="s">
        <v>52</v>
      </c>
      <c r="Z11" s="62">
        <f t="shared" si="0"/>
        <v>1</v>
      </c>
      <c r="AA11" s="63">
        <f t="shared" si="1"/>
        <v>0</v>
      </c>
      <c r="AB11" s="63">
        <f t="shared" si="2"/>
        <v>0</v>
      </c>
      <c r="AC11" s="63">
        <f t="shared" si="3"/>
        <v>0</v>
      </c>
      <c r="AD11" s="83" t="str">
        <f t="shared" si="4"/>
        <v>-</v>
      </c>
      <c r="AE11" s="62">
        <f t="shared" si="5"/>
        <v>1</v>
      </c>
      <c r="AF11" s="63">
        <f t="shared" si="6"/>
        <v>1</v>
      </c>
      <c r="AG11" s="63" t="str">
        <f t="shared" si="7"/>
        <v>Initial</v>
      </c>
      <c r="AH11" s="83" t="str">
        <f t="shared" si="8"/>
        <v>RLIS</v>
      </c>
      <c r="AI11" s="84">
        <f t="shared" si="9"/>
        <v>0</v>
      </c>
    </row>
    <row r="12" spans="1:35" ht="15">
      <c r="A12" s="60" t="s">
        <v>90</v>
      </c>
      <c r="B12" s="61" t="s">
        <v>91</v>
      </c>
      <c r="C12" s="62" t="s">
        <v>92</v>
      </c>
      <c r="D12" s="63" t="s">
        <v>93</v>
      </c>
      <c r="E12" s="63" t="s">
        <v>94</v>
      </c>
      <c r="F12" s="64" t="s">
        <v>44</v>
      </c>
      <c r="G12" s="65" t="s">
        <v>95</v>
      </c>
      <c r="H12" s="66" t="s">
        <v>96</v>
      </c>
      <c r="I12" s="67">
        <v>4236237821</v>
      </c>
      <c r="J12" s="68" t="s">
        <v>60</v>
      </c>
      <c r="K12" s="69" t="s">
        <v>48</v>
      </c>
      <c r="L12" s="70" t="s">
        <v>49</v>
      </c>
      <c r="M12" s="71">
        <v>4511</v>
      </c>
      <c r="N12" s="72"/>
      <c r="O12" s="73">
        <v>30.029276453366794</v>
      </c>
      <c r="P12" s="74" t="s">
        <v>50</v>
      </c>
      <c r="Q12" s="75"/>
      <c r="R12" s="76"/>
      <c r="S12" s="77" t="s">
        <v>50</v>
      </c>
      <c r="T12" s="78">
        <v>343325</v>
      </c>
      <c r="U12" s="79">
        <v>56030.754783702105</v>
      </c>
      <c r="V12" s="79">
        <v>21936.520692635495</v>
      </c>
      <c r="W12" s="85">
        <v>39834</v>
      </c>
      <c r="X12" s="81" t="s">
        <v>51</v>
      </c>
      <c r="Y12" s="82" t="s">
        <v>52</v>
      </c>
      <c r="Z12" s="62">
        <f t="shared" si="0"/>
        <v>0</v>
      </c>
      <c r="AA12" s="63">
        <f t="shared" si="1"/>
        <v>0</v>
      </c>
      <c r="AB12" s="63">
        <f t="shared" si="2"/>
        <v>0</v>
      </c>
      <c r="AC12" s="63">
        <f t="shared" si="3"/>
        <v>0</v>
      </c>
      <c r="AD12" s="83" t="str">
        <f t="shared" si="4"/>
        <v>-</v>
      </c>
      <c r="AE12" s="62">
        <f t="shared" si="5"/>
        <v>1</v>
      </c>
      <c r="AF12" s="63">
        <f t="shared" si="6"/>
        <v>1</v>
      </c>
      <c r="AG12" s="63" t="str">
        <f t="shared" si="7"/>
        <v>Initial</v>
      </c>
      <c r="AH12" s="83" t="str">
        <f t="shared" si="8"/>
        <v>RLIS</v>
      </c>
      <c r="AI12" s="84">
        <f t="shared" si="9"/>
        <v>0</v>
      </c>
    </row>
    <row r="13" spans="1:35" ht="15">
      <c r="A13" s="60" t="s">
        <v>97</v>
      </c>
      <c r="B13" s="61" t="s">
        <v>98</v>
      </c>
      <c r="C13" s="62" t="s">
        <v>99</v>
      </c>
      <c r="D13" s="63" t="s">
        <v>100</v>
      </c>
      <c r="E13" s="63" t="s">
        <v>101</v>
      </c>
      <c r="F13" s="64" t="s">
        <v>44</v>
      </c>
      <c r="G13" s="65" t="s">
        <v>102</v>
      </c>
      <c r="H13" s="66" t="s">
        <v>103</v>
      </c>
      <c r="I13" s="67">
        <v>7316962604</v>
      </c>
      <c r="J13" s="68" t="s">
        <v>68</v>
      </c>
      <c r="K13" s="69" t="s">
        <v>50</v>
      </c>
      <c r="L13" s="70" t="s">
        <v>49</v>
      </c>
      <c r="M13" s="71">
        <v>1714</v>
      </c>
      <c r="N13" s="72"/>
      <c r="O13" s="73">
        <v>20.189773326304692</v>
      </c>
      <c r="P13" s="74" t="s">
        <v>50</v>
      </c>
      <c r="Q13" s="75"/>
      <c r="R13" s="76"/>
      <c r="S13" s="77" t="s">
        <v>50</v>
      </c>
      <c r="T13" s="78">
        <v>93534</v>
      </c>
      <c r="U13" s="79">
        <v>13993.213167755803</v>
      </c>
      <c r="V13" s="79">
        <v>6271.284812769676</v>
      </c>
      <c r="W13" s="85">
        <v>9948</v>
      </c>
      <c r="X13" s="81" t="s">
        <v>51</v>
      </c>
      <c r="Y13" s="82" t="s">
        <v>52</v>
      </c>
      <c r="Z13" s="62">
        <f t="shared" si="0"/>
        <v>1</v>
      </c>
      <c r="AA13" s="63">
        <f t="shared" si="1"/>
        <v>0</v>
      </c>
      <c r="AB13" s="63">
        <f t="shared" si="2"/>
        <v>0</v>
      </c>
      <c r="AC13" s="63">
        <f t="shared" si="3"/>
        <v>0</v>
      </c>
      <c r="AD13" s="83" t="str">
        <f t="shared" si="4"/>
        <v>-</v>
      </c>
      <c r="AE13" s="62">
        <f t="shared" si="5"/>
        <v>1</v>
      </c>
      <c r="AF13" s="63">
        <f t="shared" si="6"/>
        <v>1</v>
      </c>
      <c r="AG13" s="63" t="str">
        <f t="shared" si="7"/>
        <v>Initial</v>
      </c>
      <c r="AH13" s="83" t="str">
        <f t="shared" si="8"/>
        <v>RLIS</v>
      </c>
      <c r="AI13" s="84">
        <f t="shared" si="9"/>
        <v>0</v>
      </c>
    </row>
    <row r="14" spans="1:35" ht="15">
      <c r="A14" s="60" t="s">
        <v>104</v>
      </c>
      <c r="B14" s="61" t="s">
        <v>105</v>
      </c>
      <c r="C14" s="62" t="s">
        <v>106</v>
      </c>
      <c r="D14" s="63" t="s">
        <v>107</v>
      </c>
      <c r="E14" s="63" t="s">
        <v>108</v>
      </c>
      <c r="F14" s="64" t="s">
        <v>44</v>
      </c>
      <c r="G14" s="65" t="s">
        <v>109</v>
      </c>
      <c r="H14" s="66" t="s">
        <v>110</v>
      </c>
      <c r="I14" s="67">
        <v>9314846135</v>
      </c>
      <c r="J14" s="68" t="s">
        <v>60</v>
      </c>
      <c r="K14" s="69" t="s">
        <v>48</v>
      </c>
      <c r="L14" s="70" t="s">
        <v>49</v>
      </c>
      <c r="M14" s="71">
        <v>7289</v>
      </c>
      <c r="N14" s="72"/>
      <c r="O14" s="73">
        <v>23.302078053725293</v>
      </c>
      <c r="P14" s="74" t="s">
        <v>50</v>
      </c>
      <c r="Q14" s="75"/>
      <c r="R14" s="76"/>
      <c r="S14" s="77" t="s">
        <v>50</v>
      </c>
      <c r="T14" s="78">
        <v>404266</v>
      </c>
      <c r="U14" s="79">
        <v>68275.8452564544</v>
      </c>
      <c r="V14" s="79">
        <v>28726.988617007817</v>
      </c>
      <c r="W14" s="85">
        <v>48539</v>
      </c>
      <c r="X14" s="81" t="s">
        <v>51</v>
      </c>
      <c r="Y14" s="82" t="s">
        <v>52</v>
      </c>
      <c r="Z14" s="62">
        <f t="shared" si="0"/>
        <v>0</v>
      </c>
      <c r="AA14" s="63">
        <f t="shared" si="1"/>
        <v>0</v>
      </c>
      <c r="AB14" s="63">
        <f t="shared" si="2"/>
        <v>0</v>
      </c>
      <c r="AC14" s="63">
        <f t="shared" si="3"/>
        <v>0</v>
      </c>
      <c r="AD14" s="83" t="str">
        <f t="shared" si="4"/>
        <v>-</v>
      </c>
      <c r="AE14" s="62">
        <f t="shared" si="5"/>
        <v>1</v>
      </c>
      <c r="AF14" s="63">
        <f t="shared" si="6"/>
        <v>1</v>
      </c>
      <c r="AG14" s="63" t="str">
        <f t="shared" si="7"/>
        <v>Initial</v>
      </c>
      <c r="AH14" s="83" t="str">
        <f t="shared" si="8"/>
        <v>RLIS</v>
      </c>
      <c r="AI14" s="84">
        <f t="shared" si="9"/>
        <v>0</v>
      </c>
    </row>
    <row r="15" spans="1:35" ht="15">
      <c r="A15" s="60" t="s">
        <v>111</v>
      </c>
      <c r="B15" s="61" t="s">
        <v>112</v>
      </c>
      <c r="C15" s="62" t="s">
        <v>113</v>
      </c>
      <c r="D15" s="63" t="s">
        <v>114</v>
      </c>
      <c r="E15" s="63" t="s">
        <v>115</v>
      </c>
      <c r="F15" s="64" t="s">
        <v>44</v>
      </c>
      <c r="G15" s="65" t="s">
        <v>116</v>
      </c>
      <c r="H15" s="66" t="s">
        <v>117</v>
      </c>
      <c r="I15" s="67">
        <v>4237758412</v>
      </c>
      <c r="J15" s="68" t="s">
        <v>47</v>
      </c>
      <c r="K15" s="69" t="s">
        <v>48</v>
      </c>
      <c r="L15" s="70" t="s">
        <v>49</v>
      </c>
      <c r="M15" s="71">
        <v>727</v>
      </c>
      <c r="N15" s="72"/>
      <c r="O15" s="73">
        <v>28.502994011976046</v>
      </c>
      <c r="P15" s="74" t="s">
        <v>50</v>
      </c>
      <c r="Q15" s="75"/>
      <c r="R15" s="76"/>
      <c r="S15" s="77" t="s">
        <v>50</v>
      </c>
      <c r="T15" s="78">
        <v>59582</v>
      </c>
      <c r="U15" s="79">
        <v>8866.323745308375</v>
      </c>
      <c r="V15" s="79">
        <v>3429.6296483097503</v>
      </c>
      <c r="W15" s="85">
        <v>6303</v>
      </c>
      <c r="X15" s="81" t="s">
        <v>51</v>
      </c>
      <c r="Y15" s="82" t="s">
        <v>52</v>
      </c>
      <c r="Z15" s="62">
        <f t="shared" si="0"/>
        <v>0</v>
      </c>
      <c r="AA15" s="63">
        <f t="shared" si="1"/>
        <v>0</v>
      </c>
      <c r="AB15" s="63">
        <f t="shared" si="2"/>
        <v>0</v>
      </c>
      <c r="AC15" s="63">
        <f t="shared" si="3"/>
        <v>0</v>
      </c>
      <c r="AD15" s="83" t="str">
        <f t="shared" si="4"/>
        <v>-</v>
      </c>
      <c r="AE15" s="62">
        <f t="shared" si="5"/>
        <v>1</v>
      </c>
      <c r="AF15" s="63">
        <f t="shared" si="6"/>
        <v>1</v>
      </c>
      <c r="AG15" s="63" t="str">
        <f t="shared" si="7"/>
        <v>Initial</v>
      </c>
      <c r="AH15" s="83" t="str">
        <f t="shared" si="8"/>
        <v>RLIS</v>
      </c>
      <c r="AI15" s="84">
        <f t="shared" si="9"/>
        <v>0</v>
      </c>
    </row>
    <row r="16" spans="1:35" ht="15">
      <c r="A16" s="60" t="s">
        <v>118</v>
      </c>
      <c r="B16" s="61" t="s">
        <v>119</v>
      </c>
      <c r="C16" s="62" t="s">
        <v>120</v>
      </c>
      <c r="D16" s="63" t="s">
        <v>64</v>
      </c>
      <c r="E16" s="63" t="s">
        <v>121</v>
      </c>
      <c r="F16" s="64" t="s">
        <v>44</v>
      </c>
      <c r="G16" s="65" t="s">
        <v>122</v>
      </c>
      <c r="H16" s="66" t="s">
        <v>67</v>
      </c>
      <c r="I16" s="67">
        <v>7318522391</v>
      </c>
      <c r="J16" s="68" t="s">
        <v>68</v>
      </c>
      <c r="K16" s="69" t="s">
        <v>50</v>
      </c>
      <c r="L16" s="70" t="s">
        <v>49</v>
      </c>
      <c r="M16" s="71">
        <v>1531</v>
      </c>
      <c r="N16" s="72"/>
      <c r="O16" s="73">
        <v>24.039013195639704</v>
      </c>
      <c r="P16" s="74" t="s">
        <v>50</v>
      </c>
      <c r="Q16" s="75"/>
      <c r="R16" s="76"/>
      <c r="S16" s="77" t="s">
        <v>50</v>
      </c>
      <c r="T16" s="78">
        <v>96433</v>
      </c>
      <c r="U16" s="79">
        <v>19807.629332956632</v>
      </c>
      <c r="V16" s="79">
        <v>7606.382834896845</v>
      </c>
      <c r="W16" s="85">
        <v>14082</v>
      </c>
      <c r="X16" s="81" t="s">
        <v>51</v>
      </c>
      <c r="Y16" s="82" t="s">
        <v>52</v>
      </c>
      <c r="Z16" s="62">
        <f t="shared" si="0"/>
        <v>1</v>
      </c>
      <c r="AA16" s="63">
        <f t="shared" si="1"/>
        <v>0</v>
      </c>
      <c r="AB16" s="63">
        <f t="shared" si="2"/>
        <v>0</v>
      </c>
      <c r="AC16" s="63">
        <f t="shared" si="3"/>
        <v>0</v>
      </c>
      <c r="AD16" s="83" t="str">
        <f t="shared" si="4"/>
        <v>-</v>
      </c>
      <c r="AE16" s="62">
        <f t="shared" si="5"/>
        <v>1</v>
      </c>
      <c r="AF16" s="63">
        <f t="shared" si="6"/>
        <v>1</v>
      </c>
      <c r="AG16" s="63" t="str">
        <f t="shared" si="7"/>
        <v>Initial</v>
      </c>
      <c r="AH16" s="83" t="str">
        <f t="shared" si="8"/>
        <v>RLIS</v>
      </c>
      <c r="AI16" s="84">
        <f t="shared" si="9"/>
        <v>0</v>
      </c>
    </row>
    <row r="17" spans="1:35" ht="15">
      <c r="A17" s="60" t="s">
        <v>123</v>
      </c>
      <c r="B17" s="61" t="s">
        <v>124</v>
      </c>
      <c r="C17" s="62" t="s">
        <v>125</v>
      </c>
      <c r="D17" s="63" t="s">
        <v>126</v>
      </c>
      <c r="E17" s="63" t="s">
        <v>127</v>
      </c>
      <c r="F17" s="64" t="s">
        <v>44</v>
      </c>
      <c r="G17" s="65" t="s">
        <v>128</v>
      </c>
      <c r="H17" s="66" t="s">
        <v>129</v>
      </c>
      <c r="I17" s="67">
        <v>6155974084</v>
      </c>
      <c r="J17" s="68" t="s">
        <v>60</v>
      </c>
      <c r="K17" s="69" t="s">
        <v>48</v>
      </c>
      <c r="L17" s="70" t="s">
        <v>49</v>
      </c>
      <c r="M17" s="71">
        <v>2651</v>
      </c>
      <c r="N17" s="72"/>
      <c r="O17" s="73">
        <v>25.322740814299898</v>
      </c>
      <c r="P17" s="74" t="s">
        <v>50</v>
      </c>
      <c r="Q17" s="75"/>
      <c r="R17" s="76"/>
      <c r="S17" s="77" t="s">
        <v>50</v>
      </c>
      <c r="T17" s="78">
        <v>159274</v>
      </c>
      <c r="U17" s="79">
        <v>26832.133367461578</v>
      </c>
      <c r="V17" s="79">
        <v>11242.376666315273</v>
      </c>
      <c r="W17" s="85">
        <v>19076</v>
      </c>
      <c r="X17" s="81" t="s">
        <v>51</v>
      </c>
      <c r="Y17" s="82" t="s">
        <v>52</v>
      </c>
      <c r="Z17" s="62">
        <f t="shared" si="0"/>
        <v>0</v>
      </c>
      <c r="AA17" s="63">
        <f t="shared" si="1"/>
        <v>0</v>
      </c>
      <c r="AB17" s="63">
        <f t="shared" si="2"/>
        <v>0</v>
      </c>
      <c r="AC17" s="63">
        <f t="shared" si="3"/>
        <v>0</v>
      </c>
      <c r="AD17" s="83" t="str">
        <f t="shared" si="4"/>
        <v>-</v>
      </c>
      <c r="AE17" s="62">
        <f t="shared" si="5"/>
        <v>1</v>
      </c>
      <c r="AF17" s="63">
        <f t="shared" si="6"/>
        <v>1</v>
      </c>
      <c r="AG17" s="63" t="str">
        <f t="shared" si="7"/>
        <v>Initial</v>
      </c>
      <c r="AH17" s="83" t="str">
        <f t="shared" si="8"/>
        <v>RLIS</v>
      </c>
      <c r="AI17" s="84">
        <f t="shared" si="9"/>
        <v>0</v>
      </c>
    </row>
    <row r="18" spans="1:35" ht="15">
      <c r="A18" s="60" t="s">
        <v>130</v>
      </c>
      <c r="B18" s="61" t="s">
        <v>131</v>
      </c>
      <c r="C18" s="62" t="s">
        <v>132</v>
      </c>
      <c r="D18" s="63" t="s">
        <v>133</v>
      </c>
      <c r="E18" s="63" t="s">
        <v>134</v>
      </c>
      <c r="F18" s="64" t="s">
        <v>44</v>
      </c>
      <c r="G18" s="65" t="s">
        <v>135</v>
      </c>
      <c r="H18" s="66" t="s">
        <v>136</v>
      </c>
      <c r="I18" s="67">
        <v>7312863600</v>
      </c>
      <c r="J18" s="68" t="s">
        <v>47</v>
      </c>
      <c r="K18" s="69" t="s">
        <v>48</v>
      </c>
      <c r="L18" s="70" t="s">
        <v>49</v>
      </c>
      <c r="M18" s="71">
        <v>2925</v>
      </c>
      <c r="N18" s="72"/>
      <c r="O18" s="73">
        <v>28.66303302340494</v>
      </c>
      <c r="P18" s="74" t="s">
        <v>50</v>
      </c>
      <c r="Q18" s="75"/>
      <c r="R18" s="76"/>
      <c r="S18" s="77" t="s">
        <v>50</v>
      </c>
      <c r="T18" s="78">
        <v>220477</v>
      </c>
      <c r="U18" s="79">
        <v>35068.69334016991</v>
      </c>
      <c r="V18" s="79">
        <v>14140.355338373509</v>
      </c>
      <c r="W18" s="85">
        <v>24931</v>
      </c>
      <c r="X18" s="81" t="s">
        <v>52</v>
      </c>
      <c r="Y18" s="82" t="s">
        <v>52</v>
      </c>
      <c r="Z18" s="62">
        <f t="shared" si="0"/>
        <v>0</v>
      </c>
      <c r="AA18" s="63">
        <f t="shared" si="1"/>
        <v>0</v>
      </c>
      <c r="AB18" s="63">
        <f t="shared" si="2"/>
        <v>0</v>
      </c>
      <c r="AC18" s="63">
        <f t="shared" si="3"/>
        <v>0</v>
      </c>
      <c r="AD18" s="83" t="str">
        <f t="shared" si="4"/>
        <v>-</v>
      </c>
      <c r="AE18" s="62">
        <f t="shared" si="5"/>
        <v>1</v>
      </c>
      <c r="AF18" s="63">
        <f t="shared" si="6"/>
        <v>1</v>
      </c>
      <c r="AG18" s="63" t="str">
        <f t="shared" si="7"/>
        <v>Initial</v>
      </c>
      <c r="AH18" s="83" t="str">
        <f t="shared" si="8"/>
        <v>RLIS</v>
      </c>
      <c r="AI18" s="84">
        <f t="shared" si="9"/>
        <v>0</v>
      </c>
    </row>
    <row r="19" spans="1:35" ht="15">
      <c r="A19" s="60" t="s">
        <v>137</v>
      </c>
      <c r="B19" s="61" t="s">
        <v>138</v>
      </c>
      <c r="C19" s="62" t="s">
        <v>139</v>
      </c>
      <c r="D19" s="63" t="s">
        <v>140</v>
      </c>
      <c r="E19" s="63" t="s">
        <v>141</v>
      </c>
      <c r="F19" s="64" t="s">
        <v>44</v>
      </c>
      <c r="G19" s="65" t="s">
        <v>142</v>
      </c>
      <c r="H19" s="66" t="s">
        <v>143</v>
      </c>
      <c r="I19" s="67">
        <v>4232635483</v>
      </c>
      <c r="J19" s="68" t="s">
        <v>47</v>
      </c>
      <c r="K19" s="69" t="s">
        <v>48</v>
      </c>
      <c r="L19" s="70" t="s">
        <v>49</v>
      </c>
      <c r="M19" s="71">
        <v>307</v>
      </c>
      <c r="N19" s="72"/>
      <c r="O19" s="73">
        <v>28.442437923250562</v>
      </c>
      <c r="P19" s="74" t="s">
        <v>50</v>
      </c>
      <c r="Q19" s="75"/>
      <c r="R19" s="76"/>
      <c r="S19" s="77" t="s">
        <v>50</v>
      </c>
      <c r="T19" s="78">
        <v>35663</v>
      </c>
      <c r="U19" s="79">
        <v>5295.827601069607</v>
      </c>
      <c r="V19" s="79">
        <v>1926.9950134341352</v>
      </c>
      <c r="W19" s="85">
        <v>3765</v>
      </c>
      <c r="X19" s="81" t="s">
        <v>51</v>
      </c>
      <c r="Y19" s="82" t="s">
        <v>52</v>
      </c>
      <c r="Z19" s="62">
        <f t="shared" si="0"/>
        <v>0</v>
      </c>
      <c r="AA19" s="63">
        <f t="shared" si="1"/>
        <v>1</v>
      </c>
      <c r="AB19" s="63">
        <f t="shared" si="2"/>
        <v>0</v>
      </c>
      <c r="AC19" s="63">
        <f t="shared" si="3"/>
        <v>0</v>
      </c>
      <c r="AD19" s="83" t="str">
        <f t="shared" si="4"/>
        <v>-</v>
      </c>
      <c r="AE19" s="62">
        <f t="shared" si="5"/>
        <v>1</v>
      </c>
      <c r="AF19" s="63">
        <f t="shared" si="6"/>
        <v>1</v>
      </c>
      <c r="AG19" s="63" t="str">
        <f t="shared" si="7"/>
        <v>Initial</v>
      </c>
      <c r="AH19" s="83" t="str">
        <f t="shared" si="8"/>
        <v>RLIS</v>
      </c>
      <c r="AI19" s="84">
        <f t="shared" si="9"/>
        <v>0</v>
      </c>
    </row>
    <row r="20" spans="1:35" ht="15">
      <c r="A20" s="60" t="s">
        <v>144</v>
      </c>
      <c r="B20" s="61" t="s">
        <v>145</v>
      </c>
      <c r="C20" s="62" t="s">
        <v>146</v>
      </c>
      <c r="D20" s="63" t="s">
        <v>147</v>
      </c>
      <c r="E20" s="63" t="s">
        <v>148</v>
      </c>
      <c r="F20" s="64" t="s">
        <v>44</v>
      </c>
      <c r="G20" s="65" t="s">
        <v>149</v>
      </c>
      <c r="H20" s="66" t="s">
        <v>150</v>
      </c>
      <c r="I20" s="67">
        <v>9314335542</v>
      </c>
      <c r="J20" s="68" t="s">
        <v>47</v>
      </c>
      <c r="K20" s="69" t="s">
        <v>48</v>
      </c>
      <c r="L20" s="70" t="s">
        <v>49</v>
      </c>
      <c r="M20" s="71">
        <v>944</v>
      </c>
      <c r="N20" s="72"/>
      <c r="O20" s="73">
        <v>24.61355529131986</v>
      </c>
      <c r="P20" s="74" t="s">
        <v>50</v>
      </c>
      <c r="Q20" s="75"/>
      <c r="R20" s="76"/>
      <c r="S20" s="77" t="s">
        <v>50</v>
      </c>
      <c r="T20" s="78">
        <v>64668</v>
      </c>
      <c r="U20" s="79">
        <v>9448.738992250308</v>
      </c>
      <c r="V20" s="79">
        <v>3948.4072295356004</v>
      </c>
      <c r="W20" s="85">
        <v>6717</v>
      </c>
      <c r="X20" s="81" t="s">
        <v>51</v>
      </c>
      <c r="Y20" s="82" t="s">
        <v>52</v>
      </c>
      <c r="Z20" s="62">
        <f t="shared" si="0"/>
        <v>0</v>
      </c>
      <c r="AA20" s="63">
        <f t="shared" si="1"/>
        <v>0</v>
      </c>
      <c r="AB20" s="63">
        <f t="shared" si="2"/>
        <v>0</v>
      </c>
      <c r="AC20" s="63">
        <f t="shared" si="3"/>
        <v>0</v>
      </c>
      <c r="AD20" s="83" t="str">
        <f t="shared" si="4"/>
        <v>-</v>
      </c>
      <c r="AE20" s="62">
        <f t="shared" si="5"/>
        <v>1</v>
      </c>
      <c r="AF20" s="63">
        <f t="shared" si="6"/>
        <v>1</v>
      </c>
      <c r="AG20" s="63" t="str">
        <f t="shared" si="7"/>
        <v>Initial</v>
      </c>
      <c r="AH20" s="83" t="str">
        <f t="shared" si="8"/>
        <v>RLIS</v>
      </c>
      <c r="AI20" s="84">
        <f t="shared" si="9"/>
        <v>0</v>
      </c>
    </row>
    <row r="21" spans="1:35" ht="15">
      <c r="A21" s="60" t="s">
        <v>151</v>
      </c>
      <c r="B21" s="61" t="s">
        <v>152</v>
      </c>
      <c r="C21" s="62" t="s">
        <v>153</v>
      </c>
      <c r="D21" s="63" t="s">
        <v>154</v>
      </c>
      <c r="E21" s="63" t="s">
        <v>155</v>
      </c>
      <c r="F21" s="64" t="s">
        <v>44</v>
      </c>
      <c r="G21" s="65" t="s">
        <v>156</v>
      </c>
      <c r="H21" s="66" t="s">
        <v>157</v>
      </c>
      <c r="I21" s="67">
        <v>9318799218</v>
      </c>
      <c r="J21" s="68" t="s">
        <v>68</v>
      </c>
      <c r="K21" s="69" t="s">
        <v>50</v>
      </c>
      <c r="L21" s="70" t="s">
        <v>49</v>
      </c>
      <c r="M21" s="71">
        <v>2178</v>
      </c>
      <c r="N21" s="72"/>
      <c r="O21" s="73">
        <v>30.237358101135193</v>
      </c>
      <c r="P21" s="74" t="s">
        <v>50</v>
      </c>
      <c r="Q21" s="75"/>
      <c r="R21" s="76"/>
      <c r="S21" s="77" t="s">
        <v>50</v>
      </c>
      <c r="T21" s="78">
        <v>180631</v>
      </c>
      <c r="U21" s="79">
        <v>33116.04368277831</v>
      </c>
      <c r="V21" s="79">
        <v>12439.715317988695</v>
      </c>
      <c r="W21" s="85">
        <v>23543</v>
      </c>
      <c r="X21" s="81" t="s">
        <v>51</v>
      </c>
      <c r="Y21" s="82" t="s">
        <v>52</v>
      </c>
      <c r="Z21" s="62">
        <f t="shared" si="0"/>
        <v>1</v>
      </c>
      <c r="AA21" s="63">
        <f t="shared" si="1"/>
        <v>0</v>
      </c>
      <c r="AB21" s="63">
        <f t="shared" si="2"/>
        <v>0</v>
      </c>
      <c r="AC21" s="63">
        <f t="shared" si="3"/>
        <v>0</v>
      </c>
      <c r="AD21" s="83" t="str">
        <f t="shared" si="4"/>
        <v>-</v>
      </c>
      <c r="AE21" s="62">
        <f t="shared" si="5"/>
        <v>1</v>
      </c>
      <c r="AF21" s="63">
        <f t="shared" si="6"/>
        <v>1</v>
      </c>
      <c r="AG21" s="63" t="str">
        <f t="shared" si="7"/>
        <v>Initial</v>
      </c>
      <c r="AH21" s="83" t="str">
        <f t="shared" si="8"/>
        <v>RLIS</v>
      </c>
      <c r="AI21" s="84">
        <f t="shared" si="9"/>
        <v>0</v>
      </c>
    </row>
    <row r="22" spans="1:35" ht="15">
      <c r="A22" s="60" t="s">
        <v>158</v>
      </c>
      <c r="B22" s="61" t="s">
        <v>159</v>
      </c>
      <c r="C22" s="62" t="s">
        <v>160</v>
      </c>
      <c r="D22" s="63" t="s">
        <v>161</v>
      </c>
      <c r="E22" s="63" t="s">
        <v>162</v>
      </c>
      <c r="F22" s="64" t="s">
        <v>44</v>
      </c>
      <c r="G22" s="65" t="s">
        <v>163</v>
      </c>
      <c r="H22" s="66" t="s">
        <v>164</v>
      </c>
      <c r="I22" s="67">
        <v>9313634558</v>
      </c>
      <c r="J22" s="68" t="s">
        <v>60</v>
      </c>
      <c r="K22" s="69" t="s">
        <v>48</v>
      </c>
      <c r="L22" s="70" t="s">
        <v>49</v>
      </c>
      <c r="M22" s="71">
        <v>3941</v>
      </c>
      <c r="N22" s="72"/>
      <c r="O22" s="73">
        <v>20.016981532583316</v>
      </c>
      <c r="P22" s="74" t="s">
        <v>50</v>
      </c>
      <c r="Q22" s="75"/>
      <c r="R22" s="76"/>
      <c r="S22" s="77" t="s">
        <v>50</v>
      </c>
      <c r="T22" s="78">
        <v>234952</v>
      </c>
      <c r="U22" s="79">
        <v>33545.140335445656</v>
      </c>
      <c r="V22" s="79">
        <v>15260.091104350313</v>
      </c>
      <c r="W22" s="85">
        <v>23848</v>
      </c>
      <c r="X22" s="81" t="s">
        <v>51</v>
      </c>
      <c r="Y22" s="82" t="s">
        <v>52</v>
      </c>
      <c r="Z22" s="62">
        <f t="shared" si="0"/>
        <v>0</v>
      </c>
      <c r="AA22" s="63">
        <f t="shared" si="1"/>
        <v>0</v>
      </c>
      <c r="AB22" s="63">
        <f t="shared" si="2"/>
        <v>0</v>
      </c>
      <c r="AC22" s="63">
        <f t="shared" si="3"/>
        <v>0</v>
      </c>
      <c r="AD22" s="83" t="str">
        <f t="shared" si="4"/>
        <v>-</v>
      </c>
      <c r="AE22" s="62">
        <f t="shared" si="5"/>
        <v>1</v>
      </c>
      <c r="AF22" s="63">
        <f t="shared" si="6"/>
        <v>1</v>
      </c>
      <c r="AG22" s="63" t="str">
        <f t="shared" si="7"/>
        <v>Initial</v>
      </c>
      <c r="AH22" s="83" t="str">
        <f t="shared" si="8"/>
        <v>RLIS</v>
      </c>
      <c r="AI22" s="84">
        <f t="shared" si="9"/>
        <v>0</v>
      </c>
    </row>
    <row r="23" spans="1:35" ht="15">
      <c r="A23" s="60" t="s">
        <v>165</v>
      </c>
      <c r="B23" s="61" t="s">
        <v>166</v>
      </c>
      <c r="C23" s="62" t="s">
        <v>167</v>
      </c>
      <c r="D23" s="63" t="s">
        <v>168</v>
      </c>
      <c r="E23" s="63" t="s">
        <v>169</v>
      </c>
      <c r="F23" s="64" t="s">
        <v>44</v>
      </c>
      <c r="G23" s="65" t="s">
        <v>170</v>
      </c>
      <c r="H23" s="66" t="s">
        <v>171</v>
      </c>
      <c r="I23" s="67">
        <v>8658283611</v>
      </c>
      <c r="J23" s="68" t="s">
        <v>172</v>
      </c>
      <c r="K23" s="69" t="s">
        <v>50</v>
      </c>
      <c r="L23" s="70" t="s">
        <v>49</v>
      </c>
      <c r="M23" s="71">
        <v>3230</v>
      </c>
      <c r="N23" s="72"/>
      <c r="O23" s="73">
        <v>23.989145183175033</v>
      </c>
      <c r="P23" s="74" t="s">
        <v>50</v>
      </c>
      <c r="Q23" s="75"/>
      <c r="R23" s="76"/>
      <c r="S23" s="77" t="s">
        <v>50</v>
      </c>
      <c r="T23" s="78">
        <v>208942</v>
      </c>
      <c r="U23" s="79">
        <v>33476.821581435615</v>
      </c>
      <c r="V23" s="79">
        <v>14065.207719294</v>
      </c>
      <c r="W23" s="85">
        <v>23799</v>
      </c>
      <c r="X23" s="81" t="s">
        <v>51</v>
      </c>
      <c r="Y23" s="82" t="s">
        <v>52</v>
      </c>
      <c r="Z23" s="62">
        <f t="shared" si="0"/>
        <v>1</v>
      </c>
      <c r="AA23" s="63">
        <f t="shared" si="1"/>
        <v>0</v>
      </c>
      <c r="AB23" s="63">
        <f t="shared" si="2"/>
        <v>0</v>
      </c>
      <c r="AC23" s="63">
        <f t="shared" si="3"/>
        <v>0</v>
      </c>
      <c r="AD23" s="83" t="str">
        <f t="shared" si="4"/>
        <v>-</v>
      </c>
      <c r="AE23" s="62">
        <f t="shared" si="5"/>
        <v>1</v>
      </c>
      <c r="AF23" s="63">
        <f t="shared" si="6"/>
        <v>1</v>
      </c>
      <c r="AG23" s="63" t="str">
        <f t="shared" si="7"/>
        <v>Initial</v>
      </c>
      <c r="AH23" s="83" t="str">
        <f t="shared" si="8"/>
        <v>RLIS</v>
      </c>
      <c r="AI23" s="84">
        <f t="shared" si="9"/>
        <v>0</v>
      </c>
    </row>
    <row r="24" spans="1:35" ht="15">
      <c r="A24" s="60" t="s">
        <v>173</v>
      </c>
      <c r="B24" s="61" t="s">
        <v>174</v>
      </c>
      <c r="C24" s="62" t="s">
        <v>175</v>
      </c>
      <c r="D24" s="63" t="s">
        <v>176</v>
      </c>
      <c r="E24" s="63" t="s">
        <v>177</v>
      </c>
      <c r="F24" s="64" t="s">
        <v>44</v>
      </c>
      <c r="G24" s="65" t="s">
        <v>178</v>
      </c>
      <c r="H24" s="66" t="s">
        <v>179</v>
      </c>
      <c r="I24" s="67">
        <v>4237878000</v>
      </c>
      <c r="J24" s="68" t="s">
        <v>47</v>
      </c>
      <c r="K24" s="69" t="s">
        <v>48</v>
      </c>
      <c r="L24" s="70" t="s">
        <v>49</v>
      </c>
      <c r="M24" s="71">
        <v>2456</v>
      </c>
      <c r="N24" s="72"/>
      <c r="O24" s="73">
        <v>27.461570419609473</v>
      </c>
      <c r="P24" s="74" t="s">
        <v>50</v>
      </c>
      <c r="Q24" s="75"/>
      <c r="R24" s="76"/>
      <c r="S24" s="77" t="s">
        <v>50</v>
      </c>
      <c r="T24" s="78">
        <v>144962</v>
      </c>
      <c r="U24" s="79">
        <v>27429.5976080723</v>
      </c>
      <c r="V24" s="79">
        <v>11312.36206034442</v>
      </c>
      <c r="W24" s="85">
        <v>19500</v>
      </c>
      <c r="X24" s="81" t="s">
        <v>51</v>
      </c>
      <c r="Y24" s="82" t="s">
        <v>52</v>
      </c>
      <c r="Z24" s="62">
        <f t="shared" si="0"/>
        <v>0</v>
      </c>
      <c r="AA24" s="63">
        <f t="shared" si="1"/>
        <v>0</v>
      </c>
      <c r="AB24" s="63">
        <f t="shared" si="2"/>
        <v>0</v>
      </c>
      <c r="AC24" s="63">
        <f t="shared" si="3"/>
        <v>0</v>
      </c>
      <c r="AD24" s="83" t="str">
        <f t="shared" si="4"/>
        <v>-</v>
      </c>
      <c r="AE24" s="62">
        <f t="shared" si="5"/>
        <v>1</v>
      </c>
      <c r="AF24" s="63">
        <f t="shared" si="6"/>
        <v>1</v>
      </c>
      <c r="AG24" s="63" t="str">
        <f t="shared" si="7"/>
        <v>Initial</v>
      </c>
      <c r="AH24" s="83" t="str">
        <f t="shared" si="8"/>
        <v>RLIS</v>
      </c>
      <c r="AI24" s="84">
        <f t="shared" si="9"/>
        <v>0</v>
      </c>
    </row>
    <row r="25" spans="1:35" ht="15">
      <c r="A25" s="60" t="s">
        <v>180</v>
      </c>
      <c r="B25" s="61" t="s">
        <v>181</v>
      </c>
      <c r="C25" s="62" t="s">
        <v>182</v>
      </c>
      <c r="D25" s="63" t="s">
        <v>183</v>
      </c>
      <c r="E25" s="63" t="s">
        <v>184</v>
      </c>
      <c r="F25" s="64" t="s">
        <v>44</v>
      </c>
      <c r="G25" s="65" t="s">
        <v>185</v>
      </c>
      <c r="H25" s="66" t="s">
        <v>186</v>
      </c>
      <c r="I25" s="67">
        <v>9316923467</v>
      </c>
      <c r="J25" s="68" t="s">
        <v>68</v>
      </c>
      <c r="K25" s="69" t="s">
        <v>50</v>
      </c>
      <c r="L25" s="70" t="s">
        <v>49</v>
      </c>
      <c r="M25" s="71">
        <v>2013</v>
      </c>
      <c r="N25" s="72"/>
      <c r="O25" s="73">
        <v>34.880904319741624</v>
      </c>
      <c r="P25" s="74" t="s">
        <v>50</v>
      </c>
      <c r="Q25" s="75"/>
      <c r="R25" s="76"/>
      <c r="S25" s="77" t="s">
        <v>50</v>
      </c>
      <c r="T25" s="78">
        <v>200018</v>
      </c>
      <c r="U25" s="79">
        <v>32574.52472074791</v>
      </c>
      <c r="V25" s="79">
        <v>11973.738244145065</v>
      </c>
      <c r="W25" s="85">
        <v>23158</v>
      </c>
      <c r="X25" s="81" t="s">
        <v>51</v>
      </c>
      <c r="Y25" s="82" t="s">
        <v>52</v>
      </c>
      <c r="Z25" s="62">
        <f t="shared" si="0"/>
        <v>1</v>
      </c>
      <c r="AA25" s="63">
        <f t="shared" si="1"/>
        <v>0</v>
      </c>
      <c r="AB25" s="63">
        <f t="shared" si="2"/>
        <v>0</v>
      </c>
      <c r="AC25" s="63">
        <f t="shared" si="3"/>
        <v>0</v>
      </c>
      <c r="AD25" s="83" t="str">
        <f t="shared" si="4"/>
        <v>-</v>
      </c>
      <c r="AE25" s="62">
        <f t="shared" si="5"/>
        <v>1</v>
      </c>
      <c r="AF25" s="63">
        <f t="shared" si="6"/>
        <v>1</v>
      </c>
      <c r="AG25" s="63" t="str">
        <f t="shared" si="7"/>
        <v>Initial</v>
      </c>
      <c r="AH25" s="83" t="str">
        <f t="shared" si="8"/>
        <v>RLIS</v>
      </c>
      <c r="AI25" s="84">
        <f t="shared" si="9"/>
        <v>0</v>
      </c>
    </row>
    <row r="26" spans="1:35" ht="15">
      <c r="A26" s="60" t="s">
        <v>187</v>
      </c>
      <c r="B26" s="61" t="s">
        <v>188</v>
      </c>
      <c r="C26" s="62" t="s">
        <v>189</v>
      </c>
      <c r="D26" s="63" t="s">
        <v>190</v>
      </c>
      <c r="E26" s="63" t="s">
        <v>191</v>
      </c>
      <c r="F26" s="64" t="s">
        <v>44</v>
      </c>
      <c r="G26" s="65" t="s">
        <v>192</v>
      </c>
      <c r="H26" s="66" t="s">
        <v>193</v>
      </c>
      <c r="I26" s="67">
        <v>4237332591</v>
      </c>
      <c r="J26" s="68" t="s">
        <v>68</v>
      </c>
      <c r="K26" s="69" t="s">
        <v>50</v>
      </c>
      <c r="L26" s="70" t="s">
        <v>49</v>
      </c>
      <c r="M26" s="71">
        <v>978</v>
      </c>
      <c r="N26" s="72"/>
      <c r="O26" s="73">
        <v>41.43763213530655</v>
      </c>
      <c r="P26" s="74" t="s">
        <v>50</v>
      </c>
      <c r="Q26" s="75"/>
      <c r="R26" s="76"/>
      <c r="S26" s="77" t="s">
        <v>50</v>
      </c>
      <c r="T26" s="78">
        <v>109043</v>
      </c>
      <c r="U26" s="79">
        <v>25357.228429104576</v>
      </c>
      <c r="V26" s="79">
        <v>8207.926888133628</v>
      </c>
      <c r="W26" s="85">
        <v>18027</v>
      </c>
      <c r="X26" s="81" t="s">
        <v>51</v>
      </c>
      <c r="Y26" s="82" t="s">
        <v>52</v>
      </c>
      <c r="Z26" s="62">
        <f t="shared" si="0"/>
        <v>1</v>
      </c>
      <c r="AA26" s="63">
        <f t="shared" si="1"/>
        <v>0</v>
      </c>
      <c r="AB26" s="63">
        <f t="shared" si="2"/>
        <v>0</v>
      </c>
      <c r="AC26" s="63">
        <f t="shared" si="3"/>
        <v>0</v>
      </c>
      <c r="AD26" s="83" t="str">
        <f t="shared" si="4"/>
        <v>-</v>
      </c>
      <c r="AE26" s="62">
        <f t="shared" si="5"/>
        <v>1</v>
      </c>
      <c r="AF26" s="63">
        <f t="shared" si="6"/>
        <v>1</v>
      </c>
      <c r="AG26" s="63" t="str">
        <f t="shared" si="7"/>
        <v>Initial</v>
      </c>
      <c r="AH26" s="83" t="str">
        <f t="shared" si="8"/>
        <v>RLIS</v>
      </c>
      <c r="AI26" s="84">
        <f t="shared" si="9"/>
        <v>0</v>
      </c>
    </row>
    <row r="27" spans="1:35" ht="15">
      <c r="A27" s="60" t="s">
        <v>194</v>
      </c>
      <c r="B27" s="61" t="s">
        <v>195</v>
      </c>
      <c r="C27" s="62" t="s">
        <v>196</v>
      </c>
      <c r="D27" s="63" t="s">
        <v>197</v>
      </c>
      <c r="E27" s="63" t="s">
        <v>198</v>
      </c>
      <c r="F27" s="64" t="s">
        <v>44</v>
      </c>
      <c r="G27" s="65" t="s">
        <v>199</v>
      </c>
      <c r="H27" s="66" t="s">
        <v>200</v>
      </c>
      <c r="I27" s="67">
        <v>7316582510</v>
      </c>
      <c r="J27" s="68" t="s">
        <v>60</v>
      </c>
      <c r="K27" s="69" t="s">
        <v>48</v>
      </c>
      <c r="L27" s="70" t="s">
        <v>49</v>
      </c>
      <c r="M27" s="71">
        <v>3821</v>
      </c>
      <c r="N27" s="72"/>
      <c r="O27" s="73">
        <v>22.412595508219496</v>
      </c>
      <c r="P27" s="74" t="s">
        <v>50</v>
      </c>
      <c r="Q27" s="75"/>
      <c r="R27" s="76"/>
      <c r="S27" s="77" t="s">
        <v>50</v>
      </c>
      <c r="T27" s="78">
        <v>285142</v>
      </c>
      <c r="U27" s="79">
        <v>36225.118707298505</v>
      </c>
      <c r="V27" s="79">
        <v>15748.765686466664</v>
      </c>
      <c r="W27" s="85">
        <v>25753</v>
      </c>
      <c r="X27" s="81" t="s">
        <v>51</v>
      </c>
      <c r="Y27" s="82" t="s">
        <v>52</v>
      </c>
      <c r="Z27" s="62">
        <f t="shared" si="0"/>
        <v>0</v>
      </c>
      <c r="AA27" s="63">
        <f t="shared" si="1"/>
        <v>0</v>
      </c>
      <c r="AB27" s="63">
        <f t="shared" si="2"/>
        <v>0</v>
      </c>
      <c r="AC27" s="63">
        <f t="shared" si="3"/>
        <v>0</v>
      </c>
      <c r="AD27" s="83" t="str">
        <f t="shared" si="4"/>
        <v>-</v>
      </c>
      <c r="AE27" s="62">
        <f t="shared" si="5"/>
        <v>1</v>
      </c>
      <c r="AF27" s="63">
        <f t="shared" si="6"/>
        <v>1</v>
      </c>
      <c r="AG27" s="63" t="str">
        <f t="shared" si="7"/>
        <v>Initial</v>
      </c>
      <c r="AH27" s="83" t="str">
        <f t="shared" si="8"/>
        <v>RLIS</v>
      </c>
      <c r="AI27" s="84">
        <f t="shared" si="9"/>
        <v>0</v>
      </c>
    </row>
    <row r="28" spans="1:35" ht="15">
      <c r="A28" s="60" t="s">
        <v>201</v>
      </c>
      <c r="B28" s="61" t="s">
        <v>202</v>
      </c>
      <c r="C28" s="62" t="s">
        <v>203</v>
      </c>
      <c r="D28" s="63" t="s">
        <v>204</v>
      </c>
      <c r="E28" s="63" t="s">
        <v>205</v>
      </c>
      <c r="F28" s="64" t="s">
        <v>44</v>
      </c>
      <c r="G28" s="65" t="s">
        <v>206</v>
      </c>
      <c r="H28" s="66" t="s">
        <v>207</v>
      </c>
      <c r="I28" s="67">
        <v>7319253943</v>
      </c>
      <c r="J28" s="68" t="s">
        <v>60</v>
      </c>
      <c r="K28" s="69" t="s">
        <v>48</v>
      </c>
      <c r="L28" s="70" t="s">
        <v>49</v>
      </c>
      <c r="M28" s="71">
        <v>3472</v>
      </c>
      <c r="N28" s="72"/>
      <c r="O28" s="73">
        <v>27.127151051625237</v>
      </c>
      <c r="P28" s="74" t="s">
        <v>50</v>
      </c>
      <c r="Q28" s="75"/>
      <c r="R28" s="76"/>
      <c r="S28" s="77" t="s">
        <v>50</v>
      </c>
      <c r="T28" s="78">
        <v>276353</v>
      </c>
      <c r="U28" s="79">
        <v>48540.31955442728</v>
      </c>
      <c r="V28" s="79">
        <v>18380.237376341374</v>
      </c>
      <c r="W28" s="85">
        <v>34508</v>
      </c>
      <c r="X28" s="81" t="s">
        <v>51</v>
      </c>
      <c r="Y28" s="82" t="s">
        <v>52</v>
      </c>
      <c r="Z28" s="62">
        <f t="shared" si="0"/>
        <v>0</v>
      </c>
      <c r="AA28" s="63">
        <f t="shared" si="1"/>
        <v>0</v>
      </c>
      <c r="AB28" s="63">
        <f t="shared" si="2"/>
        <v>0</v>
      </c>
      <c r="AC28" s="63">
        <f t="shared" si="3"/>
        <v>0</v>
      </c>
      <c r="AD28" s="83" t="str">
        <f t="shared" si="4"/>
        <v>-</v>
      </c>
      <c r="AE28" s="62">
        <f t="shared" si="5"/>
        <v>1</v>
      </c>
      <c r="AF28" s="63">
        <f t="shared" si="6"/>
        <v>1</v>
      </c>
      <c r="AG28" s="63" t="str">
        <f t="shared" si="7"/>
        <v>Initial</v>
      </c>
      <c r="AH28" s="83" t="str">
        <f t="shared" si="8"/>
        <v>RLIS</v>
      </c>
      <c r="AI28" s="84">
        <f t="shared" si="9"/>
        <v>0</v>
      </c>
    </row>
    <row r="29" spans="1:35" ht="15">
      <c r="A29" s="60" t="s">
        <v>208</v>
      </c>
      <c r="B29" s="61" t="s">
        <v>209</v>
      </c>
      <c r="C29" s="62" t="s">
        <v>210</v>
      </c>
      <c r="D29" s="63" t="s">
        <v>211</v>
      </c>
      <c r="E29" s="63" t="s">
        <v>212</v>
      </c>
      <c r="F29" s="64" t="s">
        <v>44</v>
      </c>
      <c r="G29" s="65" t="s">
        <v>213</v>
      </c>
      <c r="H29" s="66" t="s">
        <v>214</v>
      </c>
      <c r="I29" s="67">
        <v>7317729613</v>
      </c>
      <c r="J29" s="68" t="s">
        <v>47</v>
      </c>
      <c r="K29" s="69" t="s">
        <v>48</v>
      </c>
      <c r="L29" s="70" t="s">
        <v>49</v>
      </c>
      <c r="M29" s="71">
        <v>3153</v>
      </c>
      <c r="N29" s="72"/>
      <c r="O29" s="73">
        <v>24.65326917633739</v>
      </c>
      <c r="P29" s="74" t="s">
        <v>50</v>
      </c>
      <c r="Q29" s="75"/>
      <c r="R29" s="76"/>
      <c r="S29" s="77" t="s">
        <v>50</v>
      </c>
      <c r="T29" s="78">
        <v>251296</v>
      </c>
      <c r="U29" s="79">
        <v>32493.238393783948</v>
      </c>
      <c r="V29" s="79">
        <v>13483.247594905037</v>
      </c>
      <c r="W29" s="85">
        <v>23100</v>
      </c>
      <c r="X29" s="81" t="s">
        <v>51</v>
      </c>
      <c r="Y29" s="82" t="s">
        <v>52</v>
      </c>
      <c r="Z29" s="62">
        <f t="shared" si="0"/>
        <v>0</v>
      </c>
      <c r="AA29" s="63">
        <f t="shared" si="1"/>
        <v>0</v>
      </c>
      <c r="AB29" s="63">
        <f t="shared" si="2"/>
        <v>0</v>
      </c>
      <c r="AC29" s="63">
        <f t="shared" si="3"/>
        <v>0</v>
      </c>
      <c r="AD29" s="83" t="str">
        <f t="shared" si="4"/>
        <v>-</v>
      </c>
      <c r="AE29" s="62">
        <f t="shared" si="5"/>
        <v>1</v>
      </c>
      <c r="AF29" s="63">
        <f t="shared" si="6"/>
        <v>1</v>
      </c>
      <c r="AG29" s="63" t="str">
        <f t="shared" si="7"/>
        <v>Initial</v>
      </c>
      <c r="AH29" s="83" t="str">
        <f t="shared" si="8"/>
        <v>RLIS</v>
      </c>
      <c r="AI29" s="84">
        <f t="shared" si="9"/>
        <v>0</v>
      </c>
    </row>
    <row r="30" spans="1:35" ht="15">
      <c r="A30" s="60" t="s">
        <v>215</v>
      </c>
      <c r="B30" s="61" t="s">
        <v>216</v>
      </c>
      <c r="C30" s="62" t="s">
        <v>217</v>
      </c>
      <c r="D30" s="63" t="s">
        <v>218</v>
      </c>
      <c r="E30" s="63" t="s">
        <v>219</v>
      </c>
      <c r="F30" s="64" t="s">
        <v>44</v>
      </c>
      <c r="G30" s="65" t="s">
        <v>220</v>
      </c>
      <c r="H30" s="66" t="s">
        <v>221</v>
      </c>
      <c r="I30" s="67">
        <v>7316429733</v>
      </c>
      <c r="J30" s="68" t="s">
        <v>60</v>
      </c>
      <c r="K30" s="69" t="s">
        <v>48</v>
      </c>
      <c r="L30" s="70" t="s">
        <v>49</v>
      </c>
      <c r="M30" s="71">
        <v>3031</v>
      </c>
      <c r="N30" s="72"/>
      <c r="O30" s="73">
        <v>21.66712669058791</v>
      </c>
      <c r="P30" s="74" t="s">
        <v>50</v>
      </c>
      <c r="Q30" s="75"/>
      <c r="R30" s="76"/>
      <c r="S30" s="77" t="s">
        <v>50</v>
      </c>
      <c r="T30" s="78">
        <v>179528</v>
      </c>
      <c r="U30" s="79">
        <v>27517.19252039011</v>
      </c>
      <c r="V30" s="79">
        <v>11859.763582753067</v>
      </c>
      <c r="W30" s="85">
        <v>19563</v>
      </c>
      <c r="X30" s="81" t="s">
        <v>51</v>
      </c>
      <c r="Y30" s="82" t="s">
        <v>52</v>
      </c>
      <c r="Z30" s="62">
        <f t="shared" si="0"/>
        <v>0</v>
      </c>
      <c r="AA30" s="63">
        <f t="shared" si="1"/>
        <v>0</v>
      </c>
      <c r="AB30" s="63">
        <f t="shared" si="2"/>
        <v>0</v>
      </c>
      <c r="AC30" s="63">
        <f t="shared" si="3"/>
        <v>0</v>
      </c>
      <c r="AD30" s="83" t="str">
        <f t="shared" si="4"/>
        <v>-</v>
      </c>
      <c r="AE30" s="62">
        <f t="shared" si="5"/>
        <v>1</v>
      </c>
      <c r="AF30" s="63">
        <f t="shared" si="6"/>
        <v>1</v>
      </c>
      <c r="AG30" s="63" t="str">
        <f t="shared" si="7"/>
        <v>Initial</v>
      </c>
      <c r="AH30" s="83" t="str">
        <f t="shared" si="8"/>
        <v>RLIS</v>
      </c>
      <c r="AI30" s="84">
        <f t="shared" si="9"/>
        <v>0</v>
      </c>
    </row>
    <row r="31" spans="1:35" ht="15">
      <c r="A31" s="60" t="s">
        <v>222</v>
      </c>
      <c r="B31" s="61" t="s">
        <v>223</v>
      </c>
      <c r="C31" s="62" t="s">
        <v>224</v>
      </c>
      <c r="D31" s="63" t="s">
        <v>225</v>
      </c>
      <c r="E31" s="63" t="s">
        <v>226</v>
      </c>
      <c r="F31" s="64" t="s">
        <v>44</v>
      </c>
      <c r="G31" s="65" t="s">
        <v>227</v>
      </c>
      <c r="H31" s="66" t="s">
        <v>228</v>
      </c>
      <c r="I31" s="67">
        <v>9317293391</v>
      </c>
      <c r="J31" s="68" t="s">
        <v>172</v>
      </c>
      <c r="K31" s="69" t="s">
        <v>50</v>
      </c>
      <c r="L31" s="70" t="s">
        <v>49</v>
      </c>
      <c r="M31" s="71">
        <v>3589</v>
      </c>
      <c r="N31" s="72"/>
      <c r="O31" s="73">
        <v>20.9017397696643</v>
      </c>
      <c r="P31" s="74" t="s">
        <v>50</v>
      </c>
      <c r="Q31" s="75"/>
      <c r="R31" s="76"/>
      <c r="S31" s="77" t="s">
        <v>50</v>
      </c>
      <c r="T31" s="78">
        <v>204733</v>
      </c>
      <c r="U31" s="79">
        <v>31833.075390208473</v>
      </c>
      <c r="V31" s="79">
        <v>14076.590772973175</v>
      </c>
      <c r="W31" s="85">
        <v>22631</v>
      </c>
      <c r="X31" s="81" t="s">
        <v>51</v>
      </c>
      <c r="Y31" s="82" t="s">
        <v>52</v>
      </c>
      <c r="Z31" s="62">
        <f t="shared" si="0"/>
        <v>1</v>
      </c>
      <c r="AA31" s="63">
        <f t="shared" si="1"/>
        <v>0</v>
      </c>
      <c r="AB31" s="63">
        <f t="shared" si="2"/>
        <v>0</v>
      </c>
      <c r="AC31" s="63">
        <f t="shared" si="3"/>
        <v>0</v>
      </c>
      <c r="AD31" s="83" t="str">
        <f t="shared" si="4"/>
        <v>-</v>
      </c>
      <c r="AE31" s="62">
        <f t="shared" si="5"/>
        <v>1</v>
      </c>
      <c r="AF31" s="63">
        <f t="shared" si="6"/>
        <v>1</v>
      </c>
      <c r="AG31" s="63" t="str">
        <f t="shared" si="7"/>
        <v>Initial</v>
      </c>
      <c r="AH31" s="83" t="str">
        <f t="shared" si="8"/>
        <v>RLIS</v>
      </c>
      <c r="AI31" s="84">
        <f t="shared" si="9"/>
        <v>0</v>
      </c>
    </row>
    <row r="32" spans="1:35" ht="15">
      <c r="A32" s="60" t="s">
        <v>229</v>
      </c>
      <c r="B32" s="61" t="s">
        <v>230</v>
      </c>
      <c r="C32" s="62" t="s">
        <v>231</v>
      </c>
      <c r="D32" s="63" t="s">
        <v>232</v>
      </c>
      <c r="E32" s="63" t="s">
        <v>233</v>
      </c>
      <c r="F32" s="64" t="s">
        <v>44</v>
      </c>
      <c r="G32" s="65" t="s">
        <v>234</v>
      </c>
      <c r="H32" s="66" t="s">
        <v>235</v>
      </c>
      <c r="I32" s="67">
        <v>7315867657</v>
      </c>
      <c r="J32" s="68" t="s">
        <v>68</v>
      </c>
      <c r="K32" s="69" t="s">
        <v>50</v>
      </c>
      <c r="L32" s="70" t="s">
        <v>49</v>
      </c>
      <c r="M32" s="71">
        <v>632</v>
      </c>
      <c r="N32" s="72"/>
      <c r="O32" s="73">
        <v>22.740524781341108</v>
      </c>
      <c r="P32" s="74" t="s">
        <v>50</v>
      </c>
      <c r="Q32" s="75"/>
      <c r="R32" s="76"/>
      <c r="S32" s="77" t="s">
        <v>50</v>
      </c>
      <c r="T32" s="78">
        <v>30168</v>
      </c>
      <c r="U32" s="79">
        <v>4975.5190204513765</v>
      </c>
      <c r="V32" s="79">
        <v>2342.7402416128148</v>
      </c>
      <c r="W32" s="85">
        <v>3537</v>
      </c>
      <c r="X32" s="81" t="s">
        <v>51</v>
      </c>
      <c r="Y32" s="82" t="s">
        <v>52</v>
      </c>
      <c r="Z32" s="62">
        <f t="shared" si="0"/>
        <v>1</v>
      </c>
      <c r="AA32" s="63">
        <f t="shared" si="1"/>
        <v>0</v>
      </c>
      <c r="AB32" s="63">
        <f t="shared" si="2"/>
        <v>0</v>
      </c>
      <c r="AC32" s="63">
        <f t="shared" si="3"/>
        <v>0</v>
      </c>
      <c r="AD32" s="83" t="str">
        <f t="shared" si="4"/>
        <v>-</v>
      </c>
      <c r="AE32" s="62">
        <f t="shared" si="5"/>
        <v>1</v>
      </c>
      <c r="AF32" s="63">
        <f t="shared" si="6"/>
        <v>1</v>
      </c>
      <c r="AG32" s="63" t="str">
        <f t="shared" si="7"/>
        <v>Initial</v>
      </c>
      <c r="AH32" s="83" t="str">
        <f t="shared" si="8"/>
        <v>RLIS</v>
      </c>
      <c r="AI32" s="84">
        <f t="shared" si="9"/>
        <v>0</v>
      </c>
    </row>
    <row r="33" spans="1:35" ht="15">
      <c r="A33" s="60" t="s">
        <v>236</v>
      </c>
      <c r="B33" s="61" t="s">
        <v>237</v>
      </c>
      <c r="C33" s="62" t="s">
        <v>238</v>
      </c>
      <c r="D33" s="63" t="s">
        <v>239</v>
      </c>
      <c r="E33" s="63" t="s">
        <v>240</v>
      </c>
      <c r="F33" s="64" t="s">
        <v>44</v>
      </c>
      <c r="G33" s="65" t="s">
        <v>241</v>
      </c>
      <c r="H33" s="66" t="s">
        <v>242</v>
      </c>
      <c r="I33" s="67">
        <v>9312894148</v>
      </c>
      <c r="J33" s="68" t="s">
        <v>68</v>
      </c>
      <c r="K33" s="69" t="s">
        <v>50</v>
      </c>
      <c r="L33" s="70" t="s">
        <v>49</v>
      </c>
      <c r="M33" s="71">
        <v>1383</v>
      </c>
      <c r="N33" s="72"/>
      <c r="O33" s="73">
        <v>23.270893371757925</v>
      </c>
      <c r="P33" s="74" t="s">
        <v>50</v>
      </c>
      <c r="Q33" s="75"/>
      <c r="R33" s="76"/>
      <c r="S33" s="77" t="s">
        <v>50</v>
      </c>
      <c r="T33" s="78">
        <v>74870</v>
      </c>
      <c r="U33" s="79">
        <v>12055.629019703658</v>
      </c>
      <c r="V33" s="79">
        <v>5322.358611848558</v>
      </c>
      <c r="W33" s="85">
        <v>8571</v>
      </c>
      <c r="X33" s="81" t="s">
        <v>51</v>
      </c>
      <c r="Y33" s="82" t="s">
        <v>52</v>
      </c>
      <c r="Z33" s="62">
        <f t="shared" si="0"/>
        <v>1</v>
      </c>
      <c r="AA33" s="63">
        <f t="shared" si="1"/>
        <v>0</v>
      </c>
      <c r="AB33" s="63">
        <f t="shared" si="2"/>
        <v>0</v>
      </c>
      <c r="AC33" s="63">
        <f t="shared" si="3"/>
        <v>0</v>
      </c>
      <c r="AD33" s="83" t="str">
        <f t="shared" si="4"/>
        <v>-</v>
      </c>
      <c r="AE33" s="62">
        <f t="shared" si="5"/>
        <v>1</v>
      </c>
      <c r="AF33" s="63">
        <f t="shared" si="6"/>
        <v>1</v>
      </c>
      <c r="AG33" s="63" t="str">
        <f t="shared" si="7"/>
        <v>Initial</v>
      </c>
      <c r="AH33" s="83" t="str">
        <f t="shared" si="8"/>
        <v>RLIS</v>
      </c>
      <c r="AI33" s="84">
        <f t="shared" si="9"/>
        <v>0</v>
      </c>
    </row>
    <row r="34" spans="1:35" ht="15">
      <c r="A34" s="60" t="s">
        <v>243</v>
      </c>
      <c r="B34" s="61" t="s">
        <v>244</v>
      </c>
      <c r="C34" s="62" t="s">
        <v>245</v>
      </c>
      <c r="D34" s="63" t="s">
        <v>246</v>
      </c>
      <c r="E34" s="63" t="s">
        <v>247</v>
      </c>
      <c r="F34" s="64" t="s">
        <v>44</v>
      </c>
      <c r="G34" s="65" t="s">
        <v>248</v>
      </c>
      <c r="H34" s="66" t="s">
        <v>249</v>
      </c>
      <c r="I34" s="67">
        <v>7317842652</v>
      </c>
      <c r="J34" s="68" t="s">
        <v>47</v>
      </c>
      <c r="K34" s="69" t="s">
        <v>48</v>
      </c>
      <c r="L34" s="70" t="s">
        <v>49</v>
      </c>
      <c r="M34" s="71">
        <v>1206</v>
      </c>
      <c r="N34" s="72"/>
      <c r="O34" s="73">
        <v>27.691350342252647</v>
      </c>
      <c r="P34" s="74" t="s">
        <v>50</v>
      </c>
      <c r="Q34" s="75"/>
      <c r="R34" s="76"/>
      <c r="S34" s="77" t="s">
        <v>50</v>
      </c>
      <c r="T34" s="78">
        <v>108578</v>
      </c>
      <c r="U34" s="79">
        <v>14905.804851037208</v>
      </c>
      <c r="V34" s="79">
        <v>5904.972047806839</v>
      </c>
      <c r="W34" s="85">
        <v>10597</v>
      </c>
      <c r="X34" s="81" t="s">
        <v>51</v>
      </c>
      <c r="Y34" s="82" t="s">
        <v>52</v>
      </c>
      <c r="Z34" s="62">
        <f t="shared" si="0"/>
        <v>0</v>
      </c>
      <c r="AA34" s="63">
        <f t="shared" si="1"/>
        <v>0</v>
      </c>
      <c r="AB34" s="63">
        <f t="shared" si="2"/>
        <v>0</v>
      </c>
      <c r="AC34" s="63">
        <f t="shared" si="3"/>
        <v>0</v>
      </c>
      <c r="AD34" s="83" t="str">
        <f t="shared" si="4"/>
        <v>-</v>
      </c>
      <c r="AE34" s="62">
        <f t="shared" si="5"/>
        <v>1</v>
      </c>
      <c r="AF34" s="63">
        <f t="shared" si="6"/>
        <v>1</v>
      </c>
      <c r="AG34" s="63" t="str">
        <f t="shared" si="7"/>
        <v>Initial</v>
      </c>
      <c r="AH34" s="83" t="str">
        <f t="shared" si="8"/>
        <v>RLIS</v>
      </c>
      <c r="AI34" s="84">
        <f t="shared" si="9"/>
        <v>0</v>
      </c>
    </row>
    <row r="35" spans="1:35" ht="15">
      <c r="A35" s="60" t="s">
        <v>250</v>
      </c>
      <c r="B35" s="61" t="s">
        <v>251</v>
      </c>
      <c r="C35" s="62" t="s">
        <v>252</v>
      </c>
      <c r="D35" s="63" t="s">
        <v>253</v>
      </c>
      <c r="E35" s="63" t="s">
        <v>254</v>
      </c>
      <c r="F35" s="64" t="s">
        <v>44</v>
      </c>
      <c r="G35" s="65" t="s">
        <v>255</v>
      </c>
      <c r="H35" s="66" t="s">
        <v>256</v>
      </c>
      <c r="I35" s="67">
        <v>9312680119</v>
      </c>
      <c r="J35" s="68" t="s">
        <v>68</v>
      </c>
      <c r="K35" s="69" t="s">
        <v>50</v>
      </c>
      <c r="L35" s="70" t="s">
        <v>49</v>
      </c>
      <c r="M35" s="71">
        <v>1470</v>
      </c>
      <c r="N35" s="72"/>
      <c r="O35" s="73">
        <v>25.311942959001783</v>
      </c>
      <c r="P35" s="74" t="s">
        <v>50</v>
      </c>
      <c r="Q35" s="75"/>
      <c r="R35" s="76"/>
      <c r="S35" s="77" t="s">
        <v>50</v>
      </c>
      <c r="T35" s="78">
        <v>94196</v>
      </c>
      <c r="U35" s="79">
        <v>16467.778383609904</v>
      </c>
      <c r="V35" s="79">
        <v>6720.459482250769</v>
      </c>
      <c r="W35" s="85">
        <v>11707</v>
      </c>
      <c r="X35" s="81" t="s">
        <v>51</v>
      </c>
      <c r="Y35" s="82" t="s">
        <v>52</v>
      </c>
      <c r="Z35" s="62">
        <f t="shared" si="0"/>
        <v>1</v>
      </c>
      <c r="AA35" s="63">
        <f t="shared" si="1"/>
        <v>0</v>
      </c>
      <c r="AB35" s="63">
        <f t="shared" si="2"/>
        <v>0</v>
      </c>
      <c r="AC35" s="63">
        <f t="shared" si="3"/>
        <v>0</v>
      </c>
      <c r="AD35" s="83" t="str">
        <f t="shared" si="4"/>
        <v>-</v>
      </c>
      <c r="AE35" s="62">
        <f t="shared" si="5"/>
        <v>1</v>
      </c>
      <c r="AF35" s="63">
        <f t="shared" si="6"/>
        <v>1</v>
      </c>
      <c r="AG35" s="63" t="str">
        <f t="shared" si="7"/>
        <v>Initial</v>
      </c>
      <c r="AH35" s="83" t="str">
        <f t="shared" si="8"/>
        <v>RLIS</v>
      </c>
      <c r="AI35" s="84">
        <f t="shared" si="9"/>
        <v>0</v>
      </c>
    </row>
    <row r="36" spans="1:35" ht="15">
      <c r="A36" s="60" t="s">
        <v>257</v>
      </c>
      <c r="B36" s="61" t="s">
        <v>258</v>
      </c>
      <c r="C36" s="62" t="s">
        <v>259</v>
      </c>
      <c r="D36" s="63" t="s">
        <v>260</v>
      </c>
      <c r="E36" s="63" t="s">
        <v>261</v>
      </c>
      <c r="F36" s="64" t="s">
        <v>44</v>
      </c>
      <c r="G36" s="65" t="s">
        <v>262</v>
      </c>
      <c r="H36" s="66" t="s">
        <v>263</v>
      </c>
      <c r="I36" s="67">
        <v>4237272640</v>
      </c>
      <c r="J36" s="68" t="s">
        <v>68</v>
      </c>
      <c r="K36" s="69" t="s">
        <v>50</v>
      </c>
      <c r="L36" s="70" t="s">
        <v>49</v>
      </c>
      <c r="M36" s="71">
        <v>2094</v>
      </c>
      <c r="N36" s="72"/>
      <c r="O36" s="73">
        <v>30.69432684165961</v>
      </c>
      <c r="P36" s="74" t="s">
        <v>50</v>
      </c>
      <c r="Q36" s="75"/>
      <c r="R36" s="76"/>
      <c r="S36" s="77" t="s">
        <v>50</v>
      </c>
      <c r="T36" s="78">
        <v>177049</v>
      </c>
      <c r="U36" s="79">
        <v>29839.038222098126</v>
      </c>
      <c r="V36" s="79">
        <v>11177.246452674606</v>
      </c>
      <c r="W36" s="85">
        <v>21213</v>
      </c>
      <c r="X36" s="81" t="s">
        <v>51</v>
      </c>
      <c r="Y36" s="82" t="s">
        <v>52</v>
      </c>
      <c r="Z36" s="62">
        <f t="shared" si="0"/>
        <v>1</v>
      </c>
      <c r="AA36" s="63">
        <f t="shared" si="1"/>
        <v>0</v>
      </c>
      <c r="AB36" s="63">
        <f t="shared" si="2"/>
        <v>0</v>
      </c>
      <c r="AC36" s="63">
        <f t="shared" si="3"/>
        <v>0</v>
      </c>
      <c r="AD36" s="83" t="str">
        <f t="shared" si="4"/>
        <v>-</v>
      </c>
      <c r="AE36" s="62">
        <f t="shared" si="5"/>
        <v>1</v>
      </c>
      <c r="AF36" s="63">
        <f t="shared" si="6"/>
        <v>1</v>
      </c>
      <c r="AG36" s="63" t="str">
        <f t="shared" si="7"/>
        <v>Initial</v>
      </c>
      <c r="AH36" s="83" t="str">
        <f t="shared" si="8"/>
        <v>RLIS</v>
      </c>
      <c r="AI36" s="84">
        <f t="shared" si="9"/>
        <v>0</v>
      </c>
    </row>
    <row r="37" spans="1:35" ht="15">
      <c r="A37" s="60" t="s">
        <v>264</v>
      </c>
      <c r="B37" s="61" t="s">
        <v>265</v>
      </c>
      <c r="C37" s="62" t="s">
        <v>266</v>
      </c>
      <c r="D37" s="63" t="s">
        <v>267</v>
      </c>
      <c r="E37" s="63" t="s">
        <v>268</v>
      </c>
      <c r="F37" s="64" t="s">
        <v>44</v>
      </c>
      <c r="G37" s="65" t="s">
        <v>269</v>
      </c>
      <c r="H37" s="66" t="s">
        <v>270</v>
      </c>
      <c r="I37" s="67">
        <v>7312536601</v>
      </c>
      <c r="J37" s="68" t="s">
        <v>60</v>
      </c>
      <c r="K37" s="69" t="s">
        <v>48</v>
      </c>
      <c r="L37" s="70" t="s">
        <v>49</v>
      </c>
      <c r="M37" s="71">
        <v>830</v>
      </c>
      <c r="N37" s="72"/>
      <c r="O37" s="73">
        <v>33.94285714285714</v>
      </c>
      <c r="P37" s="74" t="s">
        <v>50</v>
      </c>
      <c r="Q37" s="75"/>
      <c r="R37" s="76"/>
      <c r="S37" s="77" t="s">
        <v>50</v>
      </c>
      <c r="T37" s="78">
        <v>79285</v>
      </c>
      <c r="U37" s="79">
        <v>13837.19943724302</v>
      </c>
      <c r="V37" s="79">
        <v>4995.813195503423</v>
      </c>
      <c r="W37" s="85">
        <v>9837</v>
      </c>
      <c r="X37" s="81" t="s">
        <v>51</v>
      </c>
      <c r="Y37" s="82" t="s">
        <v>52</v>
      </c>
      <c r="Z37" s="62">
        <f t="shared" si="0"/>
        <v>0</v>
      </c>
      <c r="AA37" s="63">
        <f t="shared" si="1"/>
        <v>0</v>
      </c>
      <c r="AB37" s="63">
        <f t="shared" si="2"/>
        <v>0</v>
      </c>
      <c r="AC37" s="63">
        <f t="shared" si="3"/>
        <v>0</v>
      </c>
      <c r="AD37" s="83" t="str">
        <f t="shared" si="4"/>
        <v>-</v>
      </c>
      <c r="AE37" s="62">
        <f t="shared" si="5"/>
        <v>1</v>
      </c>
      <c r="AF37" s="63">
        <f t="shared" si="6"/>
        <v>1</v>
      </c>
      <c r="AG37" s="63" t="str">
        <f t="shared" si="7"/>
        <v>Initial</v>
      </c>
      <c r="AH37" s="83" t="str">
        <f t="shared" si="8"/>
        <v>RLIS</v>
      </c>
      <c r="AI37" s="84">
        <f t="shared" si="9"/>
        <v>0</v>
      </c>
    </row>
    <row r="38" spans="1:35" ht="15">
      <c r="A38" s="60" t="s">
        <v>271</v>
      </c>
      <c r="B38" s="61" t="s">
        <v>272</v>
      </c>
      <c r="C38" s="62" t="s">
        <v>273</v>
      </c>
      <c r="D38" s="63" t="s">
        <v>274</v>
      </c>
      <c r="E38" s="63" t="s">
        <v>275</v>
      </c>
      <c r="F38" s="64" t="s">
        <v>44</v>
      </c>
      <c r="G38" s="65" t="s">
        <v>276</v>
      </c>
      <c r="H38" s="66" t="s">
        <v>277</v>
      </c>
      <c r="I38" s="67">
        <v>7316352941</v>
      </c>
      <c r="J38" s="68" t="s">
        <v>60</v>
      </c>
      <c r="K38" s="69" t="s">
        <v>48</v>
      </c>
      <c r="L38" s="70" t="s">
        <v>49</v>
      </c>
      <c r="M38" s="71">
        <v>4145</v>
      </c>
      <c r="N38" s="72"/>
      <c r="O38" s="73">
        <v>24.918389553862895</v>
      </c>
      <c r="P38" s="74" t="s">
        <v>50</v>
      </c>
      <c r="Q38" s="75"/>
      <c r="R38" s="76"/>
      <c r="S38" s="77" t="s">
        <v>50</v>
      </c>
      <c r="T38" s="78">
        <v>321799</v>
      </c>
      <c r="U38" s="79">
        <v>42946.32517838227</v>
      </c>
      <c r="V38" s="79">
        <v>17996.308515063043</v>
      </c>
      <c r="W38" s="85">
        <v>30532</v>
      </c>
      <c r="X38" s="81" t="s">
        <v>51</v>
      </c>
      <c r="Y38" s="82" t="s">
        <v>52</v>
      </c>
      <c r="Z38" s="62">
        <f aca="true" t="shared" si="10" ref="Z38:Z64">IF(OR(K38="YES",TRIM(L38)="YES"),1,0)</f>
        <v>0</v>
      </c>
      <c r="AA38" s="63">
        <f aca="true" t="shared" si="11" ref="AA38:AA64">IF(OR(AND(ISNUMBER(M38),AND(M38&gt;0,M38&lt;600)),AND(ISNUMBER(M38),AND(M38&gt;0,N38="YES"))),1,0)</f>
        <v>0</v>
      </c>
      <c r="AB38" s="63">
        <f aca="true" t="shared" si="12" ref="AB38:AB64">IF(AND(OR(K38="YES",TRIM(L38)="YES"),(Z38=0)),"Trouble",0)</f>
        <v>0</v>
      </c>
      <c r="AC38" s="63">
        <f aca="true" t="shared" si="13" ref="AC38:AC64">IF(AND(OR(AND(ISNUMBER(M38),AND(M38&gt;0,M38&lt;600)),AND(ISNUMBER(M38),AND(M38&gt;0,N38="YES"))),(AA38=0)),"Trouble",0)</f>
        <v>0</v>
      </c>
      <c r="AD38" s="83" t="str">
        <f aca="true" t="shared" si="14" ref="AD38:AD64">IF(AND(Z38=1,AA38=1),"SRSA","-")</f>
        <v>-</v>
      </c>
      <c r="AE38" s="62">
        <f aca="true" t="shared" si="15" ref="AE38:AE64">IF(S38="YES",1,0)</f>
        <v>1</v>
      </c>
      <c r="AF38" s="63">
        <f aca="true" t="shared" si="16" ref="AF38:AF64">IF(OR(AND(ISNUMBER(Q38),Q38&gt;=20),(AND(ISNUMBER(Q38)=FALSE,AND(ISNUMBER(O38),O38&gt;=20)))),1,0)</f>
        <v>1</v>
      </c>
      <c r="AG38" s="63" t="str">
        <f aca="true" t="shared" si="17" ref="AG38:AG69">IF(AND(AE38=1,AF38=1),"Initial",0)</f>
        <v>Initial</v>
      </c>
      <c r="AH38" s="83" t="str">
        <f aca="true" t="shared" si="18" ref="AH38:AH69">IF(AND(AND(AG38="Initial",AI38=0),AND(ISNUMBER(M38),M38&gt;0)),"RLIS","-")</f>
        <v>RLIS</v>
      </c>
      <c r="AI38" s="84">
        <f aca="true" t="shared" si="19" ref="AI38:AI64">IF(AND(AD38="SRSA",AG38="Initial"),"SRSA",0)</f>
        <v>0</v>
      </c>
    </row>
    <row r="39" spans="1:35" ht="15">
      <c r="A39" s="60" t="s">
        <v>278</v>
      </c>
      <c r="B39" s="61" t="s">
        <v>279</v>
      </c>
      <c r="C39" s="62" t="s">
        <v>280</v>
      </c>
      <c r="D39" s="63" t="s">
        <v>281</v>
      </c>
      <c r="E39" s="63" t="s">
        <v>282</v>
      </c>
      <c r="F39" s="64" t="s">
        <v>44</v>
      </c>
      <c r="G39" s="65" t="s">
        <v>283</v>
      </c>
      <c r="H39" s="66" t="s">
        <v>284</v>
      </c>
      <c r="I39" s="67">
        <v>9317963264</v>
      </c>
      <c r="J39" s="68" t="s">
        <v>47</v>
      </c>
      <c r="K39" s="69" t="s">
        <v>48</v>
      </c>
      <c r="L39" s="70" t="s">
        <v>49</v>
      </c>
      <c r="M39" s="71">
        <v>1810</v>
      </c>
      <c r="N39" s="72"/>
      <c r="O39" s="73">
        <v>25.337331334332834</v>
      </c>
      <c r="P39" s="74" t="s">
        <v>50</v>
      </c>
      <c r="Q39" s="75"/>
      <c r="R39" s="76"/>
      <c r="S39" s="77" t="s">
        <v>50</v>
      </c>
      <c r="T39" s="78">
        <v>120768</v>
      </c>
      <c r="U39" s="79">
        <v>18502.29349068438</v>
      </c>
      <c r="V39" s="79">
        <v>7731.8268909808785</v>
      </c>
      <c r="W39" s="85">
        <v>13154</v>
      </c>
      <c r="X39" s="81" t="s">
        <v>51</v>
      </c>
      <c r="Y39" s="82" t="s">
        <v>52</v>
      </c>
      <c r="Z39" s="62">
        <f t="shared" si="10"/>
        <v>0</v>
      </c>
      <c r="AA39" s="63">
        <f t="shared" si="11"/>
        <v>0</v>
      </c>
      <c r="AB39" s="63">
        <f t="shared" si="12"/>
        <v>0</v>
      </c>
      <c r="AC39" s="63">
        <f t="shared" si="13"/>
        <v>0</v>
      </c>
      <c r="AD39" s="83" t="str">
        <f t="shared" si="14"/>
        <v>-</v>
      </c>
      <c r="AE39" s="62">
        <f t="shared" si="15"/>
        <v>1</v>
      </c>
      <c r="AF39" s="63">
        <f t="shared" si="16"/>
        <v>1</v>
      </c>
      <c r="AG39" s="63" t="str">
        <f t="shared" si="17"/>
        <v>Initial</v>
      </c>
      <c r="AH39" s="83" t="str">
        <f t="shared" si="18"/>
        <v>RLIS</v>
      </c>
      <c r="AI39" s="84">
        <f t="shared" si="19"/>
        <v>0</v>
      </c>
    </row>
    <row r="40" spans="1:35" ht="15">
      <c r="A40" s="60" t="s">
        <v>285</v>
      </c>
      <c r="B40" s="61" t="s">
        <v>286</v>
      </c>
      <c r="C40" s="62" t="s">
        <v>287</v>
      </c>
      <c r="D40" s="63" t="s">
        <v>288</v>
      </c>
      <c r="E40" s="63" t="s">
        <v>289</v>
      </c>
      <c r="F40" s="64" t="s">
        <v>44</v>
      </c>
      <c r="G40" s="65" t="s">
        <v>290</v>
      </c>
      <c r="H40" s="66" t="s">
        <v>291</v>
      </c>
      <c r="I40" s="67">
        <v>9317282316</v>
      </c>
      <c r="J40" s="68" t="s">
        <v>47</v>
      </c>
      <c r="K40" s="69" t="s">
        <v>48</v>
      </c>
      <c r="L40" s="70" t="s">
        <v>49</v>
      </c>
      <c r="M40" s="71">
        <v>1270</v>
      </c>
      <c r="N40" s="72"/>
      <c r="O40" s="73">
        <v>23.728813559322035</v>
      </c>
      <c r="P40" s="74" t="s">
        <v>50</v>
      </c>
      <c r="Q40" s="75"/>
      <c r="R40" s="76"/>
      <c r="S40" s="77" t="s">
        <v>50</v>
      </c>
      <c r="T40" s="78">
        <v>61815</v>
      </c>
      <c r="U40" s="79">
        <v>9240.863081170584</v>
      </c>
      <c r="V40" s="79">
        <v>4319</v>
      </c>
      <c r="W40" s="85">
        <v>6570</v>
      </c>
      <c r="X40" s="81" t="s">
        <v>51</v>
      </c>
      <c r="Y40" s="82" t="s">
        <v>52</v>
      </c>
      <c r="Z40" s="62">
        <f t="shared" si="10"/>
        <v>0</v>
      </c>
      <c r="AA40" s="63">
        <f t="shared" si="11"/>
        <v>0</v>
      </c>
      <c r="AB40" s="63">
        <f t="shared" si="12"/>
        <v>0</v>
      </c>
      <c r="AC40" s="63">
        <f t="shared" si="13"/>
        <v>0</v>
      </c>
      <c r="AD40" s="83" t="str">
        <f t="shared" si="14"/>
        <v>-</v>
      </c>
      <c r="AE40" s="62">
        <f t="shared" si="15"/>
        <v>1</v>
      </c>
      <c r="AF40" s="63">
        <f t="shared" si="16"/>
        <v>1</v>
      </c>
      <c r="AG40" s="63" t="str">
        <f t="shared" si="17"/>
        <v>Initial</v>
      </c>
      <c r="AH40" s="83" t="str">
        <f t="shared" si="18"/>
        <v>RLIS</v>
      </c>
      <c r="AI40" s="84">
        <f t="shared" si="19"/>
        <v>0</v>
      </c>
    </row>
    <row r="41" spans="1:35" ht="15">
      <c r="A41" s="60" t="s">
        <v>292</v>
      </c>
      <c r="B41" s="61" t="s">
        <v>293</v>
      </c>
      <c r="C41" s="62" t="s">
        <v>294</v>
      </c>
      <c r="D41" s="63" t="s">
        <v>295</v>
      </c>
      <c r="E41" s="63" t="s">
        <v>296</v>
      </c>
      <c r="F41" s="64" t="s">
        <v>44</v>
      </c>
      <c r="G41" s="65" t="s">
        <v>297</v>
      </c>
      <c r="H41" s="66" t="s">
        <v>298</v>
      </c>
      <c r="I41" s="67">
        <v>9313591581</v>
      </c>
      <c r="J41" s="68" t="s">
        <v>60</v>
      </c>
      <c r="K41" s="69" t="s">
        <v>48</v>
      </c>
      <c r="L41" s="70" t="s">
        <v>49</v>
      </c>
      <c r="M41" s="71">
        <v>4921</v>
      </c>
      <c r="N41" s="72"/>
      <c r="O41" s="73">
        <v>20.10479332427712</v>
      </c>
      <c r="P41" s="74" t="s">
        <v>50</v>
      </c>
      <c r="Q41" s="75"/>
      <c r="R41" s="76"/>
      <c r="S41" s="77" t="s">
        <v>50</v>
      </c>
      <c r="T41" s="78">
        <v>206911</v>
      </c>
      <c r="U41" s="79">
        <v>33085.4711852956</v>
      </c>
      <c r="V41" s="79">
        <v>16500.094316280447</v>
      </c>
      <c r="W41" s="85">
        <v>23521</v>
      </c>
      <c r="X41" s="81" t="s">
        <v>51</v>
      </c>
      <c r="Y41" s="82" t="s">
        <v>52</v>
      </c>
      <c r="Z41" s="62">
        <f t="shared" si="10"/>
        <v>0</v>
      </c>
      <c r="AA41" s="63">
        <f t="shared" si="11"/>
        <v>0</v>
      </c>
      <c r="AB41" s="63">
        <f t="shared" si="12"/>
        <v>0</v>
      </c>
      <c r="AC41" s="63">
        <f t="shared" si="13"/>
        <v>0</v>
      </c>
      <c r="AD41" s="83" t="str">
        <f t="shared" si="14"/>
        <v>-</v>
      </c>
      <c r="AE41" s="62">
        <f t="shared" si="15"/>
        <v>1</v>
      </c>
      <c r="AF41" s="63">
        <f t="shared" si="16"/>
        <v>1</v>
      </c>
      <c r="AG41" s="63" t="str">
        <f t="shared" si="17"/>
        <v>Initial</v>
      </c>
      <c r="AH41" s="83" t="str">
        <f t="shared" si="18"/>
        <v>RLIS</v>
      </c>
      <c r="AI41" s="84">
        <f t="shared" si="19"/>
        <v>0</v>
      </c>
    </row>
    <row r="42" spans="1:35" ht="15">
      <c r="A42" s="60" t="s">
        <v>299</v>
      </c>
      <c r="B42" s="61" t="s">
        <v>300</v>
      </c>
      <c r="C42" s="62" t="s">
        <v>301</v>
      </c>
      <c r="D42" s="63" t="s">
        <v>302</v>
      </c>
      <c r="E42" s="63" t="s">
        <v>303</v>
      </c>
      <c r="F42" s="64" t="s">
        <v>44</v>
      </c>
      <c r="G42" s="65" t="s">
        <v>304</v>
      </c>
      <c r="H42" s="66" t="s">
        <v>305</v>
      </c>
      <c r="I42" s="67">
        <v>7313522246</v>
      </c>
      <c r="J42" s="68" t="s">
        <v>47</v>
      </c>
      <c r="K42" s="69" t="s">
        <v>48</v>
      </c>
      <c r="L42" s="70" t="s">
        <v>49</v>
      </c>
      <c r="M42" s="71">
        <v>1337</v>
      </c>
      <c r="N42" s="72"/>
      <c r="O42" s="73">
        <v>21.25984251968504</v>
      </c>
      <c r="P42" s="74" t="s">
        <v>50</v>
      </c>
      <c r="Q42" s="75"/>
      <c r="R42" s="76"/>
      <c r="S42" s="77" t="s">
        <v>50</v>
      </c>
      <c r="T42" s="78">
        <v>52793</v>
      </c>
      <c r="U42" s="79">
        <v>7932.775549698871</v>
      </c>
      <c r="V42" s="79">
        <v>4118.16868311132</v>
      </c>
      <c r="W42" s="85">
        <v>5640</v>
      </c>
      <c r="X42" s="81" t="s">
        <v>51</v>
      </c>
      <c r="Y42" s="82" t="s">
        <v>52</v>
      </c>
      <c r="Z42" s="62">
        <f t="shared" si="10"/>
        <v>0</v>
      </c>
      <c r="AA42" s="63">
        <f t="shared" si="11"/>
        <v>0</v>
      </c>
      <c r="AB42" s="63">
        <f t="shared" si="12"/>
        <v>0</v>
      </c>
      <c r="AC42" s="63">
        <f t="shared" si="13"/>
        <v>0</v>
      </c>
      <c r="AD42" s="83" t="str">
        <f t="shared" si="14"/>
        <v>-</v>
      </c>
      <c r="AE42" s="62">
        <f t="shared" si="15"/>
        <v>1</v>
      </c>
      <c r="AF42" s="63">
        <f t="shared" si="16"/>
        <v>1</v>
      </c>
      <c r="AG42" s="63" t="str">
        <f t="shared" si="17"/>
        <v>Initial</v>
      </c>
      <c r="AH42" s="83" t="str">
        <f t="shared" si="18"/>
        <v>RLIS</v>
      </c>
      <c r="AI42" s="84">
        <f t="shared" si="19"/>
        <v>0</v>
      </c>
    </row>
    <row r="43" spans="1:35" ht="15">
      <c r="A43" s="60" t="s">
        <v>306</v>
      </c>
      <c r="B43" s="61" t="s">
        <v>307</v>
      </c>
      <c r="C43" s="62" t="s">
        <v>308</v>
      </c>
      <c r="D43" s="63" t="s">
        <v>309</v>
      </c>
      <c r="E43" s="63" t="s">
        <v>310</v>
      </c>
      <c r="F43" s="64" t="s">
        <v>44</v>
      </c>
      <c r="G43" s="65" t="s">
        <v>311</v>
      </c>
      <c r="H43" s="66" t="s">
        <v>186</v>
      </c>
      <c r="I43" s="67">
        <v>7316453267</v>
      </c>
      <c r="J43" s="68" t="s">
        <v>60</v>
      </c>
      <c r="K43" s="69" t="s">
        <v>48</v>
      </c>
      <c r="L43" s="70" t="s">
        <v>49</v>
      </c>
      <c r="M43" s="71">
        <v>4100</v>
      </c>
      <c r="N43" s="72"/>
      <c r="O43" s="73">
        <v>23.075149838635316</v>
      </c>
      <c r="P43" s="74" t="s">
        <v>50</v>
      </c>
      <c r="Q43" s="75"/>
      <c r="R43" s="76"/>
      <c r="S43" s="77" t="s">
        <v>50</v>
      </c>
      <c r="T43" s="78">
        <v>243423</v>
      </c>
      <c r="U43" s="79">
        <v>39691.49776786788</v>
      </c>
      <c r="V43" s="79">
        <v>16872.7664833719</v>
      </c>
      <c r="W43" s="85">
        <v>28218</v>
      </c>
      <c r="X43" s="81" t="s">
        <v>51</v>
      </c>
      <c r="Y43" s="82" t="s">
        <v>52</v>
      </c>
      <c r="Z43" s="62">
        <f t="shared" si="10"/>
        <v>0</v>
      </c>
      <c r="AA43" s="63">
        <f t="shared" si="11"/>
        <v>0</v>
      </c>
      <c r="AB43" s="63">
        <f t="shared" si="12"/>
        <v>0</v>
      </c>
      <c r="AC43" s="63">
        <f t="shared" si="13"/>
        <v>0</v>
      </c>
      <c r="AD43" s="83" t="str">
        <f t="shared" si="14"/>
        <v>-</v>
      </c>
      <c r="AE43" s="62">
        <f t="shared" si="15"/>
        <v>1</v>
      </c>
      <c r="AF43" s="63">
        <f t="shared" si="16"/>
        <v>1</v>
      </c>
      <c r="AG43" s="63" t="str">
        <f t="shared" si="17"/>
        <v>Initial</v>
      </c>
      <c r="AH43" s="83" t="str">
        <f t="shared" si="18"/>
        <v>RLIS</v>
      </c>
      <c r="AI43" s="84">
        <f t="shared" si="19"/>
        <v>0</v>
      </c>
    </row>
    <row r="44" spans="1:35" ht="15">
      <c r="A44" s="60" t="s">
        <v>312</v>
      </c>
      <c r="B44" s="61" t="s">
        <v>313</v>
      </c>
      <c r="C44" s="62" t="s">
        <v>314</v>
      </c>
      <c r="D44" s="63" t="s">
        <v>315</v>
      </c>
      <c r="E44" s="63" t="s">
        <v>316</v>
      </c>
      <c r="F44" s="64" t="s">
        <v>44</v>
      </c>
      <c r="G44" s="65" t="s">
        <v>317</v>
      </c>
      <c r="H44" s="66" t="s">
        <v>318</v>
      </c>
      <c r="I44" s="67">
        <v>4233345793</v>
      </c>
      <c r="J44" s="68" t="s">
        <v>68</v>
      </c>
      <c r="K44" s="69" t="s">
        <v>50</v>
      </c>
      <c r="L44" s="70" t="s">
        <v>49</v>
      </c>
      <c r="M44" s="71">
        <v>1733</v>
      </c>
      <c r="N44" s="72"/>
      <c r="O44" s="73">
        <v>26.501429933269783</v>
      </c>
      <c r="P44" s="74" t="s">
        <v>50</v>
      </c>
      <c r="Q44" s="75"/>
      <c r="R44" s="76"/>
      <c r="S44" s="77" t="s">
        <v>50</v>
      </c>
      <c r="T44" s="78">
        <v>120757</v>
      </c>
      <c r="U44" s="79">
        <v>18767.975100856926</v>
      </c>
      <c r="V44" s="79">
        <v>7605.691912035723</v>
      </c>
      <c r="W44" s="85">
        <v>13343</v>
      </c>
      <c r="X44" s="81" t="s">
        <v>51</v>
      </c>
      <c r="Y44" s="82" t="s">
        <v>52</v>
      </c>
      <c r="Z44" s="62">
        <f t="shared" si="10"/>
        <v>1</v>
      </c>
      <c r="AA44" s="63">
        <f t="shared" si="11"/>
        <v>0</v>
      </c>
      <c r="AB44" s="63">
        <f t="shared" si="12"/>
        <v>0</v>
      </c>
      <c r="AC44" s="63">
        <f t="shared" si="13"/>
        <v>0</v>
      </c>
      <c r="AD44" s="83" t="str">
        <f t="shared" si="14"/>
        <v>-</v>
      </c>
      <c r="AE44" s="62">
        <f t="shared" si="15"/>
        <v>1</v>
      </c>
      <c r="AF44" s="63">
        <f t="shared" si="16"/>
        <v>1</v>
      </c>
      <c r="AG44" s="63" t="str">
        <f t="shared" si="17"/>
        <v>Initial</v>
      </c>
      <c r="AH44" s="83" t="str">
        <f t="shared" si="18"/>
        <v>RLIS</v>
      </c>
      <c r="AI44" s="84">
        <f t="shared" si="19"/>
        <v>0</v>
      </c>
    </row>
    <row r="45" spans="1:35" ht="15">
      <c r="A45" s="60" t="s">
        <v>319</v>
      </c>
      <c r="B45" s="61" t="s">
        <v>320</v>
      </c>
      <c r="C45" s="62" t="s">
        <v>321</v>
      </c>
      <c r="D45" s="63" t="s">
        <v>322</v>
      </c>
      <c r="E45" s="63" t="s">
        <v>323</v>
      </c>
      <c r="F45" s="64" t="s">
        <v>44</v>
      </c>
      <c r="G45" s="65" t="s">
        <v>324</v>
      </c>
      <c r="H45" s="66" t="s">
        <v>325</v>
      </c>
      <c r="I45" s="67">
        <v>4233466214</v>
      </c>
      <c r="J45" s="68" t="s">
        <v>68</v>
      </c>
      <c r="K45" s="69" t="s">
        <v>50</v>
      </c>
      <c r="L45" s="70" t="s">
        <v>49</v>
      </c>
      <c r="M45" s="71">
        <v>3025</v>
      </c>
      <c r="N45" s="72"/>
      <c r="O45" s="73">
        <v>23.507346045639263</v>
      </c>
      <c r="P45" s="74" t="s">
        <v>50</v>
      </c>
      <c r="Q45" s="75"/>
      <c r="R45" s="76"/>
      <c r="S45" s="77" t="s">
        <v>50</v>
      </c>
      <c r="T45" s="78">
        <v>210408</v>
      </c>
      <c r="U45" s="79">
        <v>29526</v>
      </c>
      <c r="V45" s="79">
        <v>12696.766773938389</v>
      </c>
      <c r="W45" s="85">
        <v>20991</v>
      </c>
      <c r="X45" s="81" t="s">
        <v>51</v>
      </c>
      <c r="Y45" s="82" t="s">
        <v>52</v>
      </c>
      <c r="Z45" s="62">
        <f t="shared" si="10"/>
        <v>1</v>
      </c>
      <c r="AA45" s="63">
        <f t="shared" si="11"/>
        <v>0</v>
      </c>
      <c r="AB45" s="63">
        <f t="shared" si="12"/>
        <v>0</v>
      </c>
      <c r="AC45" s="63">
        <f t="shared" si="13"/>
        <v>0</v>
      </c>
      <c r="AD45" s="83" t="str">
        <f t="shared" si="14"/>
        <v>-</v>
      </c>
      <c r="AE45" s="62">
        <f t="shared" si="15"/>
        <v>1</v>
      </c>
      <c r="AF45" s="63">
        <f t="shared" si="16"/>
        <v>1</v>
      </c>
      <c r="AG45" s="63" t="str">
        <f t="shared" si="17"/>
        <v>Initial</v>
      </c>
      <c r="AH45" s="83" t="str">
        <f t="shared" si="18"/>
        <v>RLIS</v>
      </c>
      <c r="AI45" s="84">
        <f t="shared" si="19"/>
        <v>0</v>
      </c>
    </row>
    <row r="46" spans="1:35" ht="15">
      <c r="A46" s="60" t="s">
        <v>326</v>
      </c>
      <c r="B46" s="61" t="s">
        <v>327</v>
      </c>
      <c r="C46" s="62" t="s">
        <v>328</v>
      </c>
      <c r="D46" s="63" t="s">
        <v>329</v>
      </c>
      <c r="E46" s="63" t="s">
        <v>94</v>
      </c>
      <c r="F46" s="64" t="s">
        <v>44</v>
      </c>
      <c r="G46" s="65" t="s">
        <v>95</v>
      </c>
      <c r="H46" s="66" t="s">
        <v>330</v>
      </c>
      <c r="I46" s="67">
        <v>4236233811</v>
      </c>
      <c r="J46" s="68" t="s">
        <v>47</v>
      </c>
      <c r="K46" s="69" t="s">
        <v>48</v>
      </c>
      <c r="L46" s="70" t="s">
        <v>49</v>
      </c>
      <c r="M46" s="71">
        <v>716</v>
      </c>
      <c r="N46" s="72"/>
      <c r="O46" s="73">
        <v>34.12698412698413</v>
      </c>
      <c r="P46" s="74" t="s">
        <v>50</v>
      </c>
      <c r="Q46" s="75"/>
      <c r="R46" s="76"/>
      <c r="S46" s="77" t="s">
        <v>50</v>
      </c>
      <c r="T46" s="78">
        <v>67371</v>
      </c>
      <c r="U46" s="79">
        <v>12015</v>
      </c>
      <c r="V46" s="79">
        <v>4301.452303080586</v>
      </c>
      <c r="W46" s="85">
        <v>8542</v>
      </c>
      <c r="X46" s="81" t="s">
        <v>51</v>
      </c>
      <c r="Y46" s="82" t="s">
        <v>52</v>
      </c>
      <c r="Z46" s="62">
        <f t="shared" si="10"/>
        <v>0</v>
      </c>
      <c r="AA46" s="63">
        <f t="shared" si="11"/>
        <v>0</v>
      </c>
      <c r="AB46" s="63">
        <f t="shared" si="12"/>
        <v>0</v>
      </c>
      <c r="AC46" s="63">
        <f t="shared" si="13"/>
        <v>0</v>
      </c>
      <c r="AD46" s="83" t="str">
        <f t="shared" si="14"/>
        <v>-</v>
      </c>
      <c r="AE46" s="62">
        <f t="shared" si="15"/>
        <v>1</v>
      </c>
      <c r="AF46" s="63">
        <f t="shared" si="16"/>
        <v>1</v>
      </c>
      <c r="AG46" s="63" t="str">
        <f t="shared" si="17"/>
        <v>Initial</v>
      </c>
      <c r="AH46" s="83" t="str">
        <f t="shared" si="18"/>
        <v>RLIS</v>
      </c>
      <c r="AI46" s="84">
        <f t="shared" si="19"/>
        <v>0</v>
      </c>
    </row>
    <row r="47" spans="1:35" ht="15">
      <c r="A47" s="60" t="s">
        <v>331</v>
      </c>
      <c r="B47" s="61" t="s">
        <v>332</v>
      </c>
      <c r="C47" s="62" t="s">
        <v>333</v>
      </c>
      <c r="D47" s="63" t="s">
        <v>334</v>
      </c>
      <c r="E47" s="63" t="s">
        <v>335</v>
      </c>
      <c r="F47" s="64" t="s">
        <v>44</v>
      </c>
      <c r="G47" s="65" t="s">
        <v>336</v>
      </c>
      <c r="H47" s="66" t="s">
        <v>337</v>
      </c>
      <c r="I47" s="67">
        <v>4235698912</v>
      </c>
      <c r="J47" s="68" t="s">
        <v>47</v>
      </c>
      <c r="K47" s="69" t="s">
        <v>48</v>
      </c>
      <c r="L47" s="70" t="s">
        <v>49</v>
      </c>
      <c r="M47" s="71">
        <v>1135</v>
      </c>
      <c r="N47" s="72"/>
      <c r="O47" s="73">
        <v>47.05882352941176</v>
      </c>
      <c r="P47" s="74" t="s">
        <v>50</v>
      </c>
      <c r="Q47" s="75"/>
      <c r="R47" s="76"/>
      <c r="S47" s="77" t="s">
        <v>50</v>
      </c>
      <c r="T47" s="78">
        <v>49017</v>
      </c>
      <c r="U47" s="79">
        <v>13016</v>
      </c>
      <c r="V47" s="79">
        <v>5307.16997393808</v>
      </c>
      <c r="W47" s="85">
        <v>9285</v>
      </c>
      <c r="X47" s="81" t="s">
        <v>51</v>
      </c>
      <c r="Y47" s="82" t="s">
        <v>52</v>
      </c>
      <c r="Z47" s="62">
        <f t="shared" si="10"/>
        <v>0</v>
      </c>
      <c r="AA47" s="63">
        <f t="shared" si="11"/>
        <v>0</v>
      </c>
      <c r="AB47" s="63">
        <f t="shared" si="12"/>
        <v>0</v>
      </c>
      <c r="AC47" s="63">
        <f t="shared" si="13"/>
        <v>0</v>
      </c>
      <c r="AD47" s="83" t="str">
        <f t="shared" si="14"/>
        <v>-</v>
      </c>
      <c r="AE47" s="62">
        <f t="shared" si="15"/>
        <v>1</v>
      </c>
      <c r="AF47" s="63">
        <f t="shared" si="16"/>
        <v>1</v>
      </c>
      <c r="AG47" s="63" t="str">
        <f t="shared" si="17"/>
        <v>Initial</v>
      </c>
      <c r="AH47" s="83" t="str">
        <f t="shared" si="18"/>
        <v>RLIS</v>
      </c>
      <c r="AI47" s="84">
        <f t="shared" si="19"/>
        <v>0</v>
      </c>
    </row>
    <row r="48" spans="1:35" ht="15">
      <c r="A48" s="60" t="s">
        <v>338</v>
      </c>
      <c r="B48" s="61" t="s">
        <v>339</v>
      </c>
      <c r="C48" s="62" t="s">
        <v>340</v>
      </c>
      <c r="D48" s="63" t="s">
        <v>341</v>
      </c>
      <c r="E48" s="63" t="s">
        <v>342</v>
      </c>
      <c r="F48" s="64" t="s">
        <v>44</v>
      </c>
      <c r="G48" s="65" t="s">
        <v>343</v>
      </c>
      <c r="H48" s="66" t="s">
        <v>186</v>
      </c>
      <c r="I48" s="67">
        <v>9318231287</v>
      </c>
      <c r="J48" s="68" t="s">
        <v>60</v>
      </c>
      <c r="K48" s="69" t="s">
        <v>48</v>
      </c>
      <c r="L48" s="70" t="s">
        <v>49</v>
      </c>
      <c r="M48" s="71">
        <v>3274</v>
      </c>
      <c r="N48" s="72"/>
      <c r="O48" s="73">
        <v>23.744706594071385</v>
      </c>
      <c r="P48" s="74" t="s">
        <v>50</v>
      </c>
      <c r="Q48" s="75"/>
      <c r="R48" s="76"/>
      <c r="S48" s="77" t="s">
        <v>50</v>
      </c>
      <c r="T48" s="78">
        <v>186248</v>
      </c>
      <c r="U48" s="79">
        <v>28649</v>
      </c>
      <c r="V48" s="79">
        <v>12510.500386228527</v>
      </c>
      <c r="W48" s="85">
        <v>20367</v>
      </c>
      <c r="X48" s="81" t="s">
        <v>51</v>
      </c>
      <c r="Y48" s="82" t="s">
        <v>52</v>
      </c>
      <c r="Z48" s="62">
        <f t="shared" si="10"/>
        <v>0</v>
      </c>
      <c r="AA48" s="63">
        <f t="shared" si="11"/>
        <v>0</v>
      </c>
      <c r="AB48" s="63">
        <f t="shared" si="12"/>
        <v>0</v>
      </c>
      <c r="AC48" s="63">
        <f t="shared" si="13"/>
        <v>0</v>
      </c>
      <c r="AD48" s="83" t="str">
        <f t="shared" si="14"/>
        <v>-</v>
      </c>
      <c r="AE48" s="62">
        <f t="shared" si="15"/>
        <v>1</v>
      </c>
      <c r="AF48" s="63">
        <f t="shared" si="16"/>
        <v>1</v>
      </c>
      <c r="AG48" s="63" t="str">
        <f t="shared" si="17"/>
        <v>Initial</v>
      </c>
      <c r="AH48" s="83" t="str">
        <f t="shared" si="18"/>
        <v>RLIS</v>
      </c>
      <c r="AI48" s="84">
        <f t="shared" si="19"/>
        <v>0</v>
      </c>
    </row>
    <row r="49" spans="1:35" ht="15">
      <c r="A49" s="60" t="s">
        <v>344</v>
      </c>
      <c r="B49" s="61" t="s">
        <v>345</v>
      </c>
      <c r="C49" s="62" t="s">
        <v>346</v>
      </c>
      <c r="D49" s="63" t="s">
        <v>347</v>
      </c>
      <c r="E49" s="63" t="s">
        <v>219</v>
      </c>
      <c r="F49" s="64" t="s">
        <v>44</v>
      </c>
      <c r="G49" s="65" t="s">
        <v>220</v>
      </c>
      <c r="H49" s="66" t="s">
        <v>348</v>
      </c>
      <c r="I49" s="67">
        <v>7316429322</v>
      </c>
      <c r="J49" s="68" t="s">
        <v>47</v>
      </c>
      <c r="K49" s="69" t="s">
        <v>48</v>
      </c>
      <c r="L49" s="70" t="s">
        <v>49</v>
      </c>
      <c r="M49" s="71">
        <v>1468</v>
      </c>
      <c r="N49" s="72"/>
      <c r="O49" s="73">
        <v>27.566693613581243</v>
      </c>
      <c r="P49" s="74" t="s">
        <v>50</v>
      </c>
      <c r="Q49" s="75"/>
      <c r="R49" s="76"/>
      <c r="S49" s="77" t="s">
        <v>50</v>
      </c>
      <c r="T49" s="78">
        <v>90643</v>
      </c>
      <c r="U49" s="79">
        <v>12856</v>
      </c>
      <c r="V49" s="79">
        <v>5746.999362532621</v>
      </c>
      <c r="W49" s="85">
        <v>9140</v>
      </c>
      <c r="X49" s="81" t="s">
        <v>51</v>
      </c>
      <c r="Y49" s="82" t="s">
        <v>52</v>
      </c>
      <c r="Z49" s="62">
        <f t="shared" si="10"/>
        <v>0</v>
      </c>
      <c r="AA49" s="63">
        <f t="shared" si="11"/>
        <v>0</v>
      </c>
      <c r="AB49" s="63">
        <f t="shared" si="12"/>
        <v>0</v>
      </c>
      <c r="AC49" s="63">
        <f t="shared" si="13"/>
        <v>0</v>
      </c>
      <c r="AD49" s="83" t="str">
        <f t="shared" si="14"/>
        <v>-</v>
      </c>
      <c r="AE49" s="62">
        <f t="shared" si="15"/>
        <v>1</v>
      </c>
      <c r="AF49" s="63">
        <f t="shared" si="16"/>
        <v>1</v>
      </c>
      <c r="AG49" s="63" t="str">
        <f t="shared" si="17"/>
        <v>Initial</v>
      </c>
      <c r="AH49" s="83" t="str">
        <f t="shared" si="18"/>
        <v>RLIS</v>
      </c>
      <c r="AI49" s="84">
        <f t="shared" si="19"/>
        <v>0</v>
      </c>
    </row>
    <row r="50" spans="1:35" ht="15">
      <c r="A50" s="60" t="s">
        <v>349</v>
      </c>
      <c r="B50" s="61" t="s">
        <v>350</v>
      </c>
      <c r="C50" s="62" t="s">
        <v>351</v>
      </c>
      <c r="D50" s="63" t="s">
        <v>352</v>
      </c>
      <c r="E50" s="63" t="s">
        <v>353</v>
      </c>
      <c r="F50" s="64" t="s">
        <v>44</v>
      </c>
      <c r="G50" s="65" t="s">
        <v>354</v>
      </c>
      <c r="H50" s="66" t="s">
        <v>186</v>
      </c>
      <c r="I50" s="67">
        <v>9315892102</v>
      </c>
      <c r="J50" s="68" t="s">
        <v>68</v>
      </c>
      <c r="K50" s="69" t="s">
        <v>50</v>
      </c>
      <c r="L50" s="70" t="s">
        <v>49</v>
      </c>
      <c r="M50" s="71">
        <v>1003</v>
      </c>
      <c r="N50" s="72"/>
      <c r="O50" s="73">
        <v>24.633204633204635</v>
      </c>
      <c r="P50" s="74" t="s">
        <v>50</v>
      </c>
      <c r="Q50" s="75"/>
      <c r="R50" s="76"/>
      <c r="S50" s="77" t="s">
        <v>50</v>
      </c>
      <c r="T50" s="78">
        <v>78451</v>
      </c>
      <c r="U50" s="79">
        <v>14055</v>
      </c>
      <c r="V50" s="79">
        <v>5372.338302921373</v>
      </c>
      <c r="W50" s="85">
        <v>9992</v>
      </c>
      <c r="X50" s="81" t="s">
        <v>51</v>
      </c>
      <c r="Y50" s="82" t="s">
        <v>52</v>
      </c>
      <c r="Z50" s="62">
        <f t="shared" si="10"/>
        <v>1</v>
      </c>
      <c r="AA50" s="63">
        <f t="shared" si="11"/>
        <v>0</v>
      </c>
      <c r="AB50" s="63">
        <f t="shared" si="12"/>
        <v>0</v>
      </c>
      <c r="AC50" s="63">
        <f t="shared" si="13"/>
        <v>0</v>
      </c>
      <c r="AD50" s="83" t="str">
        <f t="shared" si="14"/>
        <v>-</v>
      </c>
      <c r="AE50" s="62">
        <f t="shared" si="15"/>
        <v>1</v>
      </c>
      <c r="AF50" s="63">
        <f t="shared" si="16"/>
        <v>1</v>
      </c>
      <c r="AG50" s="63" t="str">
        <f t="shared" si="17"/>
        <v>Initial</v>
      </c>
      <c r="AH50" s="83" t="str">
        <f t="shared" si="18"/>
        <v>RLIS</v>
      </c>
      <c r="AI50" s="84">
        <f t="shared" si="19"/>
        <v>0</v>
      </c>
    </row>
    <row r="51" spans="1:35" ht="15">
      <c r="A51" s="60" t="s">
        <v>355</v>
      </c>
      <c r="B51" s="61" t="s">
        <v>356</v>
      </c>
      <c r="C51" s="62" t="s">
        <v>357</v>
      </c>
      <c r="D51" s="63" t="s">
        <v>358</v>
      </c>
      <c r="E51" s="63" t="s">
        <v>359</v>
      </c>
      <c r="F51" s="64" t="s">
        <v>44</v>
      </c>
      <c r="G51" s="65" t="s">
        <v>360</v>
      </c>
      <c r="H51" s="66" t="s">
        <v>361</v>
      </c>
      <c r="I51" s="67">
        <v>9318643123</v>
      </c>
      <c r="J51" s="68" t="s">
        <v>68</v>
      </c>
      <c r="K51" s="69" t="s">
        <v>50</v>
      </c>
      <c r="L51" s="70" t="s">
        <v>49</v>
      </c>
      <c r="M51" s="71">
        <v>647</v>
      </c>
      <c r="N51" s="72"/>
      <c r="O51" s="73">
        <v>28.912071535022356</v>
      </c>
      <c r="P51" s="74" t="s">
        <v>50</v>
      </c>
      <c r="Q51" s="75"/>
      <c r="R51" s="76"/>
      <c r="S51" s="77" t="s">
        <v>50</v>
      </c>
      <c r="T51" s="78">
        <v>53172</v>
      </c>
      <c r="U51" s="79">
        <v>7491</v>
      </c>
      <c r="V51" s="79">
        <v>2967.0865099043085</v>
      </c>
      <c r="W51" s="85">
        <v>5326</v>
      </c>
      <c r="X51" s="81" t="s">
        <v>51</v>
      </c>
      <c r="Y51" s="82" t="s">
        <v>52</v>
      </c>
      <c r="Z51" s="62">
        <f t="shared" si="10"/>
        <v>1</v>
      </c>
      <c r="AA51" s="63">
        <f t="shared" si="11"/>
        <v>0</v>
      </c>
      <c r="AB51" s="63">
        <f t="shared" si="12"/>
        <v>0</v>
      </c>
      <c r="AC51" s="63">
        <f t="shared" si="13"/>
        <v>0</v>
      </c>
      <c r="AD51" s="83" t="str">
        <f t="shared" si="14"/>
        <v>-</v>
      </c>
      <c r="AE51" s="62">
        <f t="shared" si="15"/>
        <v>1</v>
      </c>
      <c r="AF51" s="63">
        <f t="shared" si="16"/>
        <v>1</v>
      </c>
      <c r="AG51" s="63" t="str">
        <f t="shared" si="17"/>
        <v>Initial</v>
      </c>
      <c r="AH51" s="83" t="str">
        <f t="shared" si="18"/>
        <v>RLIS</v>
      </c>
      <c r="AI51" s="84">
        <f t="shared" si="19"/>
        <v>0</v>
      </c>
    </row>
    <row r="52" spans="1:35" ht="15">
      <c r="A52" s="60" t="s">
        <v>362</v>
      </c>
      <c r="B52" s="61" t="s">
        <v>363</v>
      </c>
      <c r="C52" s="62" t="s">
        <v>364</v>
      </c>
      <c r="D52" s="63" t="s">
        <v>365</v>
      </c>
      <c r="E52" s="63" t="s">
        <v>366</v>
      </c>
      <c r="F52" s="64" t="s">
        <v>44</v>
      </c>
      <c r="G52" s="65" t="s">
        <v>367</v>
      </c>
      <c r="H52" s="66" t="s">
        <v>368</v>
      </c>
      <c r="I52" s="67">
        <v>4233384506</v>
      </c>
      <c r="J52" s="68" t="s">
        <v>172</v>
      </c>
      <c r="K52" s="69" t="s">
        <v>50</v>
      </c>
      <c r="L52" s="70" t="s">
        <v>49</v>
      </c>
      <c r="M52" s="71">
        <v>2457</v>
      </c>
      <c r="N52" s="72"/>
      <c r="O52" s="73">
        <v>22.165152113789016</v>
      </c>
      <c r="P52" s="74" t="s">
        <v>50</v>
      </c>
      <c r="Q52" s="75"/>
      <c r="R52" s="76"/>
      <c r="S52" s="77" t="s">
        <v>50</v>
      </c>
      <c r="T52" s="78">
        <v>134692</v>
      </c>
      <c r="U52" s="79">
        <v>18802</v>
      </c>
      <c r="V52" s="79">
        <v>8900.226341937267</v>
      </c>
      <c r="W52" s="85">
        <v>13368</v>
      </c>
      <c r="X52" s="81" t="s">
        <v>51</v>
      </c>
      <c r="Y52" s="82" t="s">
        <v>52</v>
      </c>
      <c r="Z52" s="62">
        <f t="shared" si="10"/>
        <v>1</v>
      </c>
      <c r="AA52" s="63">
        <f t="shared" si="11"/>
        <v>0</v>
      </c>
      <c r="AB52" s="63">
        <f t="shared" si="12"/>
        <v>0</v>
      </c>
      <c r="AC52" s="63">
        <f t="shared" si="13"/>
        <v>0</v>
      </c>
      <c r="AD52" s="83" t="str">
        <f t="shared" si="14"/>
        <v>-</v>
      </c>
      <c r="AE52" s="62">
        <f t="shared" si="15"/>
        <v>1</v>
      </c>
      <c r="AF52" s="63">
        <f t="shared" si="16"/>
        <v>1</v>
      </c>
      <c r="AG52" s="63" t="str">
        <f t="shared" si="17"/>
        <v>Initial</v>
      </c>
      <c r="AH52" s="83" t="str">
        <f t="shared" si="18"/>
        <v>RLIS</v>
      </c>
      <c r="AI52" s="84">
        <f t="shared" si="19"/>
        <v>0</v>
      </c>
    </row>
    <row r="53" spans="1:35" ht="15">
      <c r="A53" s="60" t="s">
        <v>369</v>
      </c>
      <c r="B53" s="61" t="s">
        <v>370</v>
      </c>
      <c r="C53" s="62" t="s">
        <v>371</v>
      </c>
      <c r="D53" s="63" t="s">
        <v>372</v>
      </c>
      <c r="E53" s="63" t="s">
        <v>115</v>
      </c>
      <c r="F53" s="64" t="s">
        <v>44</v>
      </c>
      <c r="G53" s="65" t="s">
        <v>116</v>
      </c>
      <c r="H53" s="66" t="s">
        <v>373</v>
      </c>
      <c r="I53" s="67">
        <v>4237757813</v>
      </c>
      <c r="J53" s="68" t="s">
        <v>68</v>
      </c>
      <c r="K53" s="69" t="s">
        <v>50</v>
      </c>
      <c r="L53" s="70" t="s">
        <v>49</v>
      </c>
      <c r="M53" s="71">
        <v>3996</v>
      </c>
      <c r="N53" s="72"/>
      <c r="O53" s="73">
        <v>22.530936259631098</v>
      </c>
      <c r="P53" s="74" t="s">
        <v>50</v>
      </c>
      <c r="Q53" s="75"/>
      <c r="R53" s="76"/>
      <c r="S53" s="77" t="s">
        <v>50</v>
      </c>
      <c r="T53" s="78">
        <v>224431</v>
      </c>
      <c r="U53" s="79">
        <v>33950</v>
      </c>
      <c r="V53" s="79">
        <v>15117.817591781934</v>
      </c>
      <c r="W53" s="85">
        <v>24136</v>
      </c>
      <c r="X53" s="81" t="s">
        <v>51</v>
      </c>
      <c r="Y53" s="82" t="s">
        <v>52</v>
      </c>
      <c r="Z53" s="62">
        <f t="shared" si="10"/>
        <v>1</v>
      </c>
      <c r="AA53" s="63">
        <f t="shared" si="11"/>
        <v>0</v>
      </c>
      <c r="AB53" s="63">
        <f t="shared" si="12"/>
        <v>0</v>
      </c>
      <c r="AC53" s="63">
        <f t="shared" si="13"/>
        <v>0</v>
      </c>
      <c r="AD53" s="83" t="str">
        <f t="shared" si="14"/>
        <v>-</v>
      </c>
      <c r="AE53" s="62">
        <f t="shared" si="15"/>
        <v>1</v>
      </c>
      <c r="AF53" s="63">
        <f t="shared" si="16"/>
        <v>1</v>
      </c>
      <c r="AG53" s="63" t="str">
        <f t="shared" si="17"/>
        <v>Initial</v>
      </c>
      <c r="AH53" s="83" t="str">
        <f t="shared" si="18"/>
        <v>RLIS</v>
      </c>
      <c r="AI53" s="84">
        <f t="shared" si="19"/>
        <v>0</v>
      </c>
    </row>
    <row r="54" spans="1:35" ht="15">
      <c r="A54" s="60" t="s">
        <v>374</v>
      </c>
      <c r="B54" s="61" t="s">
        <v>375</v>
      </c>
      <c r="C54" s="62" t="s">
        <v>376</v>
      </c>
      <c r="D54" s="63" t="s">
        <v>377</v>
      </c>
      <c r="E54" s="63" t="s">
        <v>378</v>
      </c>
      <c r="F54" s="64" t="s">
        <v>44</v>
      </c>
      <c r="G54" s="65" t="s">
        <v>379</v>
      </c>
      <c r="H54" s="66" t="s">
        <v>380</v>
      </c>
      <c r="I54" s="67">
        <v>4236632159</v>
      </c>
      <c r="J54" s="68" t="s">
        <v>60</v>
      </c>
      <c r="K54" s="69" t="s">
        <v>48</v>
      </c>
      <c r="L54" s="70" t="s">
        <v>49</v>
      </c>
      <c r="M54" s="71">
        <v>2622</v>
      </c>
      <c r="N54" s="72"/>
      <c r="O54" s="73">
        <v>27.58722649319929</v>
      </c>
      <c r="P54" s="74" t="s">
        <v>50</v>
      </c>
      <c r="Q54" s="75"/>
      <c r="R54" s="76"/>
      <c r="S54" s="77" t="s">
        <v>50</v>
      </c>
      <c r="T54" s="78">
        <v>246526</v>
      </c>
      <c r="U54" s="79">
        <v>37512</v>
      </c>
      <c r="V54" s="79">
        <v>14104.271516431592</v>
      </c>
      <c r="W54" s="85">
        <v>26668</v>
      </c>
      <c r="X54" s="81" t="s">
        <v>51</v>
      </c>
      <c r="Y54" s="82" t="s">
        <v>52</v>
      </c>
      <c r="Z54" s="62">
        <f t="shared" si="10"/>
        <v>0</v>
      </c>
      <c r="AA54" s="63">
        <f t="shared" si="11"/>
        <v>0</v>
      </c>
      <c r="AB54" s="63">
        <f t="shared" si="12"/>
        <v>0</v>
      </c>
      <c r="AC54" s="63">
        <f t="shared" si="13"/>
        <v>0</v>
      </c>
      <c r="AD54" s="83" t="str">
        <f t="shared" si="14"/>
        <v>-</v>
      </c>
      <c r="AE54" s="62">
        <f t="shared" si="15"/>
        <v>1</v>
      </c>
      <c r="AF54" s="63">
        <f t="shared" si="16"/>
        <v>1</v>
      </c>
      <c r="AG54" s="63" t="str">
        <f t="shared" si="17"/>
        <v>Initial</v>
      </c>
      <c r="AH54" s="83" t="str">
        <f t="shared" si="18"/>
        <v>RLIS</v>
      </c>
      <c r="AI54" s="84">
        <f t="shared" si="19"/>
        <v>0</v>
      </c>
    </row>
    <row r="55" spans="1:35" ht="15">
      <c r="A55" s="60" t="s">
        <v>381</v>
      </c>
      <c r="B55" s="61" t="s">
        <v>382</v>
      </c>
      <c r="C55" s="62" t="s">
        <v>383</v>
      </c>
      <c r="D55" s="63" t="s">
        <v>384</v>
      </c>
      <c r="E55" s="63" t="s">
        <v>385</v>
      </c>
      <c r="F55" s="64" t="s">
        <v>44</v>
      </c>
      <c r="G55" s="65" t="s">
        <v>386</v>
      </c>
      <c r="H55" s="66" t="s">
        <v>387</v>
      </c>
      <c r="I55" s="67">
        <v>4239493617</v>
      </c>
      <c r="J55" s="68" t="s">
        <v>172</v>
      </c>
      <c r="K55" s="69" t="s">
        <v>50</v>
      </c>
      <c r="L55" s="70" t="s">
        <v>49</v>
      </c>
      <c r="M55" s="71">
        <v>2160</v>
      </c>
      <c r="N55" s="72"/>
      <c r="O55" s="73">
        <v>24.66809421841542</v>
      </c>
      <c r="P55" s="74" t="s">
        <v>50</v>
      </c>
      <c r="Q55" s="75"/>
      <c r="R55" s="76"/>
      <c r="S55" s="77" t="s">
        <v>50</v>
      </c>
      <c r="T55" s="78">
        <v>122102</v>
      </c>
      <c r="U55" s="79">
        <v>18236</v>
      </c>
      <c r="V55" s="79">
        <v>8136.941783595697</v>
      </c>
      <c r="W55" s="85">
        <v>12965</v>
      </c>
      <c r="X55" s="81" t="s">
        <v>51</v>
      </c>
      <c r="Y55" s="82" t="s">
        <v>52</v>
      </c>
      <c r="Z55" s="62">
        <f t="shared" si="10"/>
        <v>1</v>
      </c>
      <c r="AA55" s="63">
        <f t="shared" si="11"/>
        <v>0</v>
      </c>
      <c r="AB55" s="63">
        <f t="shared" si="12"/>
        <v>0</v>
      </c>
      <c r="AC55" s="63">
        <f t="shared" si="13"/>
        <v>0</v>
      </c>
      <c r="AD55" s="83" t="str">
        <f t="shared" si="14"/>
        <v>-</v>
      </c>
      <c r="AE55" s="62">
        <f t="shared" si="15"/>
        <v>1</v>
      </c>
      <c r="AF55" s="63">
        <f t="shared" si="16"/>
        <v>1</v>
      </c>
      <c r="AG55" s="63" t="str">
        <f t="shared" si="17"/>
        <v>Initial</v>
      </c>
      <c r="AH55" s="83" t="str">
        <f t="shared" si="18"/>
        <v>RLIS</v>
      </c>
      <c r="AI55" s="84">
        <f t="shared" si="19"/>
        <v>0</v>
      </c>
    </row>
    <row r="56" spans="1:35" ht="15">
      <c r="A56" s="60" t="s">
        <v>388</v>
      </c>
      <c r="B56" s="61" t="s">
        <v>389</v>
      </c>
      <c r="C56" s="62" t="s">
        <v>390</v>
      </c>
      <c r="D56" s="63" t="s">
        <v>391</v>
      </c>
      <c r="E56" s="63" t="s">
        <v>392</v>
      </c>
      <c r="F56" s="64" t="s">
        <v>44</v>
      </c>
      <c r="G56" s="65" t="s">
        <v>393</v>
      </c>
      <c r="H56" s="66" t="s">
        <v>394</v>
      </c>
      <c r="I56" s="67">
        <v>4233377051</v>
      </c>
      <c r="J56" s="68" t="s">
        <v>60</v>
      </c>
      <c r="K56" s="69" t="s">
        <v>48</v>
      </c>
      <c r="L56" s="70" t="s">
        <v>49</v>
      </c>
      <c r="M56" s="71">
        <v>1374</v>
      </c>
      <c r="N56" s="72"/>
      <c r="O56" s="73">
        <v>25.804529201430277</v>
      </c>
      <c r="P56" s="74" t="s">
        <v>50</v>
      </c>
      <c r="Q56" s="75"/>
      <c r="R56" s="76"/>
      <c r="S56" s="77" t="s">
        <v>50</v>
      </c>
      <c r="T56" s="78">
        <v>72743</v>
      </c>
      <c r="U56" s="79">
        <v>15762</v>
      </c>
      <c r="V56" s="79">
        <v>6348.16478654667</v>
      </c>
      <c r="W56" s="85">
        <v>11205</v>
      </c>
      <c r="X56" s="81" t="s">
        <v>51</v>
      </c>
      <c r="Y56" s="82" t="s">
        <v>52</v>
      </c>
      <c r="Z56" s="62">
        <f t="shared" si="10"/>
        <v>0</v>
      </c>
      <c r="AA56" s="63">
        <f t="shared" si="11"/>
        <v>0</v>
      </c>
      <c r="AB56" s="63">
        <f t="shared" si="12"/>
        <v>0</v>
      </c>
      <c r="AC56" s="63">
        <f t="shared" si="13"/>
        <v>0</v>
      </c>
      <c r="AD56" s="83" t="str">
        <f t="shared" si="14"/>
        <v>-</v>
      </c>
      <c r="AE56" s="62">
        <f t="shared" si="15"/>
        <v>1</v>
      </c>
      <c r="AF56" s="63">
        <f t="shared" si="16"/>
        <v>1</v>
      </c>
      <c r="AG56" s="63" t="str">
        <f t="shared" si="17"/>
        <v>Initial</v>
      </c>
      <c r="AH56" s="83" t="str">
        <f t="shared" si="18"/>
        <v>RLIS</v>
      </c>
      <c r="AI56" s="84">
        <f t="shared" si="19"/>
        <v>0</v>
      </c>
    </row>
    <row r="57" spans="1:35" ht="15">
      <c r="A57" s="60" t="s">
        <v>395</v>
      </c>
      <c r="B57" s="61" t="s">
        <v>396</v>
      </c>
      <c r="C57" s="62" t="s">
        <v>397</v>
      </c>
      <c r="D57" s="63" t="s">
        <v>398</v>
      </c>
      <c r="E57" s="63" t="s">
        <v>399</v>
      </c>
      <c r="F57" s="64" t="s">
        <v>44</v>
      </c>
      <c r="G57" s="65" t="s">
        <v>400</v>
      </c>
      <c r="H57" s="66" t="s">
        <v>401</v>
      </c>
      <c r="I57" s="67">
        <v>9314542600</v>
      </c>
      <c r="J57" s="68" t="s">
        <v>47</v>
      </c>
      <c r="K57" s="69" t="s">
        <v>48</v>
      </c>
      <c r="L57" s="70" t="s">
        <v>49</v>
      </c>
      <c r="M57" s="71">
        <v>3107</v>
      </c>
      <c r="N57" s="72"/>
      <c r="O57" s="73">
        <v>24.445139105970615</v>
      </c>
      <c r="P57" s="74" t="s">
        <v>50</v>
      </c>
      <c r="Q57" s="75"/>
      <c r="R57" s="76"/>
      <c r="S57" s="77" t="s">
        <v>50</v>
      </c>
      <c r="T57" s="78">
        <v>163280</v>
      </c>
      <c r="U57" s="79">
        <v>28047</v>
      </c>
      <c r="V57" s="79">
        <v>12364.024482064646</v>
      </c>
      <c r="W57" s="85">
        <v>19939</v>
      </c>
      <c r="X57" s="81" t="s">
        <v>51</v>
      </c>
      <c r="Y57" s="82" t="s">
        <v>52</v>
      </c>
      <c r="Z57" s="62">
        <f t="shared" si="10"/>
        <v>0</v>
      </c>
      <c r="AA57" s="63">
        <f t="shared" si="11"/>
        <v>0</v>
      </c>
      <c r="AB57" s="63">
        <f t="shared" si="12"/>
        <v>0</v>
      </c>
      <c r="AC57" s="63">
        <f t="shared" si="13"/>
        <v>0</v>
      </c>
      <c r="AD57" s="83" t="str">
        <f t="shared" si="14"/>
        <v>-</v>
      </c>
      <c r="AE57" s="62">
        <f t="shared" si="15"/>
        <v>1</v>
      </c>
      <c r="AF57" s="63">
        <f t="shared" si="16"/>
        <v>1</v>
      </c>
      <c r="AG57" s="63" t="str">
        <f t="shared" si="17"/>
        <v>Initial</v>
      </c>
      <c r="AH57" s="83" t="str">
        <f t="shared" si="18"/>
        <v>RLIS</v>
      </c>
      <c r="AI57" s="84">
        <f t="shared" si="19"/>
        <v>0</v>
      </c>
    </row>
    <row r="58" spans="1:35" ht="15">
      <c r="A58" s="60" t="s">
        <v>402</v>
      </c>
      <c r="B58" s="61" t="s">
        <v>403</v>
      </c>
      <c r="C58" s="62" t="s">
        <v>404</v>
      </c>
      <c r="D58" s="63" t="s">
        <v>405</v>
      </c>
      <c r="E58" s="63" t="s">
        <v>406</v>
      </c>
      <c r="F58" s="64" t="s">
        <v>44</v>
      </c>
      <c r="G58" s="65" t="s">
        <v>407</v>
      </c>
      <c r="H58" s="66" t="s">
        <v>186</v>
      </c>
      <c r="I58" s="67">
        <v>7318853922</v>
      </c>
      <c r="J58" s="68" t="s">
        <v>47</v>
      </c>
      <c r="K58" s="69" t="s">
        <v>48</v>
      </c>
      <c r="L58" s="70" t="s">
        <v>49</v>
      </c>
      <c r="M58" s="71">
        <v>1378</v>
      </c>
      <c r="N58" s="72"/>
      <c r="O58" s="73">
        <v>26.306620209059233</v>
      </c>
      <c r="P58" s="74" t="s">
        <v>50</v>
      </c>
      <c r="Q58" s="75"/>
      <c r="R58" s="76"/>
      <c r="S58" s="77" t="s">
        <v>50</v>
      </c>
      <c r="T58" s="78">
        <v>101546</v>
      </c>
      <c r="U58" s="79">
        <v>17808</v>
      </c>
      <c r="V58" s="79">
        <v>6807.051435222816</v>
      </c>
      <c r="W58" s="85">
        <v>12660</v>
      </c>
      <c r="X58" s="81" t="s">
        <v>51</v>
      </c>
      <c r="Y58" s="82" t="s">
        <v>52</v>
      </c>
      <c r="Z58" s="62">
        <f t="shared" si="10"/>
        <v>0</v>
      </c>
      <c r="AA58" s="63">
        <f t="shared" si="11"/>
        <v>0</v>
      </c>
      <c r="AB58" s="63">
        <f t="shared" si="12"/>
        <v>0</v>
      </c>
      <c r="AC58" s="63">
        <f t="shared" si="13"/>
        <v>0</v>
      </c>
      <c r="AD58" s="83" t="str">
        <f t="shared" si="14"/>
        <v>-</v>
      </c>
      <c r="AE58" s="62">
        <f t="shared" si="15"/>
        <v>1</v>
      </c>
      <c r="AF58" s="63">
        <f t="shared" si="16"/>
        <v>1</v>
      </c>
      <c r="AG58" s="63" t="str">
        <f t="shared" si="17"/>
        <v>Initial</v>
      </c>
      <c r="AH58" s="83" t="str">
        <f t="shared" si="18"/>
        <v>RLIS</v>
      </c>
      <c r="AI58" s="84">
        <f t="shared" si="19"/>
        <v>0</v>
      </c>
    </row>
    <row r="59" spans="1:35" ht="15">
      <c r="A59" s="60" t="s">
        <v>408</v>
      </c>
      <c r="B59" s="61" t="s">
        <v>409</v>
      </c>
      <c r="C59" s="62" t="s">
        <v>410</v>
      </c>
      <c r="D59" s="63" t="s">
        <v>411</v>
      </c>
      <c r="E59" s="63" t="s">
        <v>412</v>
      </c>
      <c r="F59" s="64" t="s">
        <v>44</v>
      </c>
      <c r="G59" s="65" t="s">
        <v>413</v>
      </c>
      <c r="H59" s="66" t="s">
        <v>414</v>
      </c>
      <c r="I59" s="67">
        <v>8659925466</v>
      </c>
      <c r="J59" s="68" t="s">
        <v>172</v>
      </c>
      <c r="K59" s="69" t="s">
        <v>50</v>
      </c>
      <c r="L59" s="70" t="s">
        <v>49</v>
      </c>
      <c r="M59" s="71">
        <v>2810</v>
      </c>
      <c r="N59" s="72"/>
      <c r="O59" s="73">
        <v>26.730828935113323</v>
      </c>
      <c r="P59" s="74" t="s">
        <v>50</v>
      </c>
      <c r="Q59" s="75"/>
      <c r="R59" s="76"/>
      <c r="S59" s="77" t="s">
        <v>50</v>
      </c>
      <c r="T59" s="78">
        <v>190898</v>
      </c>
      <c r="U59" s="79">
        <v>36755</v>
      </c>
      <c r="V59" s="79">
        <v>14143.883754236283</v>
      </c>
      <c r="W59" s="85">
        <v>26144</v>
      </c>
      <c r="X59" s="81" t="s">
        <v>51</v>
      </c>
      <c r="Y59" s="82" t="s">
        <v>52</v>
      </c>
      <c r="Z59" s="62">
        <f t="shared" si="10"/>
        <v>1</v>
      </c>
      <c r="AA59" s="63">
        <f t="shared" si="11"/>
        <v>0</v>
      </c>
      <c r="AB59" s="63">
        <f t="shared" si="12"/>
        <v>0</v>
      </c>
      <c r="AC59" s="63">
        <f t="shared" si="13"/>
        <v>0</v>
      </c>
      <c r="AD59" s="83" t="str">
        <f t="shared" si="14"/>
        <v>-</v>
      </c>
      <c r="AE59" s="62">
        <f t="shared" si="15"/>
        <v>1</v>
      </c>
      <c r="AF59" s="63">
        <f t="shared" si="16"/>
        <v>1</v>
      </c>
      <c r="AG59" s="63" t="str">
        <f t="shared" si="17"/>
        <v>Initial</v>
      </c>
      <c r="AH59" s="83" t="str">
        <f t="shared" si="18"/>
        <v>RLIS</v>
      </c>
      <c r="AI59" s="84">
        <f t="shared" si="19"/>
        <v>0</v>
      </c>
    </row>
    <row r="60" spans="1:35" ht="15">
      <c r="A60" s="60" t="s">
        <v>415</v>
      </c>
      <c r="B60" s="61" t="s">
        <v>416</v>
      </c>
      <c r="C60" s="62" t="s">
        <v>417</v>
      </c>
      <c r="D60" s="63" t="s">
        <v>418</v>
      </c>
      <c r="E60" s="63" t="s">
        <v>419</v>
      </c>
      <c r="F60" s="64" t="s">
        <v>44</v>
      </c>
      <c r="G60" s="65" t="s">
        <v>420</v>
      </c>
      <c r="H60" s="66" t="s">
        <v>421</v>
      </c>
      <c r="I60" s="67">
        <v>9319462242</v>
      </c>
      <c r="J60" s="68" t="s">
        <v>68</v>
      </c>
      <c r="K60" s="69" t="s">
        <v>50</v>
      </c>
      <c r="L60" s="70" t="s">
        <v>49</v>
      </c>
      <c r="M60" s="71">
        <v>723</v>
      </c>
      <c r="N60" s="72"/>
      <c r="O60" s="73">
        <v>25.95693779904306</v>
      </c>
      <c r="P60" s="74" t="s">
        <v>50</v>
      </c>
      <c r="Q60" s="75"/>
      <c r="R60" s="76"/>
      <c r="S60" s="77" t="s">
        <v>50</v>
      </c>
      <c r="T60" s="78">
        <v>53761</v>
      </c>
      <c r="U60" s="79">
        <v>7997</v>
      </c>
      <c r="V60" s="79">
        <v>3272.388030462802</v>
      </c>
      <c r="W60" s="85">
        <v>5685</v>
      </c>
      <c r="X60" s="81" t="s">
        <v>51</v>
      </c>
      <c r="Y60" s="82" t="s">
        <v>52</v>
      </c>
      <c r="Z60" s="62">
        <f t="shared" si="10"/>
        <v>1</v>
      </c>
      <c r="AA60" s="63">
        <f t="shared" si="11"/>
        <v>0</v>
      </c>
      <c r="AB60" s="63">
        <f t="shared" si="12"/>
        <v>0</v>
      </c>
      <c r="AC60" s="63">
        <f t="shared" si="13"/>
        <v>0</v>
      </c>
      <c r="AD60" s="83" t="str">
        <f t="shared" si="14"/>
        <v>-</v>
      </c>
      <c r="AE60" s="62">
        <f t="shared" si="15"/>
        <v>1</v>
      </c>
      <c r="AF60" s="63">
        <f t="shared" si="16"/>
        <v>1</v>
      </c>
      <c r="AG60" s="63" t="str">
        <f t="shared" si="17"/>
        <v>Initial</v>
      </c>
      <c r="AH60" s="83" t="str">
        <f t="shared" si="18"/>
        <v>RLIS</v>
      </c>
      <c r="AI60" s="84">
        <f t="shared" si="19"/>
        <v>0</v>
      </c>
    </row>
    <row r="61" spans="1:35" ht="15">
      <c r="A61" s="60" t="s">
        <v>422</v>
      </c>
      <c r="B61" s="61" t="s">
        <v>423</v>
      </c>
      <c r="C61" s="62" t="s">
        <v>424</v>
      </c>
      <c r="D61" s="63" t="s">
        <v>425</v>
      </c>
      <c r="E61" s="63" t="s">
        <v>426</v>
      </c>
      <c r="F61" s="64" t="s">
        <v>44</v>
      </c>
      <c r="G61" s="65" t="s">
        <v>427</v>
      </c>
      <c r="H61" s="66" t="s">
        <v>428</v>
      </c>
      <c r="I61" s="67">
        <v>9316684022</v>
      </c>
      <c r="J61" s="68" t="s">
        <v>60</v>
      </c>
      <c r="K61" s="69" t="s">
        <v>48</v>
      </c>
      <c r="L61" s="70" t="s">
        <v>49</v>
      </c>
      <c r="M61" s="71">
        <v>6114</v>
      </c>
      <c r="N61" s="72"/>
      <c r="O61" s="73">
        <v>24.011216056670605</v>
      </c>
      <c r="P61" s="74" t="s">
        <v>50</v>
      </c>
      <c r="Q61" s="75"/>
      <c r="R61" s="76"/>
      <c r="S61" s="77" t="s">
        <v>50</v>
      </c>
      <c r="T61" s="78">
        <v>349844</v>
      </c>
      <c r="U61" s="79">
        <v>67409</v>
      </c>
      <c r="V61" s="79">
        <v>25670.278664732577</v>
      </c>
      <c r="W61" s="85">
        <v>42741</v>
      </c>
      <c r="X61" s="81" t="s">
        <v>51</v>
      </c>
      <c r="Y61" s="82" t="s">
        <v>52</v>
      </c>
      <c r="Z61" s="62">
        <f t="shared" si="10"/>
        <v>0</v>
      </c>
      <c r="AA61" s="63">
        <f t="shared" si="11"/>
        <v>0</v>
      </c>
      <c r="AB61" s="63">
        <f t="shared" si="12"/>
        <v>0</v>
      </c>
      <c r="AC61" s="63">
        <f t="shared" si="13"/>
        <v>0</v>
      </c>
      <c r="AD61" s="83" t="str">
        <f t="shared" si="14"/>
        <v>-</v>
      </c>
      <c r="AE61" s="62">
        <f t="shared" si="15"/>
        <v>1</v>
      </c>
      <c r="AF61" s="63">
        <f t="shared" si="16"/>
        <v>1</v>
      </c>
      <c r="AG61" s="63" t="str">
        <f t="shared" si="17"/>
        <v>Initial</v>
      </c>
      <c r="AH61" s="83" t="str">
        <f t="shared" si="18"/>
        <v>RLIS</v>
      </c>
      <c r="AI61" s="84">
        <f t="shared" si="19"/>
        <v>0</v>
      </c>
    </row>
    <row r="62" spans="1:35" ht="15">
      <c r="A62" s="60" t="s">
        <v>429</v>
      </c>
      <c r="B62" s="61" t="s">
        <v>430</v>
      </c>
      <c r="C62" s="62" t="s">
        <v>431</v>
      </c>
      <c r="D62" s="63" t="s">
        <v>432</v>
      </c>
      <c r="E62" s="63" t="s">
        <v>433</v>
      </c>
      <c r="F62" s="64" t="s">
        <v>44</v>
      </c>
      <c r="G62" s="65" t="s">
        <v>434</v>
      </c>
      <c r="H62" s="66" t="s">
        <v>435</v>
      </c>
      <c r="I62" s="67">
        <v>9317223548</v>
      </c>
      <c r="J62" s="68" t="s">
        <v>60</v>
      </c>
      <c r="K62" s="69" t="s">
        <v>48</v>
      </c>
      <c r="L62" s="70" t="s">
        <v>49</v>
      </c>
      <c r="M62" s="71">
        <v>2234</v>
      </c>
      <c r="N62" s="72"/>
      <c r="O62" s="73">
        <v>23.00732442912538</v>
      </c>
      <c r="P62" s="74" t="s">
        <v>50</v>
      </c>
      <c r="Q62" s="75"/>
      <c r="R62" s="76"/>
      <c r="S62" s="77" t="s">
        <v>50</v>
      </c>
      <c r="T62" s="78">
        <v>158588</v>
      </c>
      <c r="U62" s="79">
        <v>21112</v>
      </c>
      <c r="V62" s="79">
        <v>9139.621798308746</v>
      </c>
      <c r="W62" s="85">
        <v>15009</v>
      </c>
      <c r="X62" s="81" t="s">
        <v>51</v>
      </c>
      <c r="Y62" s="82" t="s">
        <v>52</v>
      </c>
      <c r="Z62" s="62">
        <f t="shared" si="10"/>
        <v>0</v>
      </c>
      <c r="AA62" s="63">
        <f t="shared" si="11"/>
        <v>0</v>
      </c>
      <c r="AB62" s="63">
        <f t="shared" si="12"/>
        <v>0</v>
      </c>
      <c r="AC62" s="63">
        <f t="shared" si="13"/>
        <v>0</v>
      </c>
      <c r="AD62" s="83" t="str">
        <f t="shared" si="14"/>
        <v>-</v>
      </c>
      <c r="AE62" s="62">
        <f t="shared" si="15"/>
        <v>1</v>
      </c>
      <c r="AF62" s="63">
        <f t="shared" si="16"/>
        <v>1</v>
      </c>
      <c r="AG62" s="63" t="str">
        <f t="shared" si="17"/>
        <v>Initial</v>
      </c>
      <c r="AH62" s="83" t="str">
        <f t="shared" si="18"/>
        <v>RLIS</v>
      </c>
      <c r="AI62" s="84">
        <f t="shared" si="19"/>
        <v>0</v>
      </c>
    </row>
    <row r="63" spans="1:35" ht="15">
      <c r="A63" s="60" t="s">
        <v>436</v>
      </c>
      <c r="B63" s="61" t="s">
        <v>437</v>
      </c>
      <c r="C63" s="62" t="s">
        <v>438</v>
      </c>
      <c r="D63" s="63" t="s">
        <v>439</v>
      </c>
      <c r="E63" s="63" t="s">
        <v>440</v>
      </c>
      <c r="F63" s="64" t="s">
        <v>44</v>
      </c>
      <c r="G63" s="65" t="s">
        <v>441</v>
      </c>
      <c r="H63" s="66" t="s">
        <v>186</v>
      </c>
      <c r="I63" s="67">
        <v>7316624200</v>
      </c>
      <c r="J63" s="68" t="s">
        <v>68</v>
      </c>
      <c r="K63" s="69" t="s">
        <v>50</v>
      </c>
      <c r="L63" s="70" t="s">
        <v>49</v>
      </c>
      <c r="M63" s="71">
        <v>927</v>
      </c>
      <c r="N63" s="72"/>
      <c r="O63" s="73">
        <v>23.662207357859533</v>
      </c>
      <c r="P63" s="74" t="s">
        <v>50</v>
      </c>
      <c r="Q63" s="75"/>
      <c r="R63" s="76"/>
      <c r="S63" s="77" t="s">
        <v>50</v>
      </c>
      <c r="T63" s="78">
        <v>65124</v>
      </c>
      <c r="U63" s="79">
        <v>12073</v>
      </c>
      <c r="V63" s="79">
        <v>4717.771691825801</v>
      </c>
      <c r="W63" s="85">
        <v>8583</v>
      </c>
      <c r="X63" s="81" t="s">
        <v>51</v>
      </c>
      <c r="Y63" s="82" t="s">
        <v>52</v>
      </c>
      <c r="Z63" s="62">
        <f t="shared" si="10"/>
        <v>1</v>
      </c>
      <c r="AA63" s="63">
        <f t="shared" si="11"/>
        <v>0</v>
      </c>
      <c r="AB63" s="63">
        <f t="shared" si="12"/>
        <v>0</v>
      </c>
      <c r="AC63" s="63">
        <f t="shared" si="13"/>
        <v>0</v>
      </c>
      <c r="AD63" s="83" t="str">
        <f t="shared" si="14"/>
        <v>-</v>
      </c>
      <c r="AE63" s="62">
        <f t="shared" si="15"/>
        <v>1</v>
      </c>
      <c r="AF63" s="63">
        <f t="shared" si="16"/>
        <v>1</v>
      </c>
      <c r="AG63" s="63" t="str">
        <f t="shared" si="17"/>
        <v>Initial</v>
      </c>
      <c r="AH63" s="83" t="str">
        <f t="shared" si="18"/>
        <v>RLIS</v>
      </c>
      <c r="AI63" s="84">
        <f t="shared" si="19"/>
        <v>0</v>
      </c>
    </row>
    <row r="64" spans="1:35" ht="15">
      <c r="A64" s="60" t="s">
        <v>442</v>
      </c>
      <c r="B64" s="61" t="s">
        <v>443</v>
      </c>
      <c r="C64" s="62" t="s">
        <v>444</v>
      </c>
      <c r="D64" s="63" t="s">
        <v>445</v>
      </c>
      <c r="E64" s="63" t="s">
        <v>446</v>
      </c>
      <c r="F64" s="64" t="s">
        <v>44</v>
      </c>
      <c r="G64" s="65" t="s">
        <v>447</v>
      </c>
      <c r="H64" s="66" t="s">
        <v>448</v>
      </c>
      <c r="I64" s="67">
        <v>9318362229</v>
      </c>
      <c r="J64" s="68" t="s">
        <v>60</v>
      </c>
      <c r="K64" s="69" t="s">
        <v>48</v>
      </c>
      <c r="L64" s="70" t="s">
        <v>49</v>
      </c>
      <c r="M64" s="71">
        <v>3826</v>
      </c>
      <c r="N64" s="72"/>
      <c r="O64" s="73">
        <v>23.76407244248654</v>
      </c>
      <c r="P64" s="74" t="s">
        <v>50</v>
      </c>
      <c r="Q64" s="75"/>
      <c r="R64" s="76"/>
      <c r="S64" s="77" t="s">
        <v>50</v>
      </c>
      <c r="T64" s="78">
        <v>227750</v>
      </c>
      <c r="U64" s="79">
        <v>31101</v>
      </c>
      <c r="V64" s="79">
        <v>14154.907849773608</v>
      </c>
      <c r="W64" s="85">
        <v>22111</v>
      </c>
      <c r="X64" s="81" t="s">
        <v>51</v>
      </c>
      <c r="Y64" s="82" t="s">
        <v>52</v>
      </c>
      <c r="Z64" s="62">
        <f t="shared" si="10"/>
        <v>0</v>
      </c>
      <c r="AA64" s="63">
        <f t="shared" si="11"/>
        <v>0</v>
      </c>
      <c r="AB64" s="63">
        <f t="shared" si="12"/>
        <v>0</v>
      </c>
      <c r="AC64" s="63">
        <f t="shared" si="13"/>
        <v>0</v>
      </c>
      <c r="AD64" s="83" t="str">
        <f t="shared" si="14"/>
        <v>-</v>
      </c>
      <c r="AE64" s="62">
        <f t="shared" si="15"/>
        <v>1</v>
      </c>
      <c r="AF64" s="63">
        <f t="shared" si="16"/>
        <v>1</v>
      </c>
      <c r="AG64" s="63" t="str">
        <f t="shared" si="17"/>
        <v>Initial</v>
      </c>
      <c r="AH64" s="83" t="str">
        <f t="shared" si="18"/>
        <v>RLIS</v>
      </c>
      <c r="AI64" s="84">
        <f t="shared" si="19"/>
        <v>0</v>
      </c>
    </row>
  </sheetData>
  <sheetProtection/>
  <mergeCells count="1">
    <mergeCell ref="A2:S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&amp;N&amp;R&amp;"Arial,Bold"&amp;14FY 2010 -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44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2" max="2" width="9.421875" style="0" bestFit="1" customWidth="1"/>
    <col min="3" max="3" width="37.7109375" style="0" bestFit="1" customWidth="1"/>
    <col min="4" max="4" width="27.57421875" style="0" bestFit="1" customWidth="1"/>
    <col min="5" max="5" width="18.574218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0" width="6.7109375" style="0" bestFit="1" customWidth="1"/>
    <col min="11" max="12" width="6.57421875" style="0" bestFit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1" width="10.140625" style="0" bestFit="1" customWidth="1"/>
    <col min="22" max="22" width="8.57421875" style="0" bestFit="1" customWidth="1"/>
    <col min="23" max="23" width="10.140625" style="0" bestFit="1" customWidth="1"/>
    <col min="24" max="24" width="6.57421875" style="0" bestFit="1" customWidth="1"/>
    <col min="26" max="29" width="5.28125" style="0" hidden="1" customWidth="1"/>
    <col min="30" max="30" width="6.7109375" style="0" customWidth="1"/>
    <col min="31" max="33" width="5.28125" style="0" hidden="1" customWidth="1"/>
    <col min="34" max="34" width="6.7109375" style="0" customWidth="1"/>
    <col min="35" max="35" width="6.28125" style="0" hidden="1" customWidth="1"/>
  </cols>
  <sheetData>
    <row r="1" spans="1:20" ht="15">
      <c r="A1" s="1" t="s">
        <v>0</v>
      </c>
      <c r="B1" s="2"/>
      <c r="G1" s="3"/>
      <c r="I1" s="4"/>
      <c r="K1" s="5"/>
      <c r="L1" s="5"/>
      <c r="M1" s="5"/>
      <c r="N1" s="6"/>
      <c r="Q1" s="6"/>
      <c r="R1" s="5"/>
      <c r="S1" s="5"/>
      <c r="T1" s="5"/>
    </row>
    <row r="2" spans="1:35" ht="15.75">
      <c r="A2" s="7" t="s">
        <v>981</v>
      </c>
      <c r="B2" s="8"/>
      <c r="C2" s="9"/>
      <c r="D2" s="9"/>
      <c r="E2" s="9"/>
      <c r="F2" s="9"/>
      <c r="G2" s="10"/>
      <c r="H2" s="9"/>
      <c r="I2" s="11"/>
      <c r="J2" s="9"/>
      <c r="K2" s="9"/>
      <c r="L2" s="9"/>
      <c r="M2" s="12"/>
      <c r="N2" s="9"/>
      <c r="O2" s="9"/>
      <c r="P2" s="9"/>
      <c r="Q2" s="9"/>
      <c r="R2" s="9"/>
      <c r="S2" s="9"/>
      <c r="T2" s="9"/>
      <c r="U2" s="13"/>
      <c r="V2" s="13"/>
      <c r="W2" s="13"/>
      <c r="X2" s="13"/>
      <c r="Y2" s="13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ht="150" customHeight="1" thickBot="1">
      <c r="A3" s="14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7" t="s">
        <v>6</v>
      </c>
      <c r="G3" s="18" t="s">
        <v>7</v>
      </c>
      <c r="H3" s="17" t="s">
        <v>8</v>
      </c>
      <c r="I3" s="16" t="s">
        <v>9</v>
      </c>
      <c r="J3" s="19" t="s">
        <v>10</v>
      </c>
      <c r="K3" s="20" t="s">
        <v>11</v>
      </c>
      <c r="L3" s="21" t="s">
        <v>12</v>
      </c>
      <c r="M3" s="22" t="s">
        <v>13</v>
      </c>
      <c r="N3" s="23" t="s">
        <v>14</v>
      </c>
      <c r="O3" s="24" t="s">
        <v>15</v>
      </c>
      <c r="P3" s="25" t="s">
        <v>16</v>
      </c>
      <c r="Q3" s="26" t="s">
        <v>17</v>
      </c>
      <c r="R3" s="27" t="s">
        <v>18</v>
      </c>
      <c r="S3" s="28" t="s">
        <v>19</v>
      </c>
      <c r="T3" s="29" t="s">
        <v>20</v>
      </c>
      <c r="U3" s="30" t="s">
        <v>21</v>
      </c>
      <c r="V3" s="30" t="s">
        <v>22</v>
      </c>
      <c r="W3" s="31" t="s">
        <v>23</v>
      </c>
      <c r="X3" s="32" t="s">
        <v>24</v>
      </c>
      <c r="Y3" s="33" t="s">
        <v>25</v>
      </c>
      <c r="Z3" s="34" t="s">
        <v>26</v>
      </c>
      <c r="AA3" s="35" t="s">
        <v>27</v>
      </c>
      <c r="AB3" s="35" t="s">
        <v>28</v>
      </c>
      <c r="AC3" s="36" t="s">
        <v>29</v>
      </c>
      <c r="AD3" s="37" t="s">
        <v>30</v>
      </c>
      <c r="AE3" s="34" t="s">
        <v>31</v>
      </c>
      <c r="AF3" s="35" t="s">
        <v>32</v>
      </c>
      <c r="AG3" s="36" t="s">
        <v>33</v>
      </c>
      <c r="AH3" s="38" t="s">
        <v>34</v>
      </c>
      <c r="AI3" s="39" t="s">
        <v>35</v>
      </c>
    </row>
    <row r="4" spans="1:35" ht="15.75" thickBot="1">
      <c r="A4" s="40">
        <v>1</v>
      </c>
      <c r="B4" s="40">
        <v>2</v>
      </c>
      <c r="C4" s="41">
        <v>3</v>
      </c>
      <c r="D4" s="42">
        <v>4</v>
      </c>
      <c r="E4" s="42">
        <v>5</v>
      </c>
      <c r="F4" s="43"/>
      <c r="G4" s="44">
        <v>6</v>
      </c>
      <c r="H4" s="43"/>
      <c r="I4" s="45">
        <v>7</v>
      </c>
      <c r="J4" s="46">
        <v>8</v>
      </c>
      <c r="K4" s="42">
        <v>9</v>
      </c>
      <c r="L4" s="47">
        <v>10</v>
      </c>
      <c r="M4" s="48">
        <v>11</v>
      </c>
      <c r="N4" s="49">
        <v>12</v>
      </c>
      <c r="O4" s="50">
        <v>13</v>
      </c>
      <c r="P4" s="51">
        <v>14</v>
      </c>
      <c r="Q4" s="52" t="s">
        <v>36</v>
      </c>
      <c r="R4" s="53" t="s">
        <v>37</v>
      </c>
      <c r="S4" s="54">
        <v>15</v>
      </c>
      <c r="T4" s="55">
        <v>16</v>
      </c>
      <c r="U4" s="56">
        <v>17</v>
      </c>
      <c r="V4" s="56">
        <v>18</v>
      </c>
      <c r="W4" s="57">
        <v>19</v>
      </c>
      <c r="X4" s="58">
        <v>20</v>
      </c>
      <c r="Y4" s="59">
        <v>21</v>
      </c>
      <c r="Z4" s="40" t="s">
        <v>38</v>
      </c>
      <c r="AA4" s="40" t="s">
        <v>38</v>
      </c>
      <c r="AB4" s="40" t="s">
        <v>38</v>
      </c>
      <c r="AC4" s="40" t="s">
        <v>38</v>
      </c>
      <c r="AD4" s="40">
        <v>22</v>
      </c>
      <c r="AE4" s="40" t="s">
        <v>38</v>
      </c>
      <c r="AF4" s="40" t="s">
        <v>38</v>
      </c>
      <c r="AG4" s="40" t="s">
        <v>38</v>
      </c>
      <c r="AH4" s="40">
        <v>23</v>
      </c>
      <c r="AI4" s="40" t="s">
        <v>38</v>
      </c>
    </row>
    <row r="5" spans="1:35" ht="15">
      <c r="A5" s="60" t="s">
        <v>449</v>
      </c>
      <c r="B5" s="61" t="s">
        <v>450</v>
      </c>
      <c r="C5" s="62" t="s">
        <v>451</v>
      </c>
      <c r="D5" s="63" t="s">
        <v>452</v>
      </c>
      <c r="E5" s="63" t="s">
        <v>101</v>
      </c>
      <c r="F5" s="64" t="s">
        <v>44</v>
      </c>
      <c r="G5" s="65" t="s">
        <v>102</v>
      </c>
      <c r="H5" s="66" t="s">
        <v>129</v>
      </c>
      <c r="I5" s="67">
        <v>7316965515</v>
      </c>
      <c r="J5" s="68" t="s">
        <v>68</v>
      </c>
      <c r="K5" s="69" t="s">
        <v>50</v>
      </c>
      <c r="L5" s="70" t="s">
        <v>49</v>
      </c>
      <c r="M5" s="71">
        <v>544</v>
      </c>
      <c r="N5" s="72"/>
      <c r="O5" s="73">
        <v>21.82741116751269</v>
      </c>
      <c r="P5" s="74" t="s">
        <v>50</v>
      </c>
      <c r="Q5" s="75"/>
      <c r="R5" s="76"/>
      <c r="S5" s="77" t="s">
        <v>50</v>
      </c>
      <c r="T5" s="78">
        <v>23673</v>
      </c>
      <c r="U5" s="79">
        <v>3174.411497755197</v>
      </c>
      <c r="V5" s="79">
        <v>1703.3222853085695</v>
      </c>
      <c r="W5" s="85">
        <v>2257</v>
      </c>
      <c r="X5" s="81" t="s">
        <v>51</v>
      </c>
      <c r="Y5" s="82" t="s">
        <v>52</v>
      </c>
      <c r="Z5" s="62">
        <f aca="true" t="shared" si="0" ref="Z5:Z36">IF(OR(K5="YES",TRIM(L5)="YES"),1,0)</f>
        <v>1</v>
      </c>
      <c r="AA5" s="63">
        <f aca="true" t="shared" si="1" ref="AA5:AA36">IF(OR(AND(ISNUMBER(M5),AND(M5&gt;0,M5&lt;600)),AND(ISNUMBER(M5),AND(M5&gt;0,N5="YES"))),1,0)</f>
        <v>1</v>
      </c>
      <c r="AB5" s="63">
        <f aca="true" t="shared" si="2" ref="AB5:AB36">IF(AND(OR(K5="YES",TRIM(L5)="YES"),(Z5=0)),"Trouble",0)</f>
        <v>0</v>
      </c>
      <c r="AC5" s="63">
        <f aca="true" t="shared" si="3" ref="AC5:AC36">IF(AND(OR(AND(ISNUMBER(M5),AND(M5&gt;0,M5&lt;600)),AND(ISNUMBER(M5),AND(M5&gt;0,N5="YES"))),(AA5=0)),"Trouble",0)</f>
        <v>0</v>
      </c>
      <c r="AD5" s="83" t="str">
        <f aca="true" t="shared" si="4" ref="AD5:AD36">IF(AND(Z5=1,AA5=1),"SRSA","-")</f>
        <v>SRSA</v>
      </c>
      <c r="AE5" s="62">
        <f aca="true" t="shared" si="5" ref="AE5:AE36">IF(S5="YES",1,0)</f>
        <v>1</v>
      </c>
      <c r="AF5" s="63">
        <f aca="true" t="shared" si="6" ref="AF5:AF36">IF(OR(AND(ISNUMBER(Q5),Q5&gt;=20),(AND(ISNUMBER(Q5)=FALSE,AND(ISNUMBER(O5),O5&gt;=20)))),1,0)</f>
        <v>1</v>
      </c>
      <c r="AG5" s="63" t="str">
        <f aca="true" t="shared" si="7" ref="AG5:AG36">IF(AND(AE5=1,AF5=1),"Initial",0)</f>
        <v>Initial</v>
      </c>
      <c r="AH5" s="83" t="str">
        <f aca="true" t="shared" si="8" ref="AH5:AH36">IF(AND(AND(AG5="Initial",AI5=0),AND(ISNUMBER(M5),M5&gt;0)),"RLIS","-")</f>
        <v>-</v>
      </c>
      <c r="AI5" s="84" t="str">
        <f aca="true" t="shared" si="9" ref="AI5:AI36">IF(AND(AD5="SRSA",AG5="Initial"),"SRSA",0)</f>
        <v>SRSA</v>
      </c>
    </row>
    <row r="6" spans="1:35" ht="15">
      <c r="A6" s="60" t="s">
        <v>453</v>
      </c>
      <c r="B6" s="61" t="s">
        <v>454</v>
      </c>
      <c r="C6" s="62" t="s">
        <v>455</v>
      </c>
      <c r="D6" s="63" t="s">
        <v>456</v>
      </c>
      <c r="E6" s="63" t="s">
        <v>457</v>
      </c>
      <c r="F6" s="64" t="s">
        <v>44</v>
      </c>
      <c r="G6" s="65" t="s">
        <v>458</v>
      </c>
      <c r="H6" s="66" t="s">
        <v>459</v>
      </c>
      <c r="I6" s="67">
        <v>8659840531</v>
      </c>
      <c r="J6" s="68" t="s">
        <v>460</v>
      </c>
      <c r="K6" s="69" t="s">
        <v>48</v>
      </c>
      <c r="L6" s="70" t="s">
        <v>49</v>
      </c>
      <c r="M6" s="71">
        <v>1616</v>
      </c>
      <c r="N6" s="72"/>
      <c r="O6" s="73">
        <v>19.148936170212767</v>
      </c>
      <c r="P6" s="74" t="s">
        <v>48</v>
      </c>
      <c r="Q6" s="75"/>
      <c r="R6" s="76"/>
      <c r="S6" s="77" t="s">
        <v>48</v>
      </c>
      <c r="T6" s="78">
        <v>74632</v>
      </c>
      <c r="U6" s="79">
        <v>10312.360653079139</v>
      </c>
      <c r="V6" s="79">
        <v>5141.381603700301</v>
      </c>
      <c r="W6" s="85">
        <v>7331</v>
      </c>
      <c r="X6" s="81" t="s">
        <v>51</v>
      </c>
      <c r="Y6" s="82" t="s">
        <v>52</v>
      </c>
      <c r="Z6" s="62">
        <f t="shared" si="0"/>
        <v>0</v>
      </c>
      <c r="AA6" s="63">
        <f t="shared" si="1"/>
        <v>0</v>
      </c>
      <c r="AB6" s="63">
        <f t="shared" si="2"/>
        <v>0</v>
      </c>
      <c r="AC6" s="63">
        <f t="shared" si="3"/>
        <v>0</v>
      </c>
      <c r="AD6" s="83" t="str">
        <f t="shared" si="4"/>
        <v>-</v>
      </c>
      <c r="AE6" s="62">
        <f t="shared" si="5"/>
        <v>0</v>
      </c>
      <c r="AF6" s="63">
        <f t="shared" si="6"/>
        <v>0</v>
      </c>
      <c r="AG6" s="63">
        <f t="shared" si="7"/>
        <v>0</v>
      </c>
      <c r="AH6" s="83" t="str">
        <f t="shared" si="8"/>
        <v>-</v>
      </c>
      <c r="AI6" s="84">
        <f t="shared" si="9"/>
        <v>0</v>
      </c>
    </row>
    <row r="7" spans="1:35" ht="15">
      <c r="A7" s="60" t="s">
        <v>461</v>
      </c>
      <c r="B7" s="61" t="s">
        <v>462</v>
      </c>
      <c r="C7" s="62" t="s">
        <v>463</v>
      </c>
      <c r="D7" s="63" t="s">
        <v>464</v>
      </c>
      <c r="E7" s="63" t="s">
        <v>155</v>
      </c>
      <c r="F7" s="64" t="s">
        <v>44</v>
      </c>
      <c r="G7" s="65" t="s">
        <v>156</v>
      </c>
      <c r="H7" s="66" t="s">
        <v>186</v>
      </c>
      <c r="I7" s="67">
        <v>9318798101</v>
      </c>
      <c r="J7" s="68" t="s">
        <v>68</v>
      </c>
      <c r="K7" s="69" t="s">
        <v>50</v>
      </c>
      <c r="L7" s="70" t="s">
        <v>49</v>
      </c>
      <c r="M7" s="71"/>
      <c r="N7" s="72"/>
      <c r="O7" s="73" t="s">
        <v>465</v>
      </c>
      <c r="P7" s="74" t="s">
        <v>48</v>
      </c>
      <c r="Q7" s="75"/>
      <c r="R7" s="76"/>
      <c r="S7" s="77" t="s">
        <v>50</v>
      </c>
      <c r="T7" s="78">
        <v>46422</v>
      </c>
      <c r="U7" s="79">
        <v>52391.57549159818</v>
      </c>
      <c r="V7" s="79">
        <v>3006.8048324864444</v>
      </c>
      <c r="W7" s="85">
        <v>5591</v>
      </c>
      <c r="X7" s="81" t="s">
        <v>51</v>
      </c>
      <c r="Y7" s="82" t="s">
        <v>52</v>
      </c>
      <c r="Z7" s="62">
        <f t="shared" si="0"/>
        <v>1</v>
      </c>
      <c r="AA7" s="63">
        <f t="shared" si="1"/>
        <v>0</v>
      </c>
      <c r="AB7" s="63">
        <f t="shared" si="2"/>
        <v>0</v>
      </c>
      <c r="AC7" s="63">
        <f t="shared" si="3"/>
        <v>0</v>
      </c>
      <c r="AD7" s="83" t="str">
        <f t="shared" si="4"/>
        <v>-</v>
      </c>
      <c r="AE7" s="62">
        <f t="shared" si="5"/>
        <v>1</v>
      </c>
      <c r="AF7" s="63">
        <f t="shared" si="6"/>
        <v>0</v>
      </c>
      <c r="AG7" s="63">
        <f t="shared" si="7"/>
        <v>0</v>
      </c>
      <c r="AH7" s="83" t="str">
        <f t="shared" si="8"/>
        <v>-</v>
      </c>
      <c r="AI7" s="84">
        <f t="shared" si="9"/>
        <v>0</v>
      </c>
    </row>
    <row r="8" spans="1:35" ht="15">
      <c r="A8" s="60" t="s">
        <v>466</v>
      </c>
      <c r="B8" s="61" t="s">
        <v>467</v>
      </c>
      <c r="C8" s="62" t="s">
        <v>468</v>
      </c>
      <c r="D8" s="63" t="s">
        <v>469</v>
      </c>
      <c r="E8" s="63" t="s">
        <v>470</v>
      </c>
      <c r="F8" s="64" t="s">
        <v>44</v>
      </c>
      <c r="G8" s="65" t="s">
        <v>471</v>
      </c>
      <c r="H8" s="66" t="s">
        <v>472</v>
      </c>
      <c r="I8" s="67">
        <v>8654638631</v>
      </c>
      <c r="J8" s="68" t="s">
        <v>473</v>
      </c>
      <c r="K8" s="69" t="s">
        <v>48</v>
      </c>
      <c r="L8" s="70" t="s">
        <v>49</v>
      </c>
      <c r="M8" s="71">
        <v>6177</v>
      </c>
      <c r="N8" s="72"/>
      <c r="O8" s="73">
        <v>19.214727455774486</v>
      </c>
      <c r="P8" s="74" t="s">
        <v>48</v>
      </c>
      <c r="Q8" s="75"/>
      <c r="R8" s="76"/>
      <c r="S8" s="77" t="s">
        <v>48</v>
      </c>
      <c r="T8" s="78">
        <v>366691</v>
      </c>
      <c r="U8" s="79">
        <v>49987.99495789623</v>
      </c>
      <c r="V8" s="79">
        <v>23321.783000549283</v>
      </c>
      <c r="W8" s="80">
        <v>35538</v>
      </c>
      <c r="X8" s="81" t="s">
        <v>51</v>
      </c>
      <c r="Y8" s="82" t="s">
        <v>52</v>
      </c>
      <c r="Z8" s="62">
        <f t="shared" si="0"/>
        <v>0</v>
      </c>
      <c r="AA8" s="63">
        <f t="shared" si="1"/>
        <v>0</v>
      </c>
      <c r="AB8" s="63">
        <f t="shared" si="2"/>
        <v>0</v>
      </c>
      <c r="AC8" s="63">
        <f t="shared" si="3"/>
        <v>0</v>
      </c>
      <c r="AD8" s="83" t="str">
        <f t="shared" si="4"/>
        <v>-</v>
      </c>
      <c r="AE8" s="62">
        <f t="shared" si="5"/>
        <v>0</v>
      </c>
      <c r="AF8" s="63">
        <f t="shared" si="6"/>
        <v>0</v>
      </c>
      <c r="AG8" s="63">
        <f t="shared" si="7"/>
        <v>0</v>
      </c>
      <c r="AH8" s="83" t="str">
        <f t="shared" si="8"/>
        <v>-</v>
      </c>
      <c r="AI8" s="84">
        <f t="shared" si="9"/>
        <v>0</v>
      </c>
    </row>
    <row r="9" spans="1:35" ht="15">
      <c r="A9" s="60" t="s">
        <v>39</v>
      </c>
      <c r="B9" s="61" t="s">
        <v>40</v>
      </c>
      <c r="C9" s="62" t="s">
        <v>41</v>
      </c>
      <c r="D9" s="63" t="s">
        <v>42</v>
      </c>
      <c r="E9" s="63" t="s">
        <v>43</v>
      </c>
      <c r="F9" s="64" t="s">
        <v>44</v>
      </c>
      <c r="G9" s="65" t="s">
        <v>45</v>
      </c>
      <c r="H9" s="66" t="s">
        <v>46</v>
      </c>
      <c r="I9" s="67">
        <v>4237452863</v>
      </c>
      <c r="J9" s="68" t="s">
        <v>47</v>
      </c>
      <c r="K9" s="69" t="s">
        <v>48</v>
      </c>
      <c r="L9" s="70" t="s">
        <v>49</v>
      </c>
      <c r="M9" s="71">
        <v>1582</v>
      </c>
      <c r="N9" s="72"/>
      <c r="O9" s="73">
        <v>27.536997885835095</v>
      </c>
      <c r="P9" s="74" t="s">
        <v>50</v>
      </c>
      <c r="Q9" s="75"/>
      <c r="R9" s="76"/>
      <c r="S9" s="77" t="s">
        <v>50</v>
      </c>
      <c r="T9" s="78">
        <v>128910</v>
      </c>
      <c r="U9" s="79">
        <v>20549.254661461284</v>
      </c>
      <c r="V9" s="79">
        <v>7931.679191804527</v>
      </c>
      <c r="W9" s="80">
        <v>14607</v>
      </c>
      <c r="X9" s="81" t="s">
        <v>51</v>
      </c>
      <c r="Y9" s="82" t="s">
        <v>52</v>
      </c>
      <c r="Z9" s="62">
        <f t="shared" si="0"/>
        <v>0</v>
      </c>
      <c r="AA9" s="63">
        <f t="shared" si="1"/>
        <v>0</v>
      </c>
      <c r="AB9" s="63">
        <f t="shared" si="2"/>
        <v>0</v>
      </c>
      <c r="AC9" s="63">
        <f t="shared" si="3"/>
        <v>0</v>
      </c>
      <c r="AD9" s="83" t="str">
        <f t="shared" si="4"/>
        <v>-</v>
      </c>
      <c r="AE9" s="62">
        <f t="shared" si="5"/>
        <v>1</v>
      </c>
      <c r="AF9" s="63">
        <f t="shared" si="6"/>
        <v>1</v>
      </c>
      <c r="AG9" s="63" t="str">
        <f t="shared" si="7"/>
        <v>Initial</v>
      </c>
      <c r="AH9" s="83" t="str">
        <f t="shared" si="8"/>
        <v>RLIS</v>
      </c>
      <c r="AI9" s="84">
        <f t="shared" si="9"/>
        <v>0</v>
      </c>
    </row>
    <row r="10" spans="1:35" ht="15">
      <c r="A10" s="60" t="s">
        <v>474</v>
      </c>
      <c r="B10" s="61" t="s">
        <v>475</v>
      </c>
      <c r="C10" s="62" t="s">
        <v>476</v>
      </c>
      <c r="D10" s="63" t="s">
        <v>477</v>
      </c>
      <c r="E10" s="63" t="s">
        <v>478</v>
      </c>
      <c r="F10" s="64" t="s">
        <v>44</v>
      </c>
      <c r="G10" s="65" t="s">
        <v>479</v>
      </c>
      <c r="H10" s="66" t="s">
        <v>480</v>
      </c>
      <c r="I10" s="67">
        <v>9316843284</v>
      </c>
      <c r="J10" s="68" t="s">
        <v>60</v>
      </c>
      <c r="K10" s="69" t="s">
        <v>48</v>
      </c>
      <c r="L10" s="70" t="s">
        <v>49</v>
      </c>
      <c r="M10" s="71">
        <v>7220</v>
      </c>
      <c r="N10" s="72"/>
      <c r="O10" s="73">
        <v>19.37392161695834</v>
      </c>
      <c r="P10" s="74" t="s">
        <v>48</v>
      </c>
      <c r="Q10" s="75"/>
      <c r="R10" s="76"/>
      <c r="S10" s="77" t="s">
        <v>50</v>
      </c>
      <c r="T10" s="78">
        <v>340603</v>
      </c>
      <c r="U10" s="79">
        <v>52391.57549159818</v>
      </c>
      <c r="V10" s="79">
        <v>25245.333771245387</v>
      </c>
      <c r="W10" s="85">
        <v>37246</v>
      </c>
      <c r="X10" s="81" t="s">
        <v>51</v>
      </c>
      <c r="Y10" s="82" t="s">
        <v>52</v>
      </c>
      <c r="Z10" s="62">
        <f t="shared" si="0"/>
        <v>0</v>
      </c>
      <c r="AA10" s="63">
        <f t="shared" si="1"/>
        <v>0</v>
      </c>
      <c r="AB10" s="63">
        <f t="shared" si="2"/>
        <v>0</v>
      </c>
      <c r="AC10" s="63">
        <f t="shared" si="3"/>
        <v>0</v>
      </c>
      <c r="AD10" s="83" t="str">
        <f t="shared" si="4"/>
        <v>-</v>
      </c>
      <c r="AE10" s="62">
        <f t="shared" si="5"/>
        <v>1</v>
      </c>
      <c r="AF10" s="63">
        <f t="shared" si="6"/>
        <v>0</v>
      </c>
      <c r="AG10" s="63">
        <f t="shared" si="7"/>
        <v>0</v>
      </c>
      <c r="AH10" s="83" t="str">
        <f t="shared" si="8"/>
        <v>-</v>
      </c>
      <c r="AI10" s="84">
        <f t="shared" si="9"/>
        <v>0</v>
      </c>
    </row>
    <row r="11" spans="1:35" ht="15">
      <c r="A11" s="60" t="s">
        <v>481</v>
      </c>
      <c r="B11" s="61" t="s">
        <v>482</v>
      </c>
      <c r="C11" s="62" t="s">
        <v>483</v>
      </c>
      <c r="D11" s="63" t="s">
        <v>484</v>
      </c>
      <c r="E11" s="63" t="s">
        <v>485</v>
      </c>
      <c r="F11" s="64" t="s">
        <v>44</v>
      </c>
      <c r="G11" s="65" t="s">
        <v>486</v>
      </c>
      <c r="H11" s="66" t="s">
        <v>487</v>
      </c>
      <c r="I11" s="67">
        <v>7316632739</v>
      </c>
      <c r="J11" s="68" t="s">
        <v>68</v>
      </c>
      <c r="K11" s="69" t="s">
        <v>50</v>
      </c>
      <c r="L11" s="70" t="s">
        <v>49</v>
      </c>
      <c r="M11" s="71">
        <v>352</v>
      </c>
      <c r="N11" s="72"/>
      <c r="O11" s="73">
        <v>26.72811059907834</v>
      </c>
      <c r="P11" s="74" t="s">
        <v>50</v>
      </c>
      <c r="Q11" s="75"/>
      <c r="R11" s="76"/>
      <c r="S11" s="77" t="s">
        <v>50</v>
      </c>
      <c r="T11" s="78">
        <v>12632</v>
      </c>
      <c r="U11" s="79">
        <v>2323.761385557028</v>
      </c>
      <c r="V11" s="79">
        <v>1185.1781808045</v>
      </c>
      <c r="W11" s="85">
        <v>1652</v>
      </c>
      <c r="X11" s="81" t="s">
        <v>51</v>
      </c>
      <c r="Y11" s="82" t="s">
        <v>52</v>
      </c>
      <c r="Z11" s="62">
        <f t="shared" si="0"/>
        <v>1</v>
      </c>
      <c r="AA11" s="63">
        <f t="shared" si="1"/>
        <v>1</v>
      </c>
      <c r="AB11" s="63">
        <f t="shared" si="2"/>
        <v>0</v>
      </c>
      <c r="AC11" s="63">
        <f t="shared" si="3"/>
        <v>0</v>
      </c>
      <c r="AD11" s="83" t="str">
        <f t="shared" si="4"/>
        <v>SRSA</v>
      </c>
      <c r="AE11" s="62">
        <f t="shared" si="5"/>
        <v>1</v>
      </c>
      <c r="AF11" s="63">
        <f t="shared" si="6"/>
        <v>1</v>
      </c>
      <c r="AG11" s="63" t="str">
        <f t="shared" si="7"/>
        <v>Initial</v>
      </c>
      <c r="AH11" s="83" t="str">
        <f t="shared" si="8"/>
        <v>-</v>
      </c>
      <c r="AI11" s="84" t="str">
        <f t="shared" si="9"/>
        <v>SRSA</v>
      </c>
    </row>
    <row r="12" spans="1:35" ht="15">
      <c r="A12" s="60" t="s">
        <v>53</v>
      </c>
      <c r="B12" s="61" t="s">
        <v>54</v>
      </c>
      <c r="C12" s="62" t="s">
        <v>55</v>
      </c>
      <c r="D12" s="63" t="s">
        <v>56</v>
      </c>
      <c r="E12" s="63" t="s">
        <v>57</v>
      </c>
      <c r="F12" s="64" t="s">
        <v>44</v>
      </c>
      <c r="G12" s="65" t="s">
        <v>58</v>
      </c>
      <c r="H12" s="66" t="s">
        <v>59</v>
      </c>
      <c r="I12" s="67">
        <v>7315846111</v>
      </c>
      <c r="J12" s="68" t="s">
        <v>60</v>
      </c>
      <c r="K12" s="69" t="s">
        <v>48</v>
      </c>
      <c r="L12" s="70" t="s">
        <v>49</v>
      </c>
      <c r="M12" s="71">
        <v>2273</v>
      </c>
      <c r="N12" s="72"/>
      <c r="O12" s="73">
        <v>26.4476386036961</v>
      </c>
      <c r="P12" s="74" t="s">
        <v>50</v>
      </c>
      <c r="Q12" s="75"/>
      <c r="R12" s="76"/>
      <c r="S12" s="77" t="s">
        <v>50</v>
      </c>
      <c r="T12" s="78">
        <v>157342</v>
      </c>
      <c r="U12" s="79">
        <v>26015.217815204156</v>
      </c>
      <c r="V12" s="79">
        <v>10468.259845762252</v>
      </c>
      <c r="W12" s="85">
        <v>18495</v>
      </c>
      <c r="X12" s="81" t="s">
        <v>51</v>
      </c>
      <c r="Y12" s="82" t="s">
        <v>52</v>
      </c>
      <c r="Z12" s="62">
        <f t="shared" si="0"/>
        <v>0</v>
      </c>
      <c r="AA12" s="63">
        <f t="shared" si="1"/>
        <v>0</v>
      </c>
      <c r="AB12" s="63">
        <f t="shared" si="2"/>
        <v>0</v>
      </c>
      <c r="AC12" s="63">
        <f t="shared" si="3"/>
        <v>0</v>
      </c>
      <c r="AD12" s="83" t="str">
        <f t="shared" si="4"/>
        <v>-</v>
      </c>
      <c r="AE12" s="62">
        <f t="shared" si="5"/>
        <v>1</v>
      </c>
      <c r="AF12" s="63">
        <f t="shared" si="6"/>
        <v>1</v>
      </c>
      <c r="AG12" s="63" t="str">
        <f t="shared" si="7"/>
        <v>Initial</v>
      </c>
      <c r="AH12" s="83" t="str">
        <f t="shared" si="8"/>
        <v>RLIS</v>
      </c>
      <c r="AI12" s="84">
        <f t="shared" si="9"/>
        <v>0</v>
      </c>
    </row>
    <row r="13" spans="1:35" ht="15">
      <c r="A13" s="60" t="s">
        <v>61</v>
      </c>
      <c r="B13" s="61" t="s">
        <v>62</v>
      </c>
      <c r="C13" s="62" t="s">
        <v>63</v>
      </c>
      <c r="D13" s="63" t="s">
        <v>64</v>
      </c>
      <c r="E13" s="63" t="s">
        <v>65</v>
      </c>
      <c r="F13" s="64" t="s">
        <v>44</v>
      </c>
      <c r="G13" s="65" t="s">
        <v>66</v>
      </c>
      <c r="H13" s="66" t="s">
        <v>67</v>
      </c>
      <c r="I13" s="67">
        <v>4234472914</v>
      </c>
      <c r="J13" s="68" t="s">
        <v>68</v>
      </c>
      <c r="K13" s="69" t="s">
        <v>50</v>
      </c>
      <c r="L13" s="70" t="s">
        <v>49</v>
      </c>
      <c r="M13" s="71">
        <v>1690</v>
      </c>
      <c r="N13" s="72"/>
      <c r="O13" s="73">
        <v>25.56681138446696</v>
      </c>
      <c r="P13" s="74" t="s">
        <v>50</v>
      </c>
      <c r="Q13" s="75"/>
      <c r="R13" s="76"/>
      <c r="S13" s="77" t="s">
        <v>50</v>
      </c>
      <c r="T13" s="78">
        <v>117433</v>
      </c>
      <c r="U13" s="79">
        <v>20762.27876869542</v>
      </c>
      <c r="V13" s="79">
        <v>8219.436126914095</v>
      </c>
      <c r="W13" s="85">
        <v>14760</v>
      </c>
      <c r="X13" s="81" t="s">
        <v>51</v>
      </c>
      <c r="Y13" s="82" t="s">
        <v>52</v>
      </c>
      <c r="Z13" s="62">
        <f t="shared" si="0"/>
        <v>1</v>
      </c>
      <c r="AA13" s="63">
        <f t="shared" si="1"/>
        <v>0</v>
      </c>
      <c r="AB13" s="63">
        <f t="shared" si="2"/>
        <v>0</v>
      </c>
      <c r="AC13" s="63">
        <f t="shared" si="3"/>
        <v>0</v>
      </c>
      <c r="AD13" s="83" t="str">
        <f t="shared" si="4"/>
        <v>-</v>
      </c>
      <c r="AE13" s="62">
        <f t="shared" si="5"/>
        <v>1</v>
      </c>
      <c r="AF13" s="63">
        <f t="shared" si="6"/>
        <v>1</v>
      </c>
      <c r="AG13" s="63" t="str">
        <f t="shared" si="7"/>
        <v>Initial</v>
      </c>
      <c r="AH13" s="83" t="str">
        <f t="shared" si="8"/>
        <v>RLIS</v>
      </c>
      <c r="AI13" s="84">
        <f t="shared" si="9"/>
        <v>0</v>
      </c>
    </row>
    <row r="14" spans="1:35" ht="15">
      <c r="A14" s="60" t="s">
        <v>488</v>
      </c>
      <c r="B14" s="61" t="s">
        <v>489</v>
      </c>
      <c r="C14" s="62" t="s">
        <v>490</v>
      </c>
      <c r="D14" s="63" t="s">
        <v>491</v>
      </c>
      <c r="E14" s="63" t="s">
        <v>492</v>
      </c>
      <c r="F14" s="64" t="s">
        <v>44</v>
      </c>
      <c r="G14" s="65" t="s">
        <v>493</v>
      </c>
      <c r="H14" s="66" t="s">
        <v>494</v>
      </c>
      <c r="I14" s="67">
        <v>8659841212</v>
      </c>
      <c r="J14" s="68" t="s">
        <v>473</v>
      </c>
      <c r="K14" s="69" t="s">
        <v>48</v>
      </c>
      <c r="L14" s="70" t="s">
        <v>49</v>
      </c>
      <c r="M14" s="71">
        <v>10684</v>
      </c>
      <c r="N14" s="72"/>
      <c r="O14" s="73">
        <v>14.014373716632445</v>
      </c>
      <c r="P14" s="74" t="s">
        <v>48</v>
      </c>
      <c r="Q14" s="75"/>
      <c r="R14" s="76"/>
      <c r="S14" s="77" t="s">
        <v>48</v>
      </c>
      <c r="T14" s="78">
        <v>490522</v>
      </c>
      <c r="U14" s="79">
        <v>84132.14062531525</v>
      </c>
      <c r="V14" s="79">
        <v>39265.31369392935</v>
      </c>
      <c r="W14" s="85">
        <v>59812</v>
      </c>
      <c r="X14" s="81" t="s">
        <v>51</v>
      </c>
      <c r="Y14" s="82" t="s">
        <v>52</v>
      </c>
      <c r="Z14" s="62">
        <f t="shared" si="0"/>
        <v>0</v>
      </c>
      <c r="AA14" s="63">
        <f t="shared" si="1"/>
        <v>0</v>
      </c>
      <c r="AB14" s="63">
        <f t="shared" si="2"/>
        <v>0</v>
      </c>
      <c r="AC14" s="63">
        <f t="shared" si="3"/>
        <v>0</v>
      </c>
      <c r="AD14" s="83" t="str">
        <f t="shared" si="4"/>
        <v>-</v>
      </c>
      <c r="AE14" s="62">
        <f t="shared" si="5"/>
        <v>0</v>
      </c>
      <c r="AF14" s="63">
        <f t="shared" si="6"/>
        <v>0</v>
      </c>
      <c r="AG14" s="63">
        <f t="shared" si="7"/>
        <v>0</v>
      </c>
      <c r="AH14" s="83" t="str">
        <f t="shared" si="8"/>
        <v>-</v>
      </c>
      <c r="AI14" s="84">
        <f t="shared" si="9"/>
        <v>0</v>
      </c>
    </row>
    <row r="15" spans="1:35" ht="15">
      <c r="A15" s="60" t="s">
        <v>495</v>
      </c>
      <c r="B15" s="61" t="s">
        <v>496</v>
      </c>
      <c r="C15" s="62" t="s">
        <v>497</v>
      </c>
      <c r="D15" s="63" t="s">
        <v>498</v>
      </c>
      <c r="E15" s="63" t="s">
        <v>499</v>
      </c>
      <c r="F15" s="64" t="s">
        <v>44</v>
      </c>
      <c r="G15" s="65" t="s">
        <v>500</v>
      </c>
      <c r="H15" s="66" t="s">
        <v>501</v>
      </c>
      <c r="I15" s="67">
        <v>7317423180</v>
      </c>
      <c r="J15" s="68" t="s">
        <v>68</v>
      </c>
      <c r="K15" s="69" t="s">
        <v>50</v>
      </c>
      <c r="L15" s="70" t="s">
        <v>49</v>
      </c>
      <c r="M15" s="71">
        <v>498</v>
      </c>
      <c r="N15" s="72"/>
      <c r="O15" s="73">
        <v>23.72093023255814</v>
      </c>
      <c r="P15" s="74" t="s">
        <v>50</v>
      </c>
      <c r="Q15" s="75"/>
      <c r="R15" s="76"/>
      <c r="S15" s="77" t="s">
        <v>50</v>
      </c>
      <c r="T15" s="78">
        <v>32924</v>
      </c>
      <c r="U15" s="79">
        <v>4797.692503087604</v>
      </c>
      <c r="V15" s="79">
        <v>2099.8261524882523</v>
      </c>
      <c r="W15" s="85">
        <v>4798</v>
      </c>
      <c r="X15" s="81" t="s">
        <v>51</v>
      </c>
      <c r="Y15" s="82" t="s">
        <v>52</v>
      </c>
      <c r="Z15" s="62">
        <f t="shared" si="0"/>
        <v>1</v>
      </c>
      <c r="AA15" s="63">
        <f t="shared" si="1"/>
        <v>1</v>
      </c>
      <c r="AB15" s="63">
        <f t="shared" si="2"/>
        <v>0</v>
      </c>
      <c r="AC15" s="63">
        <f t="shared" si="3"/>
        <v>0</v>
      </c>
      <c r="AD15" s="83" t="str">
        <f t="shared" si="4"/>
        <v>SRSA</v>
      </c>
      <c r="AE15" s="62">
        <f t="shared" si="5"/>
        <v>1</v>
      </c>
      <c r="AF15" s="63">
        <f t="shared" si="6"/>
        <v>1</v>
      </c>
      <c r="AG15" s="63" t="str">
        <f t="shared" si="7"/>
        <v>Initial</v>
      </c>
      <c r="AH15" s="83" t="str">
        <f t="shared" si="8"/>
        <v>-</v>
      </c>
      <c r="AI15" s="84" t="str">
        <f t="shared" si="9"/>
        <v>SRSA</v>
      </c>
    </row>
    <row r="16" spans="1:35" ht="15">
      <c r="A16" s="60" t="s">
        <v>502</v>
      </c>
      <c r="B16" s="61" t="s">
        <v>503</v>
      </c>
      <c r="C16" s="62" t="s">
        <v>504</v>
      </c>
      <c r="D16" s="63" t="s">
        <v>505</v>
      </c>
      <c r="E16" s="63" t="s">
        <v>506</v>
      </c>
      <c r="F16" s="64" t="s">
        <v>44</v>
      </c>
      <c r="G16" s="65" t="s">
        <v>507</v>
      </c>
      <c r="H16" s="66" t="s">
        <v>508</v>
      </c>
      <c r="I16" s="67">
        <v>4234760620</v>
      </c>
      <c r="J16" s="68" t="s">
        <v>509</v>
      </c>
      <c r="K16" s="69" t="s">
        <v>48</v>
      </c>
      <c r="L16" s="70" t="s">
        <v>49</v>
      </c>
      <c r="M16" s="71">
        <v>9477</v>
      </c>
      <c r="N16" s="72"/>
      <c r="O16" s="73">
        <v>14.005089058524172</v>
      </c>
      <c r="P16" s="74" t="s">
        <v>48</v>
      </c>
      <c r="Q16" s="75"/>
      <c r="R16" s="76"/>
      <c r="S16" s="77" t="s">
        <v>48</v>
      </c>
      <c r="T16" s="78">
        <v>365558</v>
      </c>
      <c r="U16" s="79">
        <v>42871.20858519131</v>
      </c>
      <c r="V16" s="79">
        <v>26173.80823536427</v>
      </c>
      <c r="W16" s="85">
        <v>30478</v>
      </c>
      <c r="X16" s="81" t="s">
        <v>51</v>
      </c>
      <c r="Y16" s="82" t="s">
        <v>52</v>
      </c>
      <c r="Z16" s="62">
        <f t="shared" si="0"/>
        <v>0</v>
      </c>
      <c r="AA16" s="63">
        <f t="shared" si="1"/>
        <v>0</v>
      </c>
      <c r="AB16" s="63">
        <f t="shared" si="2"/>
        <v>0</v>
      </c>
      <c r="AC16" s="63">
        <f t="shared" si="3"/>
        <v>0</v>
      </c>
      <c r="AD16" s="83" t="str">
        <f t="shared" si="4"/>
        <v>-</v>
      </c>
      <c r="AE16" s="62">
        <f t="shared" si="5"/>
        <v>0</v>
      </c>
      <c r="AF16" s="63">
        <f t="shared" si="6"/>
        <v>0</v>
      </c>
      <c r="AG16" s="63">
        <f t="shared" si="7"/>
        <v>0</v>
      </c>
      <c r="AH16" s="83" t="str">
        <f t="shared" si="8"/>
        <v>-</v>
      </c>
      <c r="AI16" s="84">
        <f t="shared" si="9"/>
        <v>0</v>
      </c>
    </row>
    <row r="17" spans="1:35" ht="15">
      <c r="A17" s="60" t="s">
        <v>510</v>
      </c>
      <c r="B17" s="61" t="s">
        <v>511</v>
      </c>
      <c r="C17" s="62" t="s">
        <v>512</v>
      </c>
      <c r="D17" s="63" t="s">
        <v>513</v>
      </c>
      <c r="E17" s="63" t="s">
        <v>514</v>
      </c>
      <c r="F17" s="64" t="s">
        <v>44</v>
      </c>
      <c r="G17" s="65" t="s">
        <v>515</v>
      </c>
      <c r="H17" s="66" t="s">
        <v>516</v>
      </c>
      <c r="I17" s="67">
        <v>4236529451</v>
      </c>
      <c r="J17" s="68" t="s">
        <v>517</v>
      </c>
      <c r="K17" s="69" t="s">
        <v>48</v>
      </c>
      <c r="L17" s="70" t="s">
        <v>49</v>
      </c>
      <c r="M17" s="71">
        <v>3650</v>
      </c>
      <c r="N17" s="72"/>
      <c r="O17" s="73">
        <v>17.784877529286476</v>
      </c>
      <c r="P17" s="74" t="s">
        <v>48</v>
      </c>
      <c r="Q17" s="75"/>
      <c r="R17" s="76"/>
      <c r="S17" s="77" t="s">
        <v>48</v>
      </c>
      <c r="T17" s="78">
        <v>175415</v>
      </c>
      <c r="U17" s="79">
        <v>25995.795335872543</v>
      </c>
      <c r="V17" s="79">
        <v>12674.112567595945</v>
      </c>
      <c r="W17" s="85">
        <v>18481</v>
      </c>
      <c r="X17" s="81" t="s">
        <v>51</v>
      </c>
      <c r="Y17" s="82" t="s">
        <v>52</v>
      </c>
      <c r="Z17" s="62">
        <f t="shared" si="0"/>
        <v>0</v>
      </c>
      <c r="AA17" s="63">
        <f t="shared" si="1"/>
        <v>0</v>
      </c>
      <c r="AB17" s="63">
        <f t="shared" si="2"/>
        <v>0</v>
      </c>
      <c r="AC17" s="63">
        <f t="shared" si="3"/>
        <v>0</v>
      </c>
      <c r="AD17" s="83" t="str">
        <f t="shared" si="4"/>
        <v>-</v>
      </c>
      <c r="AE17" s="62">
        <f t="shared" si="5"/>
        <v>0</v>
      </c>
      <c r="AF17" s="63">
        <f t="shared" si="6"/>
        <v>0</v>
      </c>
      <c r="AG17" s="63">
        <f t="shared" si="7"/>
        <v>0</v>
      </c>
      <c r="AH17" s="83" t="str">
        <f t="shared" si="8"/>
        <v>-</v>
      </c>
      <c r="AI17" s="84">
        <f t="shared" si="9"/>
        <v>0</v>
      </c>
    </row>
    <row r="18" spans="1:35" ht="15">
      <c r="A18" s="60" t="s">
        <v>69</v>
      </c>
      <c r="B18" s="61" t="s">
        <v>70</v>
      </c>
      <c r="C18" s="62" t="s">
        <v>71</v>
      </c>
      <c r="D18" s="63" t="s">
        <v>72</v>
      </c>
      <c r="E18" s="63" t="s">
        <v>73</v>
      </c>
      <c r="F18" s="64" t="s">
        <v>44</v>
      </c>
      <c r="G18" s="65" t="s">
        <v>74</v>
      </c>
      <c r="H18" s="66" t="s">
        <v>75</v>
      </c>
      <c r="I18" s="67">
        <v>4235628377</v>
      </c>
      <c r="J18" s="68" t="s">
        <v>60</v>
      </c>
      <c r="K18" s="69" t="s">
        <v>48</v>
      </c>
      <c r="L18" s="70" t="s">
        <v>49</v>
      </c>
      <c r="M18" s="71">
        <v>5616</v>
      </c>
      <c r="N18" s="72"/>
      <c r="O18" s="73">
        <v>30.51835512840712</v>
      </c>
      <c r="P18" s="74" t="s">
        <v>50</v>
      </c>
      <c r="Q18" s="75"/>
      <c r="R18" s="76"/>
      <c r="S18" s="77" t="s">
        <v>50</v>
      </c>
      <c r="T18" s="78">
        <v>483625</v>
      </c>
      <c r="U18" s="79">
        <v>78907.6797783541</v>
      </c>
      <c r="V18" s="79">
        <v>29529.772863571532</v>
      </c>
      <c r="W18" s="85">
        <v>56097</v>
      </c>
      <c r="X18" s="81" t="s">
        <v>51</v>
      </c>
      <c r="Y18" s="82" t="s">
        <v>52</v>
      </c>
      <c r="Z18" s="62">
        <f t="shared" si="0"/>
        <v>0</v>
      </c>
      <c r="AA18" s="63">
        <f t="shared" si="1"/>
        <v>0</v>
      </c>
      <c r="AB18" s="63">
        <f t="shared" si="2"/>
        <v>0</v>
      </c>
      <c r="AC18" s="63">
        <f t="shared" si="3"/>
        <v>0</v>
      </c>
      <c r="AD18" s="83" t="str">
        <f t="shared" si="4"/>
        <v>-</v>
      </c>
      <c r="AE18" s="62">
        <f t="shared" si="5"/>
        <v>1</v>
      </c>
      <c r="AF18" s="63">
        <f t="shared" si="6"/>
        <v>1</v>
      </c>
      <c r="AG18" s="63" t="str">
        <f t="shared" si="7"/>
        <v>Initial</v>
      </c>
      <c r="AH18" s="83" t="str">
        <f t="shared" si="8"/>
        <v>RLIS</v>
      </c>
      <c r="AI18" s="84">
        <f t="shared" si="9"/>
        <v>0</v>
      </c>
    </row>
    <row r="19" spans="1:35" ht="15">
      <c r="A19" s="60" t="s">
        <v>518</v>
      </c>
      <c r="B19" s="61" t="s">
        <v>519</v>
      </c>
      <c r="C19" s="62" t="s">
        <v>520</v>
      </c>
      <c r="D19" s="63" t="s">
        <v>521</v>
      </c>
      <c r="E19" s="63" t="s">
        <v>522</v>
      </c>
      <c r="F19" s="64" t="s">
        <v>44</v>
      </c>
      <c r="G19" s="65" t="s">
        <v>523</v>
      </c>
      <c r="H19" s="66" t="s">
        <v>524</v>
      </c>
      <c r="I19" s="67">
        <v>6155635752</v>
      </c>
      <c r="J19" s="68" t="s">
        <v>172</v>
      </c>
      <c r="K19" s="69" t="s">
        <v>50</v>
      </c>
      <c r="L19" s="70" t="s">
        <v>49</v>
      </c>
      <c r="M19" s="71">
        <v>1971</v>
      </c>
      <c r="N19" s="72"/>
      <c r="O19" s="73">
        <v>18.101637967240656</v>
      </c>
      <c r="P19" s="74" t="s">
        <v>48</v>
      </c>
      <c r="Q19" s="75"/>
      <c r="R19" s="76"/>
      <c r="S19" s="77" t="s">
        <v>50</v>
      </c>
      <c r="T19" s="78">
        <v>106501</v>
      </c>
      <c r="U19" s="79">
        <v>14223.563705101664</v>
      </c>
      <c r="V19" s="79">
        <v>7041.831514500861</v>
      </c>
      <c r="W19" s="85">
        <v>10112</v>
      </c>
      <c r="X19" s="81" t="s">
        <v>51</v>
      </c>
      <c r="Y19" s="82" t="s">
        <v>52</v>
      </c>
      <c r="Z19" s="62">
        <f t="shared" si="0"/>
        <v>1</v>
      </c>
      <c r="AA19" s="63">
        <f t="shared" si="1"/>
        <v>0</v>
      </c>
      <c r="AB19" s="63">
        <f t="shared" si="2"/>
        <v>0</v>
      </c>
      <c r="AC19" s="63">
        <f t="shared" si="3"/>
        <v>0</v>
      </c>
      <c r="AD19" s="83" t="str">
        <f t="shared" si="4"/>
        <v>-</v>
      </c>
      <c r="AE19" s="62">
        <f t="shared" si="5"/>
        <v>1</v>
      </c>
      <c r="AF19" s="63">
        <f t="shared" si="6"/>
        <v>0</v>
      </c>
      <c r="AG19" s="63">
        <f t="shared" si="7"/>
        <v>0</v>
      </c>
      <c r="AH19" s="83" t="str">
        <f t="shared" si="8"/>
        <v>-</v>
      </c>
      <c r="AI19" s="84">
        <f t="shared" si="9"/>
        <v>0</v>
      </c>
    </row>
    <row r="20" spans="1:35" ht="15">
      <c r="A20" s="60" t="s">
        <v>525</v>
      </c>
      <c r="B20" s="61" t="s">
        <v>526</v>
      </c>
      <c r="C20" s="62" t="s">
        <v>527</v>
      </c>
      <c r="D20" s="63" t="s">
        <v>528</v>
      </c>
      <c r="E20" s="63" t="s">
        <v>529</v>
      </c>
      <c r="F20" s="64" t="s">
        <v>44</v>
      </c>
      <c r="G20" s="65" t="s">
        <v>530</v>
      </c>
      <c r="H20" s="66" t="s">
        <v>531</v>
      </c>
      <c r="I20" s="67">
        <v>7319864482</v>
      </c>
      <c r="J20" s="68" t="s">
        <v>47</v>
      </c>
      <c r="K20" s="69" t="s">
        <v>48</v>
      </c>
      <c r="L20" s="70" t="s">
        <v>49</v>
      </c>
      <c r="M20" s="71">
        <v>6</v>
      </c>
      <c r="N20" s="72"/>
      <c r="O20" s="73" t="s">
        <v>465</v>
      </c>
      <c r="P20" s="74" t="s">
        <v>48</v>
      </c>
      <c r="Q20" s="75"/>
      <c r="R20" s="76"/>
      <c r="S20" s="77" t="s">
        <v>50</v>
      </c>
      <c r="T20" s="86"/>
      <c r="U20" s="87"/>
      <c r="V20" s="87"/>
      <c r="W20" s="85"/>
      <c r="X20" s="81" t="s">
        <v>51</v>
      </c>
      <c r="Y20" s="82" t="s">
        <v>52</v>
      </c>
      <c r="Z20" s="62">
        <f t="shared" si="0"/>
        <v>0</v>
      </c>
      <c r="AA20" s="63">
        <f t="shared" si="1"/>
        <v>1</v>
      </c>
      <c r="AB20" s="63">
        <f t="shared" si="2"/>
        <v>0</v>
      </c>
      <c r="AC20" s="63">
        <f t="shared" si="3"/>
        <v>0</v>
      </c>
      <c r="AD20" s="83" t="str">
        <f t="shared" si="4"/>
        <v>-</v>
      </c>
      <c r="AE20" s="62">
        <f t="shared" si="5"/>
        <v>1</v>
      </c>
      <c r="AF20" s="63">
        <f t="shared" si="6"/>
        <v>0</v>
      </c>
      <c r="AG20" s="63">
        <f t="shared" si="7"/>
        <v>0</v>
      </c>
      <c r="AH20" s="83" t="str">
        <f t="shared" si="8"/>
        <v>-</v>
      </c>
      <c r="AI20" s="84">
        <f t="shared" si="9"/>
        <v>0</v>
      </c>
    </row>
    <row r="21" spans="1:35" ht="15">
      <c r="A21" s="60" t="s">
        <v>532</v>
      </c>
      <c r="B21" s="61" t="s">
        <v>533</v>
      </c>
      <c r="C21" s="62" t="s">
        <v>534</v>
      </c>
      <c r="D21" s="63" t="s">
        <v>535</v>
      </c>
      <c r="E21" s="63" t="s">
        <v>536</v>
      </c>
      <c r="F21" s="64" t="s">
        <v>44</v>
      </c>
      <c r="G21" s="65" t="s">
        <v>537</v>
      </c>
      <c r="H21" s="66" t="s">
        <v>186</v>
      </c>
      <c r="I21" s="67">
        <v>4235474000</v>
      </c>
      <c r="J21" s="68" t="s">
        <v>473</v>
      </c>
      <c r="K21" s="69" t="s">
        <v>48</v>
      </c>
      <c r="L21" s="70" t="s">
        <v>49</v>
      </c>
      <c r="M21" s="71">
        <v>5220</v>
      </c>
      <c r="N21" s="72"/>
      <c r="O21" s="73">
        <v>23.04590570719603</v>
      </c>
      <c r="P21" s="74" t="s">
        <v>50</v>
      </c>
      <c r="Q21" s="75"/>
      <c r="R21" s="76"/>
      <c r="S21" s="77" t="s">
        <v>48</v>
      </c>
      <c r="T21" s="78">
        <v>376430</v>
      </c>
      <c r="U21" s="79">
        <v>56399.530921302</v>
      </c>
      <c r="V21" s="79">
        <v>23448.45466910832</v>
      </c>
      <c r="W21" s="85">
        <v>40096</v>
      </c>
      <c r="X21" s="81" t="s">
        <v>51</v>
      </c>
      <c r="Y21" s="82" t="s">
        <v>52</v>
      </c>
      <c r="Z21" s="62">
        <f t="shared" si="0"/>
        <v>0</v>
      </c>
      <c r="AA21" s="63">
        <f t="shared" si="1"/>
        <v>0</v>
      </c>
      <c r="AB21" s="63">
        <f t="shared" si="2"/>
        <v>0</v>
      </c>
      <c r="AC21" s="63">
        <f t="shared" si="3"/>
        <v>0</v>
      </c>
      <c r="AD21" s="83" t="str">
        <f t="shared" si="4"/>
        <v>-</v>
      </c>
      <c r="AE21" s="62">
        <f t="shared" si="5"/>
        <v>0</v>
      </c>
      <c r="AF21" s="63">
        <f t="shared" si="6"/>
        <v>1</v>
      </c>
      <c r="AG21" s="63">
        <f t="shared" si="7"/>
        <v>0</v>
      </c>
      <c r="AH21" s="83" t="str">
        <f t="shared" si="8"/>
        <v>-</v>
      </c>
      <c r="AI21" s="84">
        <f t="shared" si="9"/>
        <v>0</v>
      </c>
    </row>
    <row r="22" spans="1:35" ht="15">
      <c r="A22" s="60" t="s">
        <v>538</v>
      </c>
      <c r="B22" s="61" t="s">
        <v>539</v>
      </c>
      <c r="C22" s="62" t="s">
        <v>540</v>
      </c>
      <c r="D22" s="63" t="s">
        <v>541</v>
      </c>
      <c r="E22" s="63" t="s">
        <v>542</v>
      </c>
      <c r="F22" s="64" t="s">
        <v>44</v>
      </c>
      <c r="G22" s="65" t="s">
        <v>543</v>
      </c>
      <c r="H22" s="66" t="s">
        <v>544</v>
      </c>
      <c r="I22" s="67">
        <v>6157925664</v>
      </c>
      <c r="J22" s="68" t="s">
        <v>172</v>
      </c>
      <c r="K22" s="69" t="s">
        <v>50</v>
      </c>
      <c r="L22" s="70" t="s">
        <v>49</v>
      </c>
      <c r="M22" s="71">
        <v>6323</v>
      </c>
      <c r="N22" s="72"/>
      <c r="O22" s="73">
        <v>10.977630488815244</v>
      </c>
      <c r="P22" s="74" t="s">
        <v>48</v>
      </c>
      <c r="Q22" s="75"/>
      <c r="R22" s="76"/>
      <c r="S22" s="77" t="s">
        <v>50</v>
      </c>
      <c r="T22" s="78">
        <v>245571</v>
      </c>
      <c r="U22" s="79">
        <v>27580.71675792245</v>
      </c>
      <c r="V22" s="79">
        <v>17243.693695953494</v>
      </c>
      <c r="W22" s="85">
        <v>19608</v>
      </c>
      <c r="X22" s="81" t="s">
        <v>51</v>
      </c>
      <c r="Y22" s="82" t="s">
        <v>52</v>
      </c>
      <c r="Z22" s="62">
        <f t="shared" si="0"/>
        <v>1</v>
      </c>
      <c r="AA22" s="63">
        <f t="shared" si="1"/>
        <v>0</v>
      </c>
      <c r="AB22" s="63">
        <f t="shared" si="2"/>
        <v>0</v>
      </c>
      <c r="AC22" s="63">
        <f t="shared" si="3"/>
        <v>0</v>
      </c>
      <c r="AD22" s="83" t="str">
        <f t="shared" si="4"/>
        <v>-</v>
      </c>
      <c r="AE22" s="62">
        <f t="shared" si="5"/>
        <v>1</v>
      </c>
      <c r="AF22" s="63">
        <f t="shared" si="6"/>
        <v>0</v>
      </c>
      <c r="AG22" s="63">
        <f t="shared" si="7"/>
        <v>0</v>
      </c>
      <c r="AH22" s="83" t="str">
        <f t="shared" si="8"/>
        <v>-</v>
      </c>
      <c r="AI22" s="84">
        <f t="shared" si="9"/>
        <v>0</v>
      </c>
    </row>
    <row r="23" spans="1:35" ht="15">
      <c r="A23" s="60" t="s">
        <v>545</v>
      </c>
      <c r="B23" s="61" t="s">
        <v>546</v>
      </c>
      <c r="C23" s="62" t="s">
        <v>547</v>
      </c>
      <c r="D23" s="63" t="s">
        <v>548</v>
      </c>
      <c r="E23" s="63" t="s">
        <v>549</v>
      </c>
      <c r="F23" s="64" t="s">
        <v>44</v>
      </c>
      <c r="G23" s="65" t="s">
        <v>550</v>
      </c>
      <c r="H23" s="66" t="s">
        <v>551</v>
      </c>
      <c r="I23" s="67">
        <v>7319895134</v>
      </c>
      <c r="J23" s="68" t="s">
        <v>473</v>
      </c>
      <c r="K23" s="69" t="s">
        <v>48</v>
      </c>
      <c r="L23" s="70" t="s">
        <v>49</v>
      </c>
      <c r="M23" s="71">
        <v>2548</v>
      </c>
      <c r="N23" s="72"/>
      <c r="O23" s="73">
        <v>20.014716703458426</v>
      </c>
      <c r="P23" s="74" t="s">
        <v>50</v>
      </c>
      <c r="Q23" s="75"/>
      <c r="R23" s="76"/>
      <c r="S23" s="77" t="s">
        <v>48</v>
      </c>
      <c r="T23" s="78">
        <v>133803</v>
      </c>
      <c r="U23" s="79">
        <v>19249.604219563575</v>
      </c>
      <c r="V23" s="79">
        <v>9101.93686181937</v>
      </c>
      <c r="W23" s="85">
        <v>13685</v>
      </c>
      <c r="X23" s="81" t="s">
        <v>51</v>
      </c>
      <c r="Y23" s="82" t="s">
        <v>52</v>
      </c>
      <c r="Z23" s="62">
        <f t="shared" si="0"/>
        <v>0</v>
      </c>
      <c r="AA23" s="63">
        <f t="shared" si="1"/>
        <v>0</v>
      </c>
      <c r="AB23" s="63">
        <f t="shared" si="2"/>
        <v>0</v>
      </c>
      <c r="AC23" s="63">
        <f t="shared" si="3"/>
        <v>0</v>
      </c>
      <c r="AD23" s="83" t="str">
        <f t="shared" si="4"/>
        <v>-</v>
      </c>
      <c r="AE23" s="62">
        <f t="shared" si="5"/>
        <v>0</v>
      </c>
      <c r="AF23" s="63">
        <f t="shared" si="6"/>
        <v>1</v>
      </c>
      <c r="AG23" s="63">
        <f t="shared" si="7"/>
        <v>0</v>
      </c>
      <c r="AH23" s="83" t="str">
        <f t="shared" si="8"/>
        <v>-</v>
      </c>
      <c r="AI23" s="84">
        <f t="shared" si="9"/>
        <v>0</v>
      </c>
    </row>
    <row r="24" spans="1:35" ht="15">
      <c r="A24" s="60" t="s">
        <v>76</v>
      </c>
      <c r="B24" s="61" t="s">
        <v>77</v>
      </c>
      <c r="C24" s="62" t="s">
        <v>78</v>
      </c>
      <c r="D24" s="63" t="s">
        <v>79</v>
      </c>
      <c r="E24" s="63" t="s">
        <v>80</v>
      </c>
      <c r="F24" s="64" t="s">
        <v>44</v>
      </c>
      <c r="G24" s="65" t="s">
        <v>81</v>
      </c>
      <c r="H24" s="66" t="s">
        <v>82</v>
      </c>
      <c r="I24" s="67">
        <v>4236263543</v>
      </c>
      <c r="J24" s="68" t="s">
        <v>60</v>
      </c>
      <c r="K24" s="69" t="s">
        <v>48</v>
      </c>
      <c r="L24" s="70" t="s">
        <v>49</v>
      </c>
      <c r="M24" s="71">
        <v>4282</v>
      </c>
      <c r="N24" s="72"/>
      <c r="O24" s="73">
        <v>25.67513899920572</v>
      </c>
      <c r="P24" s="74" t="s">
        <v>50</v>
      </c>
      <c r="Q24" s="75"/>
      <c r="R24" s="76"/>
      <c r="S24" s="77" t="s">
        <v>50</v>
      </c>
      <c r="T24" s="78">
        <v>357669</v>
      </c>
      <c r="U24" s="79">
        <v>54614.37252365763</v>
      </c>
      <c r="V24" s="79">
        <v>21417.14298030819</v>
      </c>
      <c r="W24" s="85">
        <v>38827</v>
      </c>
      <c r="X24" s="81" t="s">
        <v>52</v>
      </c>
      <c r="Y24" s="82" t="s">
        <v>52</v>
      </c>
      <c r="Z24" s="62">
        <f t="shared" si="0"/>
        <v>0</v>
      </c>
      <c r="AA24" s="63">
        <f t="shared" si="1"/>
        <v>0</v>
      </c>
      <c r="AB24" s="63">
        <f t="shared" si="2"/>
        <v>0</v>
      </c>
      <c r="AC24" s="63">
        <f t="shared" si="3"/>
        <v>0</v>
      </c>
      <c r="AD24" s="83" t="str">
        <f t="shared" si="4"/>
        <v>-</v>
      </c>
      <c r="AE24" s="62">
        <f t="shared" si="5"/>
        <v>1</v>
      </c>
      <c r="AF24" s="63">
        <f t="shared" si="6"/>
        <v>1</v>
      </c>
      <c r="AG24" s="63" t="str">
        <f t="shared" si="7"/>
        <v>Initial</v>
      </c>
      <c r="AH24" s="83" t="str">
        <f t="shared" si="8"/>
        <v>RLIS</v>
      </c>
      <c r="AI24" s="84">
        <f t="shared" si="9"/>
        <v>0</v>
      </c>
    </row>
    <row r="25" spans="1:35" ht="15">
      <c r="A25" s="60" t="s">
        <v>83</v>
      </c>
      <c r="B25" s="61" t="s">
        <v>84</v>
      </c>
      <c r="C25" s="62" t="s">
        <v>85</v>
      </c>
      <c r="D25" s="63" t="s">
        <v>86</v>
      </c>
      <c r="E25" s="63" t="s">
        <v>87</v>
      </c>
      <c r="F25" s="64" t="s">
        <v>44</v>
      </c>
      <c r="G25" s="65" t="s">
        <v>88</v>
      </c>
      <c r="H25" s="66" t="s">
        <v>89</v>
      </c>
      <c r="I25" s="67">
        <v>9312433310</v>
      </c>
      <c r="J25" s="68" t="s">
        <v>68</v>
      </c>
      <c r="K25" s="69" t="s">
        <v>50</v>
      </c>
      <c r="L25" s="70" t="s">
        <v>49</v>
      </c>
      <c r="M25" s="71">
        <v>1016</v>
      </c>
      <c r="N25" s="72"/>
      <c r="O25" s="73">
        <v>30.565371024734983</v>
      </c>
      <c r="P25" s="74" t="s">
        <v>50</v>
      </c>
      <c r="Q25" s="75"/>
      <c r="R25" s="76"/>
      <c r="S25" s="77" t="s">
        <v>50</v>
      </c>
      <c r="T25" s="78">
        <v>84553</v>
      </c>
      <c r="U25" s="79">
        <v>13080.357767946687</v>
      </c>
      <c r="V25" s="79">
        <v>4996.283052588221</v>
      </c>
      <c r="W25" s="85">
        <v>9299</v>
      </c>
      <c r="X25" s="81" t="s">
        <v>51</v>
      </c>
      <c r="Y25" s="82" t="s">
        <v>52</v>
      </c>
      <c r="Z25" s="62">
        <f t="shared" si="0"/>
        <v>1</v>
      </c>
      <c r="AA25" s="63">
        <f t="shared" si="1"/>
        <v>0</v>
      </c>
      <c r="AB25" s="63">
        <f t="shared" si="2"/>
        <v>0</v>
      </c>
      <c r="AC25" s="63">
        <f t="shared" si="3"/>
        <v>0</v>
      </c>
      <c r="AD25" s="83" t="str">
        <f t="shared" si="4"/>
        <v>-</v>
      </c>
      <c r="AE25" s="62">
        <f t="shared" si="5"/>
        <v>1</v>
      </c>
      <c r="AF25" s="63">
        <f t="shared" si="6"/>
        <v>1</v>
      </c>
      <c r="AG25" s="63" t="str">
        <f t="shared" si="7"/>
        <v>Initial</v>
      </c>
      <c r="AH25" s="83" t="str">
        <f t="shared" si="8"/>
        <v>RLIS</v>
      </c>
      <c r="AI25" s="84">
        <f t="shared" si="9"/>
        <v>0</v>
      </c>
    </row>
    <row r="26" spans="1:35" ht="15">
      <c r="A26" s="60" t="s">
        <v>552</v>
      </c>
      <c r="B26" s="61" t="s">
        <v>553</v>
      </c>
      <c r="C26" s="62" t="s">
        <v>554</v>
      </c>
      <c r="D26" s="63" t="s">
        <v>555</v>
      </c>
      <c r="E26" s="63" t="s">
        <v>506</v>
      </c>
      <c r="F26" s="64" t="s">
        <v>44</v>
      </c>
      <c r="G26" s="65" t="s">
        <v>556</v>
      </c>
      <c r="H26" s="66" t="s">
        <v>557</v>
      </c>
      <c r="I26" s="67">
        <v>4234729571</v>
      </c>
      <c r="J26" s="68" t="s">
        <v>517</v>
      </c>
      <c r="K26" s="69" t="s">
        <v>48</v>
      </c>
      <c r="L26" s="70" t="s">
        <v>49</v>
      </c>
      <c r="M26" s="71">
        <v>4443</v>
      </c>
      <c r="N26" s="72"/>
      <c r="O26" s="73">
        <v>21.60443502364259</v>
      </c>
      <c r="P26" s="74" t="s">
        <v>50</v>
      </c>
      <c r="Q26" s="75"/>
      <c r="R26" s="76"/>
      <c r="S26" s="77" t="s">
        <v>48</v>
      </c>
      <c r="T26" s="78">
        <v>314791</v>
      </c>
      <c r="U26" s="79">
        <v>46303.564502284455</v>
      </c>
      <c r="V26" s="79">
        <v>19258.918389079354</v>
      </c>
      <c r="W26" s="85">
        <v>32918</v>
      </c>
      <c r="X26" s="81" t="s">
        <v>51</v>
      </c>
      <c r="Y26" s="82" t="s">
        <v>52</v>
      </c>
      <c r="Z26" s="62">
        <f t="shared" si="0"/>
        <v>0</v>
      </c>
      <c r="AA26" s="63">
        <f t="shared" si="1"/>
        <v>0</v>
      </c>
      <c r="AB26" s="63">
        <f t="shared" si="2"/>
        <v>0</v>
      </c>
      <c r="AC26" s="63">
        <f t="shared" si="3"/>
        <v>0</v>
      </c>
      <c r="AD26" s="83" t="str">
        <f t="shared" si="4"/>
        <v>-</v>
      </c>
      <c r="AE26" s="62">
        <f t="shared" si="5"/>
        <v>0</v>
      </c>
      <c r="AF26" s="63">
        <f t="shared" si="6"/>
        <v>1</v>
      </c>
      <c r="AG26" s="63">
        <f t="shared" si="7"/>
        <v>0</v>
      </c>
      <c r="AH26" s="83" t="str">
        <f t="shared" si="8"/>
        <v>-</v>
      </c>
      <c r="AI26" s="84">
        <f t="shared" si="9"/>
        <v>0</v>
      </c>
    </row>
    <row r="27" spans="1:35" ht="15">
      <c r="A27" s="60" t="s">
        <v>558</v>
      </c>
      <c r="B27" s="61" t="s">
        <v>559</v>
      </c>
      <c r="C27" s="62" t="s">
        <v>560</v>
      </c>
      <c r="D27" s="63" t="s">
        <v>561</v>
      </c>
      <c r="E27" s="63" t="s">
        <v>470</v>
      </c>
      <c r="F27" s="64" t="s">
        <v>44</v>
      </c>
      <c r="G27" s="65" t="s">
        <v>471</v>
      </c>
      <c r="H27" s="66" t="s">
        <v>562</v>
      </c>
      <c r="I27" s="67">
        <v>8654570159</v>
      </c>
      <c r="J27" s="68" t="s">
        <v>460</v>
      </c>
      <c r="K27" s="69" t="s">
        <v>48</v>
      </c>
      <c r="L27" s="70" t="s">
        <v>49</v>
      </c>
      <c r="M27" s="71">
        <v>789</v>
      </c>
      <c r="N27" s="72"/>
      <c r="O27" s="73">
        <v>25.773195876288657</v>
      </c>
      <c r="P27" s="74" t="s">
        <v>50</v>
      </c>
      <c r="Q27" s="75"/>
      <c r="R27" s="76"/>
      <c r="S27" s="77" t="s">
        <v>48</v>
      </c>
      <c r="T27" s="78">
        <v>49154</v>
      </c>
      <c r="U27" s="79">
        <v>7552.974252196368</v>
      </c>
      <c r="V27" s="79">
        <v>3240.656892453477</v>
      </c>
      <c r="W27" s="85">
        <v>5370</v>
      </c>
      <c r="X27" s="81" t="s">
        <v>52</v>
      </c>
      <c r="Y27" s="82" t="s">
        <v>52</v>
      </c>
      <c r="Z27" s="62">
        <f t="shared" si="0"/>
        <v>0</v>
      </c>
      <c r="AA27" s="63">
        <f t="shared" si="1"/>
        <v>0</v>
      </c>
      <c r="AB27" s="63">
        <f t="shared" si="2"/>
        <v>0</v>
      </c>
      <c r="AC27" s="63">
        <f t="shared" si="3"/>
        <v>0</v>
      </c>
      <c r="AD27" s="83" t="str">
        <f t="shared" si="4"/>
        <v>-</v>
      </c>
      <c r="AE27" s="62">
        <f t="shared" si="5"/>
        <v>0</v>
      </c>
      <c r="AF27" s="63">
        <f t="shared" si="6"/>
        <v>1</v>
      </c>
      <c r="AG27" s="63">
        <f t="shared" si="7"/>
        <v>0</v>
      </c>
      <c r="AH27" s="83" t="str">
        <f t="shared" si="8"/>
        <v>-</v>
      </c>
      <c r="AI27" s="84">
        <f t="shared" si="9"/>
        <v>0</v>
      </c>
    </row>
    <row r="28" spans="1:35" ht="15">
      <c r="A28" s="60" t="s">
        <v>90</v>
      </c>
      <c r="B28" s="61" t="s">
        <v>91</v>
      </c>
      <c r="C28" s="62" t="s">
        <v>92</v>
      </c>
      <c r="D28" s="63" t="s">
        <v>93</v>
      </c>
      <c r="E28" s="63" t="s">
        <v>94</v>
      </c>
      <c r="F28" s="64" t="s">
        <v>44</v>
      </c>
      <c r="G28" s="65" t="s">
        <v>95</v>
      </c>
      <c r="H28" s="66" t="s">
        <v>96</v>
      </c>
      <c r="I28" s="67">
        <v>4236237821</v>
      </c>
      <c r="J28" s="68" t="s">
        <v>60</v>
      </c>
      <c r="K28" s="69" t="s">
        <v>48</v>
      </c>
      <c r="L28" s="70" t="s">
        <v>49</v>
      </c>
      <c r="M28" s="71">
        <v>4511</v>
      </c>
      <c r="N28" s="72"/>
      <c r="O28" s="73">
        <v>30.029276453366794</v>
      </c>
      <c r="P28" s="74" t="s">
        <v>50</v>
      </c>
      <c r="Q28" s="75"/>
      <c r="R28" s="76"/>
      <c r="S28" s="77" t="s">
        <v>50</v>
      </c>
      <c r="T28" s="78">
        <v>343325</v>
      </c>
      <c r="U28" s="79">
        <v>56030.754783702105</v>
      </c>
      <c r="V28" s="79">
        <v>21936.520692635495</v>
      </c>
      <c r="W28" s="85">
        <v>39834</v>
      </c>
      <c r="X28" s="81" t="s">
        <v>51</v>
      </c>
      <c r="Y28" s="82" t="s">
        <v>52</v>
      </c>
      <c r="Z28" s="62">
        <f t="shared" si="0"/>
        <v>0</v>
      </c>
      <c r="AA28" s="63">
        <f t="shared" si="1"/>
        <v>0</v>
      </c>
      <c r="AB28" s="63">
        <f t="shared" si="2"/>
        <v>0</v>
      </c>
      <c r="AC28" s="63">
        <f t="shared" si="3"/>
        <v>0</v>
      </c>
      <c r="AD28" s="83" t="str">
        <f t="shared" si="4"/>
        <v>-</v>
      </c>
      <c r="AE28" s="62">
        <f t="shared" si="5"/>
        <v>1</v>
      </c>
      <c r="AF28" s="63">
        <f t="shared" si="6"/>
        <v>1</v>
      </c>
      <c r="AG28" s="63" t="str">
        <f t="shared" si="7"/>
        <v>Initial</v>
      </c>
      <c r="AH28" s="83" t="str">
        <f t="shared" si="8"/>
        <v>RLIS</v>
      </c>
      <c r="AI28" s="84">
        <f t="shared" si="9"/>
        <v>0</v>
      </c>
    </row>
    <row r="29" spans="1:35" ht="15">
      <c r="A29" s="60" t="s">
        <v>563</v>
      </c>
      <c r="B29" s="61" t="s">
        <v>564</v>
      </c>
      <c r="C29" s="62" t="s">
        <v>565</v>
      </c>
      <c r="D29" s="63" t="s">
        <v>566</v>
      </c>
      <c r="E29" s="63" t="s">
        <v>289</v>
      </c>
      <c r="F29" s="64" t="s">
        <v>44</v>
      </c>
      <c r="G29" s="65" t="s">
        <v>290</v>
      </c>
      <c r="H29" s="66" t="s">
        <v>567</v>
      </c>
      <c r="I29" s="67">
        <v>9317235150</v>
      </c>
      <c r="J29" s="68" t="s">
        <v>60</v>
      </c>
      <c r="K29" s="69" t="s">
        <v>48</v>
      </c>
      <c r="L29" s="70" t="s">
        <v>49</v>
      </c>
      <c r="M29" s="71">
        <v>4068</v>
      </c>
      <c r="N29" s="72"/>
      <c r="O29" s="73">
        <v>17.877938322191074</v>
      </c>
      <c r="P29" s="74" t="s">
        <v>48</v>
      </c>
      <c r="Q29" s="75"/>
      <c r="R29" s="76"/>
      <c r="S29" s="77" t="s">
        <v>50</v>
      </c>
      <c r="T29" s="78">
        <v>186708</v>
      </c>
      <c r="U29" s="79">
        <v>26348.009125599972</v>
      </c>
      <c r="V29" s="79">
        <v>13468.358510697662</v>
      </c>
      <c r="W29" s="85">
        <v>18731</v>
      </c>
      <c r="X29" s="81" t="s">
        <v>51</v>
      </c>
      <c r="Y29" s="82" t="s">
        <v>52</v>
      </c>
      <c r="Z29" s="62">
        <f t="shared" si="0"/>
        <v>0</v>
      </c>
      <c r="AA29" s="63">
        <f t="shared" si="1"/>
        <v>0</v>
      </c>
      <c r="AB29" s="63">
        <f t="shared" si="2"/>
        <v>0</v>
      </c>
      <c r="AC29" s="63">
        <f t="shared" si="3"/>
        <v>0</v>
      </c>
      <c r="AD29" s="83" t="str">
        <f t="shared" si="4"/>
        <v>-</v>
      </c>
      <c r="AE29" s="62">
        <f t="shared" si="5"/>
        <v>1</v>
      </c>
      <c r="AF29" s="63">
        <f t="shared" si="6"/>
        <v>0</v>
      </c>
      <c r="AG29" s="63">
        <f t="shared" si="7"/>
        <v>0</v>
      </c>
      <c r="AH29" s="83" t="str">
        <f t="shared" si="8"/>
        <v>-</v>
      </c>
      <c r="AI29" s="84">
        <f t="shared" si="9"/>
        <v>0</v>
      </c>
    </row>
    <row r="30" spans="1:35" ht="15">
      <c r="A30" s="60" t="s">
        <v>97</v>
      </c>
      <c r="B30" s="61" t="s">
        <v>98</v>
      </c>
      <c r="C30" s="62" t="s">
        <v>99</v>
      </c>
      <c r="D30" s="63" t="s">
        <v>100</v>
      </c>
      <c r="E30" s="63" t="s">
        <v>101</v>
      </c>
      <c r="F30" s="64" t="s">
        <v>44</v>
      </c>
      <c r="G30" s="65" t="s">
        <v>102</v>
      </c>
      <c r="H30" s="66" t="s">
        <v>103</v>
      </c>
      <c r="I30" s="67">
        <v>7316962604</v>
      </c>
      <c r="J30" s="68" t="s">
        <v>68</v>
      </c>
      <c r="K30" s="69" t="s">
        <v>50</v>
      </c>
      <c r="L30" s="70" t="s">
        <v>49</v>
      </c>
      <c r="M30" s="71">
        <v>1714</v>
      </c>
      <c r="N30" s="72"/>
      <c r="O30" s="73">
        <v>20.189773326304692</v>
      </c>
      <c r="P30" s="74" t="s">
        <v>50</v>
      </c>
      <c r="Q30" s="75"/>
      <c r="R30" s="76"/>
      <c r="S30" s="77" t="s">
        <v>50</v>
      </c>
      <c r="T30" s="78">
        <v>93534</v>
      </c>
      <c r="U30" s="79">
        <v>13993.213167755803</v>
      </c>
      <c r="V30" s="79">
        <v>6271.284812769676</v>
      </c>
      <c r="W30" s="85">
        <v>9948</v>
      </c>
      <c r="X30" s="81" t="s">
        <v>51</v>
      </c>
      <c r="Y30" s="82" t="s">
        <v>52</v>
      </c>
      <c r="Z30" s="62">
        <f t="shared" si="0"/>
        <v>1</v>
      </c>
      <c r="AA30" s="63">
        <f t="shared" si="1"/>
        <v>0</v>
      </c>
      <c r="AB30" s="63">
        <f t="shared" si="2"/>
        <v>0</v>
      </c>
      <c r="AC30" s="63">
        <f t="shared" si="3"/>
        <v>0</v>
      </c>
      <c r="AD30" s="83" t="str">
        <f t="shared" si="4"/>
        <v>-</v>
      </c>
      <c r="AE30" s="62">
        <f t="shared" si="5"/>
        <v>1</v>
      </c>
      <c r="AF30" s="63">
        <f t="shared" si="6"/>
        <v>1</v>
      </c>
      <c r="AG30" s="63" t="str">
        <f t="shared" si="7"/>
        <v>Initial</v>
      </c>
      <c r="AH30" s="83" t="str">
        <f t="shared" si="8"/>
        <v>RLIS</v>
      </c>
      <c r="AI30" s="84">
        <f t="shared" si="9"/>
        <v>0</v>
      </c>
    </row>
    <row r="31" spans="1:35" ht="15">
      <c r="A31" s="60" t="s">
        <v>104</v>
      </c>
      <c r="B31" s="61" t="s">
        <v>105</v>
      </c>
      <c r="C31" s="62" t="s">
        <v>106</v>
      </c>
      <c r="D31" s="63" t="s">
        <v>107</v>
      </c>
      <c r="E31" s="63" t="s">
        <v>108</v>
      </c>
      <c r="F31" s="64" t="s">
        <v>44</v>
      </c>
      <c r="G31" s="65" t="s">
        <v>109</v>
      </c>
      <c r="H31" s="66" t="s">
        <v>110</v>
      </c>
      <c r="I31" s="67">
        <v>9314846135</v>
      </c>
      <c r="J31" s="68" t="s">
        <v>60</v>
      </c>
      <c r="K31" s="69" t="s">
        <v>48</v>
      </c>
      <c r="L31" s="70" t="s">
        <v>49</v>
      </c>
      <c r="M31" s="71">
        <v>7289</v>
      </c>
      <c r="N31" s="72"/>
      <c r="O31" s="73">
        <v>23.302078053725293</v>
      </c>
      <c r="P31" s="74" t="s">
        <v>50</v>
      </c>
      <c r="Q31" s="75"/>
      <c r="R31" s="76"/>
      <c r="S31" s="77" t="s">
        <v>50</v>
      </c>
      <c r="T31" s="78">
        <v>404266</v>
      </c>
      <c r="U31" s="79">
        <v>68275.8452564544</v>
      </c>
      <c r="V31" s="79">
        <v>28726.988617007817</v>
      </c>
      <c r="W31" s="85">
        <v>48539</v>
      </c>
      <c r="X31" s="81" t="s">
        <v>51</v>
      </c>
      <c r="Y31" s="82" t="s">
        <v>52</v>
      </c>
      <c r="Z31" s="62">
        <f t="shared" si="0"/>
        <v>0</v>
      </c>
      <c r="AA31" s="63">
        <f t="shared" si="1"/>
        <v>0</v>
      </c>
      <c r="AB31" s="63">
        <f t="shared" si="2"/>
        <v>0</v>
      </c>
      <c r="AC31" s="63">
        <f t="shared" si="3"/>
        <v>0</v>
      </c>
      <c r="AD31" s="83" t="str">
        <f t="shared" si="4"/>
        <v>-</v>
      </c>
      <c r="AE31" s="62">
        <f t="shared" si="5"/>
        <v>1</v>
      </c>
      <c r="AF31" s="63">
        <f t="shared" si="6"/>
        <v>1</v>
      </c>
      <c r="AG31" s="63" t="str">
        <f t="shared" si="7"/>
        <v>Initial</v>
      </c>
      <c r="AH31" s="83" t="str">
        <f t="shared" si="8"/>
        <v>RLIS</v>
      </c>
      <c r="AI31" s="84">
        <f t="shared" si="9"/>
        <v>0</v>
      </c>
    </row>
    <row r="32" spans="1:35" ht="15">
      <c r="A32" s="60" t="s">
        <v>568</v>
      </c>
      <c r="B32" s="61" t="s">
        <v>569</v>
      </c>
      <c r="C32" s="62" t="s">
        <v>570</v>
      </c>
      <c r="D32" s="63" t="s">
        <v>571</v>
      </c>
      <c r="E32" s="63" t="s">
        <v>572</v>
      </c>
      <c r="F32" s="64" t="s">
        <v>44</v>
      </c>
      <c r="G32" s="65" t="s">
        <v>573</v>
      </c>
      <c r="H32" s="66" t="s">
        <v>574</v>
      </c>
      <c r="I32" s="67">
        <v>6152598419</v>
      </c>
      <c r="J32" s="68" t="s">
        <v>575</v>
      </c>
      <c r="K32" s="69" t="s">
        <v>48</v>
      </c>
      <c r="L32" s="70" t="s">
        <v>49</v>
      </c>
      <c r="M32" s="71">
        <v>69438</v>
      </c>
      <c r="N32" s="72"/>
      <c r="O32" s="73">
        <v>23.53560975609756</v>
      </c>
      <c r="P32" s="74" t="s">
        <v>50</v>
      </c>
      <c r="Q32" s="75"/>
      <c r="R32" s="76"/>
      <c r="S32" s="77" t="s">
        <v>48</v>
      </c>
      <c r="T32" s="78">
        <v>4402861</v>
      </c>
      <c r="U32" s="79">
        <v>916793.6445880068</v>
      </c>
      <c r="V32" s="79">
        <v>360854.8206640008</v>
      </c>
      <c r="W32" s="85">
        <v>651770</v>
      </c>
      <c r="X32" s="81" t="s">
        <v>51</v>
      </c>
      <c r="Y32" s="82" t="s">
        <v>52</v>
      </c>
      <c r="Z32" s="62">
        <f t="shared" si="0"/>
        <v>0</v>
      </c>
      <c r="AA32" s="63">
        <f t="shared" si="1"/>
        <v>0</v>
      </c>
      <c r="AB32" s="63">
        <f t="shared" si="2"/>
        <v>0</v>
      </c>
      <c r="AC32" s="63">
        <f t="shared" si="3"/>
        <v>0</v>
      </c>
      <c r="AD32" s="83" t="str">
        <f t="shared" si="4"/>
        <v>-</v>
      </c>
      <c r="AE32" s="62">
        <f t="shared" si="5"/>
        <v>0</v>
      </c>
      <c r="AF32" s="63">
        <f t="shared" si="6"/>
        <v>1</v>
      </c>
      <c r="AG32" s="63">
        <f t="shared" si="7"/>
        <v>0</v>
      </c>
      <c r="AH32" s="83" t="str">
        <f t="shared" si="8"/>
        <v>-</v>
      </c>
      <c r="AI32" s="84">
        <f t="shared" si="9"/>
        <v>0</v>
      </c>
    </row>
    <row r="33" spans="1:35" ht="15">
      <c r="A33" s="60" t="s">
        <v>111</v>
      </c>
      <c r="B33" s="61" t="s">
        <v>112</v>
      </c>
      <c r="C33" s="62" t="s">
        <v>113</v>
      </c>
      <c r="D33" s="63" t="s">
        <v>114</v>
      </c>
      <c r="E33" s="63" t="s">
        <v>115</v>
      </c>
      <c r="F33" s="64" t="s">
        <v>44</v>
      </c>
      <c r="G33" s="65" t="s">
        <v>116</v>
      </c>
      <c r="H33" s="66" t="s">
        <v>117</v>
      </c>
      <c r="I33" s="67">
        <v>4237758412</v>
      </c>
      <c r="J33" s="68" t="s">
        <v>47</v>
      </c>
      <c r="K33" s="69" t="s">
        <v>48</v>
      </c>
      <c r="L33" s="70" t="s">
        <v>49</v>
      </c>
      <c r="M33" s="71">
        <v>727</v>
      </c>
      <c r="N33" s="72"/>
      <c r="O33" s="73">
        <v>28.502994011976046</v>
      </c>
      <c r="P33" s="74" t="s">
        <v>50</v>
      </c>
      <c r="Q33" s="75"/>
      <c r="R33" s="76"/>
      <c r="S33" s="77" t="s">
        <v>50</v>
      </c>
      <c r="T33" s="78">
        <v>59582</v>
      </c>
      <c r="U33" s="79">
        <v>8866.323745308375</v>
      </c>
      <c r="V33" s="79">
        <v>3429.6296483097503</v>
      </c>
      <c r="W33" s="85">
        <v>6303</v>
      </c>
      <c r="X33" s="81" t="s">
        <v>51</v>
      </c>
      <c r="Y33" s="82" t="s">
        <v>52</v>
      </c>
      <c r="Z33" s="62">
        <f t="shared" si="0"/>
        <v>0</v>
      </c>
      <c r="AA33" s="63">
        <f t="shared" si="1"/>
        <v>0</v>
      </c>
      <c r="AB33" s="63">
        <f t="shared" si="2"/>
        <v>0</v>
      </c>
      <c r="AC33" s="63">
        <f t="shared" si="3"/>
        <v>0</v>
      </c>
      <c r="AD33" s="83" t="str">
        <f t="shared" si="4"/>
        <v>-</v>
      </c>
      <c r="AE33" s="62">
        <f t="shared" si="5"/>
        <v>1</v>
      </c>
      <c r="AF33" s="63">
        <f t="shared" si="6"/>
        <v>1</v>
      </c>
      <c r="AG33" s="63" t="str">
        <f t="shared" si="7"/>
        <v>Initial</v>
      </c>
      <c r="AH33" s="83" t="str">
        <f t="shared" si="8"/>
        <v>RLIS</v>
      </c>
      <c r="AI33" s="84">
        <f t="shared" si="9"/>
        <v>0</v>
      </c>
    </row>
    <row r="34" spans="1:35" ht="15">
      <c r="A34" s="60" t="s">
        <v>118</v>
      </c>
      <c r="B34" s="61" t="s">
        <v>119</v>
      </c>
      <c r="C34" s="62" t="s">
        <v>120</v>
      </c>
      <c r="D34" s="63" t="s">
        <v>64</v>
      </c>
      <c r="E34" s="63" t="s">
        <v>121</v>
      </c>
      <c r="F34" s="64" t="s">
        <v>44</v>
      </c>
      <c r="G34" s="65" t="s">
        <v>122</v>
      </c>
      <c r="H34" s="66" t="s">
        <v>67</v>
      </c>
      <c r="I34" s="67">
        <v>7318522391</v>
      </c>
      <c r="J34" s="68" t="s">
        <v>68</v>
      </c>
      <c r="K34" s="69" t="s">
        <v>50</v>
      </c>
      <c r="L34" s="70" t="s">
        <v>49</v>
      </c>
      <c r="M34" s="71">
        <v>1531</v>
      </c>
      <c r="N34" s="72"/>
      <c r="O34" s="73">
        <v>24.039013195639704</v>
      </c>
      <c r="P34" s="74" t="s">
        <v>50</v>
      </c>
      <c r="Q34" s="75"/>
      <c r="R34" s="76"/>
      <c r="S34" s="77" t="s">
        <v>50</v>
      </c>
      <c r="T34" s="78">
        <v>96433</v>
      </c>
      <c r="U34" s="79">
        <v>19807.629332956632</v>
      </c>
      <c r="V34" s="79">
        <v>7606.382834896845</v>
      </c>
      <c r="W34" s="85">
        <v>14082</v>
      </c>
      <c r="X34" s="81" t="s">
        <v>51</v>
      </c>
      <c r="Y34" s="82" t="s">
        <v>52</v>
      </c>
      <c r="Z34" s="62">
        <f t="shared" si="0"/>
        <v>1</v>
      </c>
      <c r="AA34" s="63">
        <f t="shared" si="1"/>
        <v>0</v>
      </c>
      <c r="AB34" s="63">
        <f t="shared" si="2"/>
        <v>0</v>
      </c>
      <c r="AC34" s="63">
        <f t="shared" si="3"/>
        <v>0</v>
      </c>
      <c r="AD34" s="83" t="str">
        <f t="shared" si="4"/>
        <v>-</v>
      </c>
      <c r="AE34" s="62">
        <f t="shared" si="5"/>
        <v>1</v>
      </c>
      <c r="AF34" s="63">
        <f t="shared" si="6"/>
        <v>1</v>
      </c>
      <c r="AG34" s="63" t="str">
        <f t="shared" si="7"/>
        <v>Initial</v>
      </c>
      <c r="AH34" s="83" t="str">
        <f t="shared" si="8"/>
        <v>RLIS</v>
      </c>
      <c r="AI34" s="84">
        <f t="shared" si="9"/>
        <v>0</v>
      </c>
    </row>
    <row r="35" spans="1:35" ht="15">
      <c r="A35" s="60" t="s">
        <v>123</v>
      </c>
      <c r="B35" s="61" t="s">
        <v>124</v>
      </c>
      <c r="C35" s="62" t="s">
        <v>125</v>
      </c>
      <c r="D35" s="63" t="s">
        <v>126</v>
      </c>
      <c r="E35" s="63" t="s">
        <v>127</v>
      </c>
      <c r="F35" s="64" t="s">
        <v>44</v>
      </c>
      <c r="G35" s="65" t="s">
        <v>128</v>
      </c>
      <c r="H35" s="66" t="s">
        <v>129</v>
      </c>
      <c r="I35" s="67">
        <v>6155974084</v>
      </c>
      <c r="J35" s="68" t="s">
        <v>60</v>
      </c>
      <c r="K35" s="69" t="s">
        <v>48</v>
      </c>
      <c r="L35" s="70" t="s">
        <v>49</v>
      </c>
      <c r="M35" s="71">
        <v>2651</v>
      </c>
      <c r="N35" s="72"/>
      <c r="O35" s="73">
        <v>25.322740814299898</v>
      </c>
      <c r="P35" s="74" t="s">
        <v>50</v>
      </c>
      <c r="Q35" s="75"/>
      <c r="R35" s="76"/>
      <c r="S35" s="77" t="s">
        <v>50</v>
      </c>
      <c r="T35" s="78">
        <v>159274</v>
      </c>
      <c r="U35" s="79">
        <v>26832.133367461578</v>
      </c>
      <c r="V35" s="79">
        <v>11242.376666315273</v>
      </c>
      <c r="W35" s="85">
        <v>19076</v>
      </c>
      <c r="X35" s="81" t="s">
        <v>51</v>
      </c>
      <c r="Y35" s="82" t="s">
        <v>52</v>
      </c>
      <c r="Z35" s="62">
        <f t="shared" si="0"/>
        <v>0</v>
      </c>
      <c r="AA35" s="63">
        <f t="shared" si="1"/>
        <v>0</v>
      </c>
      <c r="AB35" s="63">
        <f t="shared" si="2"/>
        <v>0</v>
      </c>
      <c r="AC35" s="63">
        <f t="shared" si="3"/>
        <v>0</v>
      </c>
      <c r="AD35" s="83" t="str">
        <f t="shared" si="4"/>
        <v>-</v>
      </c>
      <c r="AE35" s="62">
        <f t="shared" si="5"/>
        <v>1</v>
      </c>
      <c r="AF35" s="63">
        <f t="shared" si="6"/>
        <v>1</v>
      </c>
      <c r="AG35" s="63" t="str">
        <f t="shared" si="7"/>
        <v>Initial</v>
      </c>
      <c r="AH35" s="83" t="str">
        <f t="shared" si="8"/>
        <v>RLIS</v>
      </c>
      <c r="AI35" s="84">
        <f t="shared" si="9"/>
        <v>0</v>
      </c>
    </row>
    <row r="36" spans="1:35" ht="15">
      <c r="A36" s="60" t="s">
        <v>576</v>
      </c>
      <c r="B36" s="61" t="s">
        <v>577</v>
      </c>
      <c r="C36" s="62" t="s">
        <v>578</v>
      </c>
      <c r="D36" s="63" t="s">
        <v>579</v>
      </c>
      <c r="E36" s="63" t="s">
        <v>580</v>
      </c>
      <c r="F36" s="64" t="s">
        <v>44</v>
      </c>
      <c r="G36" s="65" t="s">
        <v>581</v>
      </c>
      <c r="H36" s="66" t="s">
        <v>582</v>
      </c>
      <c r="I36" s="67">
        <v>6154467571</v>
      </c>
      <c r="J36" s="68" t="s">
        <v>583</v>
      </c>
      <c r="K36" s="69" t="s">
        <v>48</v>
      </c>
      <c r="L36" s="70" t="s">
        <v>49</v>
      </c>
      <c r="M36" s="71">
        <v>7930</v>
      </c>
      <c r="N36" s="72"/>
      <c r="O36" s="73">
        <v>15.432169433314252</v>
      </c>
      <c r="P36" s="74" t="s">
        <v>48</v>
      </c>
      <c r="Q36" s="75"/>
      <c r="R36" s="76"/>
      <c r="S36" s="77" t="s">
        <v>48</v>
      </c>
      <c r="T36" s="78">
        <v>380838</v>
      </c>
      <c r="U36" s="79">
        <v>47531.82496690011</v>
      </c>
      <c r="V36" s="79">
        <v>24900.70381555799</v>
      </c>
      <c r="W36" s="85">
        <v>33791</v>
      </c>
      <c r="X36" s="81" t="s">
        <v>51</v>
      </c>
      <c r="Y36" s="82" t="s">
        <v>52</v>
      </c>
      <c r="Z36" s="62">
        <f t="shared" si="0"/>
        <v>0</v>
      </c>
      <c r="AA36" s="63">
        <f t="shared" si="1"/>
        <v>0</v>
      </c>
      <c r="AB36" s="63">
        <f t="shared" si="2"/>
        <v>0</v>
      </c>
      <c r="AC36" s="63">
        <f t="shared" si="3"/>
        <v>0</v>
      </c>
      <c r="AD36" s="83" t="str">
        <f t="shared" si="4"/>
        <v>-</v>
      </c>
      <c r="AE36" s="62">
        <f t="shared" si="5"/>
        <v>0</v>
      </c>
      <c r="AF36" s="63">
        <f t="shared" si="6"/>
        <v>0</v>
      </c>
      <c r="AG36" s="63">
        <f t="shared" si="7"/>
        <v>0</v>
      </c>
      <c r="AH36" s="83" t="str">
        <f t="shared" si="8"/>
        <v>-</v>
      </c>
      <c r="AI36" s="84">
        <f t="shared" si="9"/>
        <v>0</v>
      </c>
    </row>
    <row r="37" spans="1:35" ht="15">
      <c r="A37" s="60" t="s">
        <v>584</v>
      </c>
      <c r="B37" s="61" t="s">
        <v>585</v>
      </c>
      <c r="C37" s="62" t="s">
        <v>586</v>
      </c>
      <c r="D37" s="63" t="s">
        <v>587</v>
      </c>
      <c r="E37" s="63" t="s">
        <v>134</v>
      </c>
      <c r="F37" s="64" t="s">
        <v>44</v>
      </c>
      <c r="G37" s="65" t="s">
        <v>588</v>
      </c>
      <c r="H37" s="66" t="s">
        <v>589</v>
      </c>
      <c r="I37" s="67">
        <v>7312856712</v>
      </c>
      <c r="J37" s="68" t="s">
        <v>60</v>
      </c>
      <c r="K37" s="69" t="s">
        <v>48</v>
      </c>
      <c r="L37" s="70" t="s">
        <v>49</v>
      </c>
      <c r="M37" s="71">
        <v>3230</v>
      </c>
      <c r="N37" s="72"/>
      <c r="O37" s="73">
        <v>15.45785494259311</v>
      </c>
      <c r="P37" s="74" t="s">
        <v>48</v>
      </c>
      <c r="Q37" s="75"/>
      <c r="R37" s="76"/>
      <c r="S37" s="77" t="s">
        <v>50</v>
      </c>
      <c r="T37" s="78">
        <v>142342</v>
      </c>
      <c r="U37" s="79">
        <v>19889.34146684963</v>
      </c>
      <c r="V37" s="79">
        <v>10339.259787899782</v>
      </c>
      <c r="W37" s="85">
        <v>14140</v>
      </c>
      <c r="X37" s="81" t="s">
        <v>51</v>
      </c>
      <c r="Y37" s="82" t="s">
        <v>52</v>
      </c>
      <c r="Z37" s="62">
        <f aca="true" t="shared" si="10" ref="Z37:Z68">IF(OR(K37="YES",TRIM(L37)="YES"),1,0)</f>
        <v>0</v>
      </c>
      <c r="AA37" s="63">
        <f aca="true" t="shared" si="11" ref="AA37:AA68">IF(OR(AND(ISNUMBER(M37),AND(M37&gt;0,M37&lt;600)),AND(ISNUMBER(M37),AND(M37&gt;0,N37="YES"))),1,0)</f>
        <v>0</v>
      </c>
      <c r="AB37" s="63">
        <f aca="true" t="shared" si="12" ref="AB37:AB68">IF(AND(OR(K37="YES",TRIM(L37)="YES"),(Z37=0)),"Trouble",0)</f>
        <v>0</v>
      </c>
      <c r="AC37" s="63">
        <f aca="true" t="shared" si="13" ref="AC37:AC68">IF(AND(OR(AND(ISNUMBER(M37),AND(M37&gt;0,M37&lt;600)),AND(ISNUMBER(M37),AND(M37&gt;0,N37="YES"))),(AA37=0)),"Trouble",0)</f>
        <v>0</v>
      </c>
      <c r="AD37" s="83" t="str">
        <f aca="true" t="shared" si="14" ref="AD37:AD68">IF(AND(Z37=1,AA37=1),"SRSA","-")</f>
        <v>-</v>
      </c>
      <c r="AE37" s="62">
        <f aca="true" t="shared" si="15" ref="AE37:AE68">IF(S37="YES",1,0)</f>
        <v>1</v>
      </c>
      <c r="AF37" s="63">
        <f aca="true" t="shared" si="16" ref="AF37:AF68">IF(OR(AND(ISNUMBER(Q37),Q37&gt;=20),(AND(ISNUMBER(Q37)=FALSE,AND(ISNUMBER(O37),O37&gt;=20)))),1,0)</f>
        <v>0</v>
      </c>
      <c r="AG37" s="63">
        <f aca="true" t="shared" si="17" ref="AG37:AG68">IF(AND(AE37=1,AF37=1),"Initial",0)</f>
        <v>0</v>
      </c>
      <c r="AH37" s="83" t="str">
        <f aca="true" t="shared" si="18" ref="AH37:AH68">IF(AND(AND(AG37="Initial",AI37=0),AND(ISNUMBER(M37),M37&gt;0)),"RLIS","-")</f>
        <v>-</v>
      </c>
      <c r="AI37" s="84">
        <f aca="true" t="shared" si="19" ref="AI37:AI68">IF(AND(AD37="SRSA",AG37="Initial"),"SRSA",0)</f>
        <v>0</v>
      </c>
    </row>
    <row r="38" spans="1:35" ht="15">
      <c r="A38" s="60" t="s">
        <v>130</v>
      </c>
      <c r="B38" s="61" t="s">
        <v>131</v>
      </c>
      <c r="C38" s="62" t="s">
        <v>132</v>
      </c>
      <c r="D38" s="63" t="s">
        <v>133</v>
      </c>
      <c r="E38" s="63" t="s">
        <v>134</v>
      </c>
      <c r="F38" s="64" t="s">
        <v>44</v>
      </c>
      <c r="G38" s="65" t="s">
        <v>135</v>
      </c>
      <c r="H38" s="66" t="s">
        <v>136</v>
      </c>
      <c r="I38" s="67">
        <v>7312863600</v>
      </c>
      <c r="J38" s="68" t="s">
        <v>47</v>
      </c>
      <c r="K38" s="69" t="s">
        <v>48</v>
      </c>
      <c r="L38" s="70" t="s">
        <v>49</v>
      </c>
      <c r="M38" s="71">
        <v>2925</v>
      </c>
      <c r="N38" s="72"/>
      <c r="O38" s="73">
        <v>28.66303302340494</v>
      </c>
      <c r="P38" s="74" t="s">
        <v>50</v>
      </c>
      <c r="Q38" s="75"/>
      <c r="R38" s="76"/>
      <c r="S38" s="77" t="s">
        <v>50</v>
      </c>
      <c r="T38" s="78">
        <v>220477</v>
      </c>
      <c r="U38" s="79">
        <v>35068.69334016991</v>
      </c>
      <c r="V38" s="79">
        <v>14140.355338373509</v>
      </c>
      <c r="W38" s="85">
        <v>24931</v>
      </c>
      <c r="X38" s="81" t="s">
        <v>52</v>
      </c>
      <c r="Y38" s="82" t="s">
        <v>52</v>
      </c>
      <c r="Z38" s="62">
        <f t="shared" si="10"/>
        <v>0</v>
      </c>
      <c r="AA38" s="63">
        <f t="shared" si="11"/>
        <v>0</v>
      </c>
      <c r="AB38" s="63">
        <f t="shared" si="12"/>
        <v>0</v>
      </c>
      <c r="AC38" s="63">
        <f t="shared" si="13"/>
        <v>0</v>
      </c>
      <c r="AD38" s="83" t="str">
        <f t="shared" si="14"/>
        <v>-</v>
      </c>
      <c r="AE38" s="62">
        <f t="shared" si="15"/>
        <v>1</v>
      </c>
      <c r="AF38" s="63">
        <f t="shared" si="16"/>
        <v>1</v>
      </c>
      <c r="AG38" s="63" t="str">
        <f t="shared" si="17"/>
        <v>Initial</v>
      </c>
      <c r="AH38" s="83" t="str">
        <f t="shared" si="18"/>
        <v>RLIS</v>
      </c>
      <c r="AI38" s="84">
        <f t="shared" si="19"/>
        <v>0</v>
      </c>
    </row>
    <row r="39" spans="1:35" ht="15">
      <c r="A39" s="60" t="s">
        <v>590</v>
      </c>
      <c r="B39" s="61" t="s">
        <v>591</v>
      </c>
      <c r="C39" s="62" t="s">
        <v>592</v>
      </c>
      <c r="D39" s="63" t="s">
        <v>593</v>
      </c>
      <c r="E39" s="63" t="s">
        <v>536</v>
      </c>
      <c r="F39" s="64" t="s">
        <v>44</v>
      </c>
      <c r="G39" s="65" t="s">
        <v>594</v>
      </c>
      <c r="H39" s="66" t="s">
        <v>595</v>
      </c>
      <c r="I39" s="67">
        <v>4235478000</v>
      </c>
      <c r="J39" s="68" t="s">
        <v>460</v>
      </c>
      <c r="K39" s="69" t="s">
        <v>48</v>
      </c>
      <c r="L39" s="70" t="s">
        <v>49</v>
      </c>
      <c r="M39" s="71">
        <v>2014</v>
      </c>
      <c r="N39" s="72"/>
      <c r="O39" s="73">
        <v>28.62964849719817</v>
      </c>
      <c r="P39" s="74" t="s">
        <v>50</v>
      </c>
      <c r="Q39" s="75"/>
      <c r="R39" s="76"/>
      <c r="S39" s="77" t="s">
        <v>48</v>
      </c>
      <c r="T39" s="78">
        <v>123513</v>
      </c>
      <c r="U39" s="79">
        <v>24115.58293024595</v>
      </c>
      <c r="V39" s="79">
        <v>9420.626905688167</v>
      </c>
      <c r="W39" s="85">
        <v>17144</v>
      </c>
      <c r="X39" s="81" t="s">
        <v>51</v>
      </c>
      <c r="Y39" s="82" t="s">
        <v>52</v>
      </c>
      <c r="Z39" s="62">
        <f t="shared" si="10"/>
        <v>0</v>
      </c>
      <c r="AA39" s="63">
        <f t="shared" si="11"/>
        <v>0</v>
      </c>
      <c r="AB39" s="63">
        <f t="shared" si="12"/>
        <v>0</v>
      </c>
      <c r="AC39" s="63">
        <f t="shared" si="13"/>
        <v>0</v>
      </c>
      <c r="AD39" s="83" t="str">
        <f t="shared" si="14"/>
        <v>-</v>
      </c>
      <c r="AE39" s="62">
        <f t="shared" si="15"/>
        <v>0</v>
      </c>
      <c r="AF39" s="63">
        <f t="shared" si="16"/>
        <v>1</v>
      </c>
      <c r="AG39" s="63">
        <f t="shared" si="17"/>
        <v>0</v>
      </c>
      <c r="AH39" s="83" t="str">
        <f t="shared" si="18"/>
        <v>-</v>
      </c>
      <c r="AI39" s="84">
        <f t="shared" si="19"/>
        <v>0</v>
      </c>
    </row>
    <row r="40" spans="1:35" ht="15">
      <c r="A40" s="60" t="s">
        <v>137</v>
      </c>
      <c r="B40" s="61" t="s">
        <v>138</v>
      </c>
      <c r="C40" s="62" t="s">
        <v>139</v>
      </c>
      <c r="D40" s="63" t="s">
        <v>140</v>
      </c>
      <c r="E40" s="63" t="s">
        <v>141</v>
      </c>
      <c r="F40" s="64" t="s">
        <v>44</v>
      </c>
      <c r="G40" s="65" t="s">
        <v>142</v>
      </c>
      <c r="H40" s="66" t="s">
        <v>143</v>
      </c>
      <c r="I40" s="67">
        <v>4232635483</v>
      </c>
      <c r="J40" s="68" t="s">
        <v>47</v>
      </c>
      <c r="K40" s="69" t="s">
        <v>48</v>
      </c>
      <c r="L40" s="70" t="s">
        <v>49</v>
      </c>
      <c r="M40" s="71">
        <v>307</v>
      </c>
      <c r="N40" s="72"/>
      <c r="O40" s="73">
        <v>28.442437923250562</v>
      </c>
      <c r="P40" s="74" t="s">
        <v>50</v>
      </c>
      <c r="Q40" s="75"/>
      <c r="R40" s="76"/>
      <c r="S40" s="77" t="s">
        <v>50</v>
      </c>
      <c r="T40" s="78">
        <v>35663</v>
      </c>
      <c r="U40" s="79">
        <v>5295.827601069607</v>
      </c>
      <c r="V40" s="79">
        <v>1926.9950134341352</v>
      </c>
      <c r="W40" s="85">
        <v>3765</v>
      </c>
      <c r="X40" s="81" t="s">
        <v>51</v>
      </c>
      <c r="Y40" s="82" t="s">
        <v>52</v>
      </c>
      <c r="Z40" s="62">
        <f t="shared" si="10"/>
        <v>0</v>
      </c>
      <c r="AA40" s="63">
        <f t="shared" si="11"/>
        <v>1</v>
      </c>
      <c r="AB40" s="63">
        <f t="shared" si="12"/>
        <v>0</v>
      </c>
      <c r="AC40" s="63">
        <f t="shared" si="13"/>
        <v>0</v>
      </c>
      <c r="AD40" s="83" t="str">
        <f t="shared" si="14"/>
        <v>-</v>
      </c>
      <c r="AE40" s="62">
        <f t="shared" si="15"/>
        <v>1</v>
      </c>
      <c r="AF40" s="63">
        <f t="shared" si="16"/>
        <v>1</v>
      </c>
      <c r="AG40" s="63" t="str">
        <f t="shared" si="17"/>
        <v>Initial</v>
      </c>
      <c r="AH40" s="83" t="str">
        <f t="shared" si="18"/>
        <v>RLIS</v>
      </c>
      <c r="AI40" s="84">
        <f t="shared" si="19"/>
        <v>0</v>
      </c>
    </row>
    <row r="41" spans="1:35" ht="15">
      <c r="A41" s="60" t="s">
        <v>596</v>
      </c>
      <c r="B41" s="61" t="s">
        <v>597</v>
      </c>
      <c r="C41" s="62" t="s">
        <v>598</v>
      </c>
      <c r="D41" s="63" t="s">
        <v>599</v>
      </c>
      <c r="E41" s="63" t="s">
        <v>600</v>
      </c>
      <c r="F41" s="64" t="s">
        <v>44</v>
      </c>
      <c r="G41" s="65" t="s">
        <v>601</v>
      </c>
      <c r="H41" s="66" t="s">
        <v>602</v>
      </c>
      <c r="I41" s="67">
        <v>9014655260</v>
      </c>
      <c r="J41" s="68" t="s">
        <v>172</v>
      </c>
      <c r="K41" s="69" t="s">
        <v>50</v>
      </c>
      <c r="L41" s="70" t="s">
        <v>49</v>
      </c>
      <c r="M41" s="71">
        <v>3322</v>
      </c>
      <c r="N41" s="72"/>
      <c r="O41" s="73">
        <v>14.498466929478756</v>
      </c>
      <c r="P41" s="74" t="s">
        <v>48</v>
      </c>
      <c r="Q41" s="75"/>
      <c r="R41" s="76"/>
      <c r="S41" s="77" t="s">
        <v>50</v>
      </c>
      <c r="T41" s="78">
        <v>294917</v>
      </c>
      <c r="U41" s="79">
        <v>34171.77893697342</v>
      </c>
      <c r="V41" s="79">
        <v>15972.844194466861</v>
      </c>
      <c r="W41" s="85">
        <v>24294</v>
      </c>
      <c r="X41" s="81" t="s">
        <v>51</v>
      </c>
      <c r="Y41" s="82" t="s">
        <v>52</v>
      </c>
      <c r="Z41" s="62">
        <f t="shared" si="10"/>
        <v>1</v>
      </c>
      <c r="AA41" s="63">
        <f t="shared" si="11"/>
        <v>0</v>
      </c>
      <c r="AB41" s="63">
        <f t="shared" si="12"/>
        <v>0</v>
      </c>
      <c r="AC41" s="63">
        <f t="shared" si="13"/>
        <v>0</v>
      </c>
      <c r="AD41" s="83" t="str">
        <f t="shared" si="14"/>
        <v>-</v>
      </c>
      <c r="AE41" s="62">
        <f t="shared" si="15"/>
        <v>1</v>
      </c>
      <c r="AF41" s="63">
        <f t="shared" si="16"/>
        <v>0</v>
      </c>
      <c r="AG41" s="63">
        <f t="shared" si="17"/>
        <v>0</v>
      </c>
      <c r="AH41" s="83" t="str">
        <f t="shared" si="18"/>
        <v>-</v>
      </c>
      <c r="AI41" s="84">
        <f t="shared" si="19"/>
        <v>0</v>
      </c>
    </row>
    <row r="42" spans="1:35" ht="15">
      <c r="A42" s="60" t="s">
        <v>144</v>
      </c>
      <c r="B42" s="61" t="s">
        <v>145</v>
      </c>
      <c r="C42" s="62" t="s">
        <v>146</v>
      </c>
      <c r="D42" s="63" t="s">
        <v>147</v>
      </c>
      <c r="E42" s="63" t="s">
        <v>148</v>
      </c>
      <c r="F42" s="64" t="s">
        <v>44</v>
      </c>
      <c r="G42" s="65" t="s">
        <v>149</v>
      </c>
      <c r="H42" s="66" t="s">
        <v>150</v>
      </c>
      <c r="I42" s="67">
        <v>9314335542</v>
      </c>
      <c r="J42" s="68" t="s">
        <v>47</v>
      </c>
      <c r="K42" s="69" t="s">
        <v>48</v>
      </c>
      <c r="L42" s="70" t="s">
        <v>49</v>
      </c>
      <c r="M42" s="71">
        <v>944</v>
      </c>
      <c r="N42" s="72"/>
      <c r="O42" s="73">
        <v>24.61355529131986</v>
      </c>
      <c r="P42" s="74" t="s">
        <v>50</v>
      </c>
      <c r="Q42" s="75"/>
      <c r="R42" s="76"/>
      <c r="S42" s="77" t="s">
        <v>50</v>
      </c>
      <c r="T42" s="78">
        <v>64668</v>
      </c>
      <c r="U42" s="79">
        <v>9448.738992250308</v>
      </c>
      <c r="V42" s="79">
        <v>3948.4072295356004</v>
      </c>
      <c r="W42" s="85">
        <v>6717</v>
      </c>
      <c r="X42" s="81" t="s">
        <v>51</v>
      </c>
      <c r="Y42" s="82" t="s">
        <v>52</v>
      </c>
      <c r="Z42" s="62">
        <f t="shared" si="10"/>
        <v>0</v>
      </c>
      <c r="AA42" s="63">
        <f t="shared" si="11"/>
        <v>0</v>
      </c>
      <c r="AB42" s="63">
        <f t="shared" si="12"/>
        <v>0</v>
      </c>
      <c r="AC42" s="63">
        <f t="shared" si="13"/>
        <v>0</v>
      </c>
      <c r="AD42" s="83" t="str">
        <f t="shared" si="14"/>
        <v>-</v>
      </c>
      <c r="AE42" s="62">
        <f t="shared" si="15"/>
        <v>1</v>
      </c>
      <c r="AF42" s="63">
        <f t="shared" si="16"/>
        <v>1</v>
      </c>
      <c r="AG42" s="63" t="str">
        <f t="shared" si="17"/>
        <v>Initial</v>
      </c>
      <c r="AH42" s="83" t="str">
        <f t="shared" si="18"/>
        <v>RLIS</v>
      </c>
      <c r="AI42" s="84">
        <f t="shared" si="19"/>
        <v>0</v>
      </c>
    </row>
    <row r="43" spans="1:35" ht="15">
      <c r="A43" s="60" t="s">
        <v>151</v>
      </c>
      <c r="B43" s="61" t="s">
        <v>152</v>
      </c>
      <c r="C43" s="62" t="s">
        <v>153</v>
      </c>
      <c r="D43" s="63" t="s">
        <v>154</v>
      </c>
      <c r="E43" s="63" t="s">
        <v>155</v>
      </c>
      <c r="F43" s="64" t="s">
        <v>44</v>
      </c>
      <c r="G43" s="65" t="s">
        <v>156</v>
      </c>
      <c r="H43" s="66" t="s">
        <v>157</v>
      </c>
      <c r="I43" s="67">
        <v>9318799218</v>
      </c>
      <c r="J43" s="68" t="s">
        <v>68</v>
      </c>
      <c r="K43" s="69" t="s">
        <v>50</v>
      </c>
      <c r="L43" s="70" t="s">
        <v>49</v>
      </c>
      <c r="M43" s="71">
        <v>2178</v>
      </c>
      <c r="N43" s="72"/>
      <c r="O43" s="73">
        <v>30.237358101135193</v>
      </c>
      <c r="P43" s="74" t="s">
        <v>50</v>
      </c>
      <c r="Q43" s="75"/>
      <c r="R43" s="76"/>
      <c r="S43" s="77" t="s">
        <v>50</v>
      </c>
      <c r="T43" s="78">
        <v>180631</v>
      </c>
      <c r="U43" s="79">
        <v>33116.04368277831</v>
      </c>
      <c r="V43" s="79">
        <v>12439.715317988695</v>
      </c>
      <c r="W43" s="85">
        <v>23543</v>
      </c>
      <c r="X43" s="81" t="s">
        <v>51</v>
      </c>
      <c r="Y43" s="82" t="s">
        <v>52</v>
      </c>
      <c r="Z43" s="62">
        <f t="shared" si="10"/>
        <v>1</v>
      </c>
      <c r="AA43" s="63">
        <f t="shared" si="11"/>
        <v>0</v>
      </c>
      <c r="AB43" s="63">
        <f t="shared" si="12"/>
        <v>0</v>
      </c>
      <c r="AC43" s="63">
        <f t="shared" si="13"/>
        <v>0</v>
      </c>
      <c r="AD43" s="83" t="str">
        <f t="shared" si="14"/>
        <v>-</v>
      </c>
      <c r="AE43" s="62">
        <f t="shared" si="15"/>
        <v>1</v>
      </c>
      <c r="AF43" s="63">
        <f t="shared" si="16"/>
        <v>1</v>
      </c>
      <c r="AG43" s="63" t="str">
        <f t="shared" si="17"/>
        <v>Initial</v>
      </c>
      <c r="AH43" s="83" t="str">
        <f t="shared" si="18"/>
        <v>RLIS</v>
      </c>
      <c r="AI43" s="84">
        <f t="shared" si="19"/>
        <v>0</v>
      </c>
    </row>
    <row r="44" spans="1:35" ht="15">
      <c r="A44" s="60" t="s">
        <v>603</v>
      </c>
      <c r="B44" s="61" t="s">
        <v>604</v>
      </c>
      <c r="C44" s="62" t="s">
        <v>605</v>
      </c>
      <c r="D44" s="63" t="s">
        <v>606</v>
      </c>
      <c r="E44" s="63" t="s">
        <v>607</v>
      </c>
      <c r="F44" s="64" t="s">
        <v>44</v>
      </c>
      <c r="G44" s="65" t="s">
        <v>608</v>
      </c>
      <c r="H44" s="66" t="s">
        <v>609</v>
      </c>
      <c r="I44" s="67">
        <v>6157946624</v>
      </c>
      <c r="J44" s="68" t="s">
        <v>517</v>
      </c>
      <c r="K44" s="69" t="s">
        <v>48</v>
      </c>
      <c r="L44" s="70" t="s">
        <v>49</v>
      </c>
      <c r="M44" s="71">
        <v>3529</v>
      </c>
      <c r="N44" s="72"/>
      <c r="O44" s="73">
        <v>11.083365347675759</v>
      </c>
      <c r="P44" s="74" t="s">
        <v>48</v>
      </c>
      <c r="Q44" s="75"/>
      <c r="R44" s="76"/>
      <c r="S44" s="77" t="s">
        <v>48</v>
      </c>
      <c r="T44" s="78">
        <v>144857</v>
      </c>
      <c r="U44" s="79">
        <v>15423.032156433199</v>
      </c>
      <c r="V44" s="79">
        <v>12723.924842482795</v>
      </c>
      <c r="W44" s="85">
        <v>10965</v>
      </c>
      <c r="X44" s="81" t="s">
        <v>52</v>
      </c>
      <c r="Y44" s="82" t="s">
        <v>52</v>
      </c>
      <c r="Z44" s="62">
        <f t="shared" si="10"/>
        <v>0</v>
      </c>
      <c r="AA44" s="63">
        <f t="shared" si="11"/>
        <v>0</v>
      </c>
      <c r="AB44" s="63">
        <f t="shared" si="12"/>
        <v>0</v>
      </c>
      <c r="AC44" s="63">
        <f t="shared" si="13"/>
        <v>0</v>
      </c>
      <c r="AD44" s="83" t="str">
        <f t="shared" si="14"/>
        <v>-</v>
      </c>
      <c r="AE44" s="62">
        <f t="shared" si="15"/>
        <v>0</v>
      </c>
      <c r="AF44" s="63">
        <f t="shared" si="16"/>
        <v>0</v>
      </c>
      <c r="AG44" s="63">
        <f t="shared" si="17"/>
        <v>0</v>
      </c>
      <c r="AH44" s="83" t="str">
        <f t="shared" si="18"/>
        <v>-</v>
      </c>
      <c r="AI44" s="84">
        <f t="shared" si="19"/>
        <v>0</v>
      </c>
    </row>
    <row r="45" spans="1:35" ht="15">
      <c r="A45" s="60" t="s">
        <v>610</v>
      </c>
      <c r="B45" s="61" t="s">
        <v>611</v>
      </c>
      <c r="C45" s="62" t="s">
        <v>612</v>
      </c>
      <c r="D45" s="63" t="s">
        <v>613</v>
      </c>
      <c r="E45" s="63" t="s">
        <v>614</v>
      </c>
      <c r="F45" s="64" t="s">
        <v>44</v>
      </c>
      <c r="G45" s="65" t="s">
        <v>615</v>
      </c>
      <c r="H45" s="66" t="s">
        <v>616</v>
      </c>
      <c r="I45" s="67">
        <v>9319670626</v>
      </c>
      <c r="J45" s="68" t="s">
        <v>60</v>
      </c>
      <c r="K45" s="69" t="s">
        <v>48</v>
      </c>
      <c r="L45" s="70" t="s">
        <v>49</v>
      </c>
      <c r="M45" s="71">
        <v>5375</v>
      </c>
      <c r="N45" s="72"/>
      <c r="O45" s="73">
        <v>18.265195087828385</v>
      </c>
      <c r="P45" s="74" t="s">
        <v>48</v>
      </c>
      <c r="Q45" s="75"/>
      <c r="R45" s="76"/>
      <c r="S45" s="77" t="s">
        <v>50</v>
      </c>
      <c r="T45" s="78">
        <v>299224</v>
      </c>
      <c r="U45" s="79">
        <v>38110</v>
      </c>
      <c r="V45" s="79">
        <v>15663.073670880047</v>
      </c>
      <c r="W45" s="85">
        <v>27093</v>
      </c>
      <c r="X45" s="81" t="s">
        <v>51</v>
      </c>
      <c r="Y45" s="82" t="s">
        <v>52</v>
      </c>
      <c r="Z45" s="62">
        <f t="shared" si="10"/>
        <v>0</v>
      </c>
      <c r="AA45" s="63">
        <f t="shared" si="11"/>
        <v>0</v>
      </c>
      <c r="AB45" s="63">
        <f t="shared" si="12"/>
        <v>0</v>
      </c>
      <c r="AC45" s="63">
        <f t="shared" si="13"/>
        <v>0</v>
      </c>
      <c r="AD45" s="83" t="str">
        <f t="shared" si="14"/>
        <v>-</v>
      </c>
      <c r="AE45" s="62">
        <f t="shared" si="15"/>
        <v>1</v>
      </c>
      <c r="AF45" s="63">
        <f t="shared" si="16"/>
        <v>0</v>
      </c>
      <c r="AG45" s="63">
        <f t="shared" si="17"/>
        <v>0</v>
      </c>
      <c r="AH45" s="83" t="str">
        <f t="shared" si="18"/>
        <v>-</v>
      </c>
      <c r="AI45" s="84">
        <f t="shared" si="19"/>
        <v>0</v>
      </c>
    </row>
    <row r="46" spans="1:35" ht="15">
      <c r="A46" s="60" t="s">
        <v>617</v>
      </c>
      <c r="B46" s="61" t="s">
        <v>618</v>
      </c>
      <c r="C46" s="62" t="s">
        <v>619</v>
      </c>
      <c r="D46" s="63" t="s">
        <v>620</v>
      </c>
      <c r="E46" s="63" t="s">
        <v>621</v>
      </c>
      <c r="F46" s="64" t="s">
        <v>44</v>
      </c>
      <c r="G46" s="65" t="s">
        <v>622</v>
      </c>
      <c r="H46" s="66" t="s">
        <v>186</v>
      </c>
      <c r="I46" s="67">
        <v>7316923803</v>
      </c>
      <c r="J46" s="68" t="s">
        <v>68</v>
      </c>
      <c r="K46" s="69" t="s">
        <v>50</v>
      </c>
      <c r="L46" s="70" t="s">
        <v>49</v>
      </c>
      <c r="M46" s="71">
        <v>3232</v>
      </c>
      <c r="N46" s="72"/>
      <c r="O46" s="73">
        <v>15.163934426229508</v>
      </c>
      <c r="P46" s="74" t="s">
        <v>48</v>
      </c>
      <c r="Q46" s="75"/>
      <c r="R46" s="76"/>
      <c r="S46" s="77" t="s">
        <v>50</v>
      </c>
      <c r="T46" s="78">
        <v>101585</v>
      </c>
      <c r="U46" s="79">
        <v>10409.63497768639</v>
      </c>
      <c r="V46" s="79">
        <v>7615.392119059663</v>
      </c>
      <c r="W46" s="85">
        <v>7400</v>
      </c>
      <c r="X46" s="81" t="s">
        <v>51</v>
      </c>
      <c r="Y46" s="82" t="s">
        <v>52</v>
      </c>
      <c r="Z46" s="62">
        <f t="shared" si="10"/>
        <v>1</v>
      </c>
      <c r="AA46" s="63">
        <f t="shared" si="11"/>
        <v>0</v>
      </c>
      <c r="AB46" s="63">
        <f t="shared" si="12"/>
        <v>0</v>
      </c>
      <c r="AC46" s="63">
        <f t="shared" si="13"/>
        <v>0</v>
      </c>
      <c r="AD46" s="83" t="str">
        <f t="shared" si="14"/>
        <v>-</v>
      </c>
      <c r="AE46" s="62">
        <f t="shared" si="15"/>
        <v>1</v>
      </c>
      <c r="AF46" s="63">
        <f t="shared" si="16"/>
        <v>0</v>
      </c>
      <c r="AG46" s="63">
        <f t="shared" si="17"/>
        <v>0</v>
      </c>
      <c r="AH46" s="83" t="str">
        <f t="shared" si="18"/>
        <v>-</v>
      </c>
      <c r="AI46" s="84">
        <f t="shared" si="19"/>
        <v>0</v>
      </c>
    </row>
    <row r="47" spans="1:35" ht="15">
      <c r="A47" s="60" t="s">
        <v>158</v>
      </c>
      <c r="B47" s="61" t="s">
        <v>159</v>
      </c>
      <c r="C47" s="62" t="s">
        <v>160</v>
      </c>
      <c r="D47" s="63" t="s">
        <v>161</v>
      </c>
      <c r="E47" s="63" t="s">
        <v>162</v>
      </c>
      <c r="F47" s="64" t="s">
        <v>44</v>
      </c>
      <c r="G47" s="65" t="s">
        <v>163</v>
      </c>
      <c r="H47" s="66" t="s">
        <v>164</v>
      </c>
      <c r="I47" s="67">
        <v>9313634558</v>
      </c>
      <c r="J47" s="68" t="s">
        <v>60</v>
      </c>
      <c r="K47" s="69" t="s">
        <v>48</v>
      </c>
      <c r="L47" s="70" t="s">
        <v>49</v>
      </c>
      <c r="M47" s="71">
        <v>3941</v>
      </c>
      <c r="N47" s="72"/>
      <c r="O47" s="73">
        <v>20.016981532583316</v>
      </c>
      <c r="P47" s="74" t="s">
        <v>50</v>
      </c>
      <c r="Q47" s="75"/>
      <c r="R47" s="76"/>
      <c r="S47" s="77" t="s">
        <v>50</v>
      </c>
      <c r="T47" s="78">
        <v>234952</v>
      </c>
      <c r="U47" s="79">
        <v>33545.140335445656</v>
      </c>
      <c r="V47" s="79">
        <v>15260.091104350313</v>
      </c>
      <c r="W47" s="85">
        <v>23848</v>
      </c>
      <c r="X47" s="81" t="s">
        <v>51</v>
      </c>
      <c r="Y47" s="82" t="s">
        <v>52</v>
      </c>
      <c r="Z47" s="62">
        <f t="shared" si="10"/>
        <v>0</v>
      </c>
      <c r="AA47" s="63">
        <f t="shared" si="11"/>
        <v>0</v>
      </c>
      <c r="AB47" s="63">
        <f t="shared" si="12"/>
        <v>0</v>
      </c>
      <c r="AC47" s="63">
        <f t="shared" si="13"/>
        <v>0</v>
      </c>
      <c r="AD47" s="83" t="str">
        <f t="shared" si="14"/>
        <v>-</v>
      </c>
      <c r="AE47" s="62">
        <f t="shared" si="15"/>
        <v>1</v>
      </c>
      <c r="AF47" s="63">
        <f t="shared" si="16"/>
        <v>1</v>
      </c>
      <c r="AG47" s="63" t="str">
        <f t="shared" si="17"/>
        <v>Initial</v>
      </c>
      <c r="AH47" s="83" t="str">
        <f t="shared" si="18"/>
        <v>RLIS</v>
      </c>
      <c r="AI47" s="84">
        <f t="shared" si="19"/>
        <v>0</v>
      </c>
    </row>
    <row r="48" spans="1:35" ht="15">
      <c r="A48" s="60" t="s">
        <v>165</v>
      </c>
      <c r="B48" s="61" t="s">
        <v>166</v>
      </c>
      <c r="C48" s="62" t="s">
        <v>167</v>
      </c>
      <c r="D48" s="63" t="s">
        <v>168</v>
      </c>
      <c r="E48" s="63" t="s">
        <v>169</v>
      </c>
      <c r="F48" s="64" t="s">
        <v>44</v>
      </c>
      <c r="G48" s="65" t="s">
        <v>170</v>
      </c>
      <c r="H48" s="66" t="s">
        <v>171</v>
      </c>
      <c r="I48" s="67">
        <v>8658283611</v>
      </c>
      <c r="J48" s="68" t="s">
        <v>172</v>
      </c>
      <c r="K48" s="69" t="s">
        <v>50</v>
      </c>
      <c r="L48" s="70" t="s">
        <v>49</v>
      </c>
      <c r="M48" s="71">
        <v>3230</v>
      </c>
      <c r="N48" s="72"/>
      <c r="O48" s="73">
        <v>23.989145183175033</v>
      </c>
      <c r="P48" s="74" t="s">
        <v>50</v>
      </c>
      <c r="Q48" s="75"/>
      <c r="R48" s="76"/>
      <c r="S48" s="77" t="s">
        <v>50</v>
      </c>
      <c r="T48" s="78">
        <v>208942</v>
      </c>
      <c r="U48" s="79">
        <v>33476.821581435615</v>
      </c>
      <c r="V48" s="79">
        <v>14065.207719294</v>
      </c>
      <c r="W48" s="85">
        <v>23799</v>
      </c>
      <c r="X48" s="81" t="s">
        <v>51</v>
      </c>
      <c r="Y48" s="82" t="s">
        <v>52</v>
      </c>
      <c r="Z48" s="62">
        <f t="shared" si="10"/>
        <v>1</v>
      </c>
      <c r="AA48" s="63">
        <f t="shared" si="11"/>
        <v>0</v>
      </c>
      <c r="AB48" s="63">
        <f t="shared" si="12"/>
        <v>0</v>
      </c>
      <c r="AC48" s="63">
        <f t="shared" si="13"/>
        <v>0</v>
      </c>
      <c r="AD48" s="83" t="str">
        <f t="shared" si="14"/>
        <v>-</v>
      </c>
      <c r="AE48" s="62">
        <f t="shared" si="15"/>
        <v>1</v>
      </c>
      <c r="AF48" s="63">
        <f t="shared" si="16"/>
        <v>1</v>
      </c>
      <c r="AG48" s="63" t="str">
        <f t="shared" si="17"/>
        <v>Initial</v>
      </c>
      <c r="AH48" s="83" t="str">
        <f t="shared" si="18"/>
        <v>RLIS</v>
      </c>
      <c r="AI48" s="84">
        <f t="shared" si="19"/>
        <v>0</v>
      </c>
    </row>
    <row r="49" spans="1:35" ht="15">
      <c r="A49" s="60" t="s">
        <v>623</v>
      </c>
      <c r="B49" s="61" t="s">
        <v>624</v>
      </c>
      <c r="C49" s="62" t="s">
        <v>625</v>
      </c>
      <c r="D49" s="63" t="s">
        <v>626</v>
      </c>
      <c r="E49" s="63" t="s">
        <v>177</v>
      </c>
      <c r="F49" s="64" t="s">
        <v>44</v>
      </c>
      <c r="G49" s="65" t="s">
        <v>627</v>
      </c>
      <c r="H49" s="66" t="s">
        <v>628</v>
      </c>
      <c r="I49" s="67">
        <v>4236394194</v>
      </c>
      <c r="J49" s="68" t="s">
        <v>60</v>
      </c>
      <c r="K49" s="69" t="s">
        <v>48</v>
      </c>
      <c r="L49" s="70" t="s">
        <v>49</v>
      </c>
      <c r="M49" s="71">
        <v>6741</v>
      </c>
      <c r="N49" s="72"/>
      <c r="O49" s="73">
        <v>18.998862343572238</v>
      </c>
      <c r="P49" s="74" t="s">
        <v>48</v>
      </c>
      <c r="Q49" s="75"/>
      <c r="R49" s="76"/>
      <c r="S49" s="77" t="s">
        <v>50</v>
      </c>
      <c r="T49" s="78">
        <v>396638</v>
      </c>
      <c r="U49" s="79">
        <v>54847.587938556986</v>
      </c>
      <c r="V49" s="79">
        <v>25255.293123247626</v>
      </c>
      <c r="W49" s="85">
        <v>38992</v>
      </c>
      <c r="X49" s="81" t="s">
        <v>51</v>
      </c>
      <c r="Y49" s="82" t="s">
        <v>52</v>
      </c>
      <c r="Z49" s="62">
        <f t="shared" si="10"/>
        <v>0</v>
      </c>
      <c r="AA49" s="63">
        <f t="shared" si="11"/>
        <v>0</v>
      </c>
      <c r="AB49" s="63">
        <f t="shared" si="12"/>
        <v>0</v>
      </c>
      <c r="AC49" s="63">
        <f t="shared" si="13"/>
        <v>0</v>
      </c>
      <c r="AD49" s="83" t="str">
        <f t="shared" si="14"/>
        <v>-</v>
      </c>
      <c r="AE49" s="62">
        <f t="shared" si="15"/>
        <v>1</v>
      </c>
      <c r="AF49" s="63">
        <f t="shared" si="16"/>
        <v>0</v>
      </c>
      <c r="AG49" s="63">
        <f t="shared" si="17"/>
        <v>0</v>
      </c>
      <c r="AH49" s="83" t="str">
        <f t="shared" si="18"/>
        <v>-</v>
      </c>
      <c r="AI49" s="84">
        <f t="shared" si="19"/>
        <v>0</v>
      </c>
    </row>
    <row r="50" spans="1:35" ht="15">
      <c r="A50" s="60" t="s">
        <v>173</v>
      </c>
      <c r="B50" s="61" t="s">
        <v>174</v>
      </c>
      <c r="C50" s="62" t="s">
        <v>175</v>
      </c>
      <c r="D50" s="63" t="s">
        <v>176</v>
      </c>
      <c r="E50" s="63" t="s">
        <v>177</v>
      </c>
      <c r="F50" s="64" t="s">
        <v>44</v>
      </c>
      <c r="G50" s="65" t="s">
        <v>178</v>
      </c>
      <c r="H50" s="66" t="s">
        <v>179</v>
      </c>
      <c r="I50" s="67">
        <v>4237878000</v>
      </c>
      <c r="J50" s="68" t="s">
        <v>47</v>
      </c>
      <c r="K50" s="69" t="s">
        <v>48</v>
      </c>
      <c r="L50" s="70" t="s">
        <v>49</v>
      </c>
      <c r="M50" s="71">
        <v>2456</v>
      </c>
      <c r="N50" s="72"/>
      <c r="O50" s="73">
        <v>27.461570419609473</v>
      </c>
      <c r="P50" s="74" t="s">
        <v>50</v>
      </c>
      <c r="Q50" s="75"/>
      <c r="R50" s="76"/>
      <c r="S50" s="77" t="s">
        <v>50</v>
      </c>
      <c r="T50" s="78">
        <v>144962</v>
      </c>
      <c r="U50" s="79">
        <v>27429.5976080723</v>
      </c>
      <c r="V50" s="79">
        <v>11312.36206034442</v>
      </c>
      <c r="W50" s="85">
        <v>19500</v>
      </c>
      <c r="X50" s="81" t="s">
        <v>51</v>
      </c>
      <c r="Y50" s="82" t="s">
        <v>52</v>
      </c>
      <c r="Z50" s="62">
        <f t="shared" si="10"/>
        <v>0</v>
      </c>
      <c r="AA50" s="63">
        <f t="shared" si="11"/>
        <v>0</v>
      </c>
      <c r="AB50" s="63">
        <f t="shared" si="12"/>
        <v>0</v>
      </c>
      <c r="AC50" s="63">
        <f t="shared" si="13"/>
        <v>0</v>
      </c>
      <c r="AD50" s="83" t="str">
        <f t="shared" si="14"/>
        <v>-</v>
      </c>
      <c r="AE50" s="62">
        <f t="shared" si="15"/>
        <v>1</v>
      </c>
      <c r="AF50" s="63">
        <f t="shared" si="16"/>
        <v>1</v>
      </c>
      <c r="AG50" s="63" t="str">
        <f t="shared" si="17"/>
        <v>Initial</v>
      </c>
      <c r="AH50" s="83" t="str">
        <f t="shared" si="18"/>
        <v>RLIS</v>
      </c>
      <c r="AI50" s="84">
        <f t="shared" si="19"/>
        <v>0</v>
      </c>
    </row>
    <row r="51" spans="1:35" ht="15">
      <c r="A51" s="60" t="s">
        <v>180</v>
      </c>
      <c r="B51" s="61" t="s">
        <v>181</v>
      </c>
      <c r="C51" s="62" t="s">
        <v>182</v>
      </c>
      <c r="D51" s="63" t="s">
        <v>183</v>
      </c>
      <c r="E51" s="63" t="s">
        <v>184</v>
      </c>
      <c r="F51" s="64" t="s">
        <v>44</v>
      </c>
      <c r="G51" s="65" t="s">
        <v>185</v>
      </c>
      <c r="H51" s="66" t="s">
        <v>186</v>
      </c>
      <c r="I51" s="67">
        <v>9316923467</v>
      </c>
      <c r="J51" s="68" t="s">
        <v>68</v>
      </c>
      <c r="K51" s="69" t="s">
        <v>50</v>
      </c>
      <c r="L51" s="70" t="s">
        <v>49</v>
      </c>
      <c r="M51" s="71">
        <v>2013</v>
      </c>
      <c r="N51" s="72"/>
      <c r="O51" s="73">
        <v>34.880904319741624</v>
      </c>
      <c r="P51" s="74" t="s">
        <v>50</v>
      </c>
      <c r="Q51" s="75"/>
      <c r="R51" s="76"/>
      <c r="S51" s="77" t="s">
        <v>50</v>
      </c>
      <c r="T51" s="78">
        <v>200018</v>
      </c>
      <c r="U51" s="79">
        <v>32574.52472074791</v>
      </c>
      <c r="V51" s="79">
        <v>11973.738244145065</v>
      </c>
      <c r="W51" s="85">
        <v>23158</v>
      </c>
      <c r="X51" s="81" t="s">
        <v>51</v>
      </c>
      <c r="Y51" s="82" t="s">
        <v>52</v>
      </c>
      <c r="Z51" s="62">
        <f t="shared" si="10"/>
        <v>1</v>
      </c>
      <c r="AA51" s="63">
        <f t="shared" si="11"/>
        <v>0</v>
      </c>
      <c r="AB51" s="63">
        <f t="shared" si="12"/>
        <v>0</v>
      </c>
      <c r="AC51" s="63">
        <f t="shared" si="13"/>
        <v>0</v>
      </c>
      <c r="AD51" s="83" t="str">
        <f t="shared" si="14"/>
        <v>-</v>
      </c>
      <c r="AE51" s="62">
        <f t="shared" si="15"/>
        <v>1</v>
      </c>
      <c r="AF51" s="63">
        <f t="shared" si="16"/>
        <v>1</v>
      </c>
      <c r="AG51" s="63" t="str">
        <f t="shared" si="17"/>
        <v>Initial</v>
      </c>
      <c r="AH51" s="83" t="str">
        <f t="shared" si="18"/>
        <v>RLIS</v>
      </c>
      <c r="AI51" s="84">
        <f t="shared" si="19"/>
        <v>0</v>
      </c>
    </row>
    <row r="52" spans="1:35" ht="15">
      <c r="A52" s="60" t="s">
        <v>629</v>
      </c>
      <c r="B52" s="61" t="s">
        <v>630</v>
      </c>
      <c r="C52" s="62" t="s">
        <v>631</v>
      </c>
      <c r="D52" s="63" t="s">
        <v>632</v>
      </c>
      <c r="E52" s="63" t="s">
        <v>633</v>
      </c>
      <c r="F52" s="64" t="s">
        <v>44</v>
      </c>
      <c r="G52" s="65" t="s">
        <v>634</v>
      </c>
      <c r="H52" s="66" t="s">
        <v>635</v>
      </c>
      <c r="I52" s="67">
        <v>4235867700</v>
      </c>
      <c r="J52" s="68" t="s">
        <v>509</v>
      </c>
      <c r="K52" s="69" t="s">
        <v>48</v>
      </c>
      <c r="L52" s="70" t="s">
        <v>49</v>
      </c>
      <c r="M52" s="71">
        <v>9190</v>
      </c>
      <c r="N52" s="72"/>
      <c r="O52" s="73">
        <v>21.81943216425975</v>
      </c>
      <c r="P52" s="74" t="s">
        <v>50</v>
      </c>
      <c r="Q52" s="75"/>
      <c r="R52" s="76"/>
      <c r="S52" s="77" t="s">
        <v>48</v>
      </c>
      <c r="T52" s="78">
        <v>472721</v>
      </c>
      <c r="U52" s="79">
        <v>72897.00593483064</v>
      </c>
      <c r="V52" s="79">
        <v>33825.423759873345</v>
      </c>
      <c r="W52" s="85">
        <v>51824</v>
      </c>
      <c r="X52" s="81" t="s">
        <v>51</v>
      </c>
      <c r="Y52" s="82" t="s">
        <v>52</v>
      </c>
      <c r="Z52" s="62">
        <f t="shared" si="10"/>
        <v>0</v>
      </c>
      <c r="AA52" s="63">
        <f t="shared" si="11"/>
        <v>0</v>
      </c>
      <c r="AB52" s="63">
        <f t="shared" si="12"/>
        <v>0</v>
      </c>
      <c r="AC52" s="63">
        <f t="shared" si="13"/>
        <v>0</v>
      </c>
      <c r="AD52" s="83" t="str">
        <f t="shared" si="14"/>
        <v>-</v>
      </c>
      <c r="AE52" s="62">
        <f t="shared" si="15"/>
        <v>0</v>
      </c>
      <c r="AF52" s="63">
        <f t="shared" si="16"/>
        <v>1</v>
      </c>
      <c r="AG52" s="63">
        <f t="shared" si="17"/>
        <v>0</v>
      </c>
      <c r="AH52" s="83" t="str">
        <f t="shared" si="18"/>
        <v>-</v>
      </c>
      <c r="AI52" s="84">
        <f t="shared" si="19"/>
        <v>0</v>
      </c>
    </row>
    <row r="53" spans="1:35" ht="15">
      <c r="A53" s="60" t="s">
        <v>636</v>
      </c>
      <c r="B53" s="61" t="s">
        <v>637</v>
      </c>
      <c r="C53" s="62" t="s">
        <v>638</v>
      </c>
      <c r="D53" s="63" t="s">
        <v>639</v>
      </c>
      <c r="E53" s="63" t="s">
        <v>640</v>
      </c>
      <c r="F53" s="64" t="s">
        <v>44</v>
      </c>
      <c r="G53" s="65" t="s">
        <v>641</v>
      </c>
      <c r="H53" s="66" t="s">
        <v>186</v>
      </c>
      <c r="I53" s="67">
        <v>4232098538</v>
      </c>
      <c r="J53" s="68" t="s">
        <v>509</v>
      </c>
      <c r="K53" s="69" t="s">
        <v>48</v>
      </c>
      <c r="L53" s="70" t="s">
        <v>49</v>
      </c>
      <c r="M53" s="71">
        <v>38508</v>
      </c>
      <c r="N53" s="72"/>
      <c r="O53" s="73">
        <v>17.153469525578256</v>
      </c>
      <c r="P53" s="74" t="s">
        <v>48</v>
      </c>
      <c r="Q53" s="75"/>
      <c r="R53" s="76"/>
      <c r="S53" s="77" t="s">
        <v>48</v>
      </c>
      <c r="T53" s="78">
        <v>2422071</v>
      </c>
      <c r="U53" s="79">
        <v>438211.093921019</v>
      </c>
      <c r="V53" s="79">
        <v>180583.3015596668</v>
      </c>
      <c r="W53" s="85">
        <v>311535</v>
      </c>
      <c r="X53" s="81" t="s">
        <v>51</v>
      </c>
      <c r="Y53" s="82" t="s">
        <v>52</v>
      </c>
      <c r="Z53" s="62">
        <f t="shared" si="10"/>
        <v>0</v>
      </c>
      <c r="AA53" s="63">
        <f t="shared" si="11"/>
        <v>0</v>
      </c>
      <c r="AB53" s="63">
        <f t="shared" si="12"/>
        <v>0</v>
      </c>
      <c r="AC53" s="63">
        <f t="shared" si="13"/>
        <v>0</v>
      </c>
      <c r="AD53" s="83" t="str">
        <f t="shared" si="14"/>
        <v>-</v>
      </c>
      <c r="AE53" s="62">
        <f t="shared" si="15"/>
        <v>0</v>
      </c>
      <c r="AF53" s="63">
        <f t="shared" si="16"/>
        <v>0</v>
      </c>
      <c r="AG53" s="63">
        <f t="shared" si="17"/>
        <v>0</v>
      </c>
      <c r="AH53" s="83" t="str">
        <f t="shared" si="18"/>
        <v>-</v>
      </c>
      <c r="AI53" s="84">
        <f t="shared" si="19"/>
        <v>0</v>
      </c>
    </row>
    <row r="54" spans="1:35" ht="15">
      <c r="A54" s="60" t="s">
        <v>187</v>
      </c>
      <c r="B54" s="61" t="s">
        <v>188</v>
      </c>
      <c r="C54" s="62" t="s">
        <v>189</v>
      </c>
      <c r="D54" s="63" t="s">
        <v>190</v>
      </c>
      <c r="E54" s="63" t="s">
        <v>191</v>
      </c>
      <c r="F54" s="64" t="s">
        <v>44</v>
      </c>
      <c r="G54" s="65" t="s">
        <v>192</v>
      </c>
      <c r="H54" s="66" t="s">
        <v>193</v>
      </c>
      <c r="I54" s="67">
        <v>4237332591</v>
      </c>
      <c r="J54" s="68" t="s">
        <v>68</v>
      </c>
      <c r="K54" s="69" t="s">
        <v>50</v>
      </c>
      <c r="L54" s="70" t="s">
        <v>49</v>
      </c>
      <c r="M54" s="71">
        <v>978</v>
      </c>
      <c r="N54" s="72"/>
      <c r="O54" s="73">
        <v>41.43763213530655</v>
      </c>
      <c r="P54" s="74" t="s">
        <v>50</v>
      </c>
      <c r="Q54" s="75"/>
      <c r="R54" s="76"/>
      <c r="S54" s="77" t="s">
        <v>50</v>
      </c>
      <c r="T54" s="78">
        <v>109043</v>
      </c>
      <c r="U54" s="79">
        <v>25357.228429104576</v>
      </c>
      <c r="V54" s="79">
        <v>8207.926888133628</v>
      </c>
      <c r="W54" s="85">
        <v>18027</v>
      </c>
      <c r="X54" s="81" t="s">
        <v>51</v>
      </c>
      <c r="Y54" s="82" t="s">
        <v>52</v>
      </c>
      <c r="Z54" s="62">
        <f t="shared" si="10"/>
        <v>1</v>
      </c>
      <c r="AA54" s="63">
        <f t="shared" si="11"/>
        <v>0</v>
      </c>
      <c r="AB54" s="63">
        <f t="shared" si="12"/>
        <v>0</v>
      </c>
      <c r="AC54" s="63">
        <f t="shared" si="13"/>
        <v>0</v>
      </c>
      <c r="AD54" s="83" t="str">
        <f t="shared" si="14"/>
        <v>-</v>
      </c>
      <c r="AE54" s="62">
        <f t="shared" si="15"/>
        <v>1</v>
      </c>
      <c r="AF54" s="63">
        <f t="shared" si="16"/>
        <v>1</v>
      </c>
      <c r="AG54" s="63" t="str">
        <f t="shared" si="17"/>
        <v>Initial</v>
      </c>
      <c r="AH54" s="83" t="str">
        <f t="shared" si="18"/>
        <v>RLIS</v>
      </c>
      <c r="AI54" s="84">
        <f t="shared" si="19"/>
        <v>0</v>
      </c>
    </row>
    <row r="55" spans="1:35" ht="15">
      <c r="A55" s="60" t="s">
        <v>194</v>
      </c>
      <c r="B55" s="61" t="s">
        <v>195</v>
      </c>
      <c r="C55" s="62" t="s">
        <v>196</v>
      </c>
      <c r="D55" s="63" t="s">
        <v>197</v>
      </c>
      <c r="E55" s="63" t="s">
        <v>198</v>
      </c>
      <c r="F55" s="64" t="s">
        <v>44</v>
      </c>
      <c r="G55" s="65" t="s">
        <v>199</v>
      </c>
      <c r="H55" s="66" t="s">
        <v>200</v>
      </c>
      <c r="I55" s="67">
        <v>7316582510</v>
      </c>
      <c r="J55" s="68" t="s">
        <v>60</v>
      </c>
      <c r="K55" s="69" t="s">
        <v>48</v>
      </c>
      <c r="L55" s="70" t="s">
        <v>49</v>
      </c>
      <c r="M55" s="71">
        <v>3821</v>
      </c>
      <c r="N55" s="72"/>
      <c r="O55" s="73">
        <v>22.412595508219496</v>
      </c>
      <c r="P55" s="74" t="s">
        <v>50</v>
      </c>
      <c r="Q55" s="75"/>
      <c r="R55" s="76"/>
      <c r="S55" s="77" t="s">
        <v>50</v>
      </c>
      <c r="T55" s="78">
        <v>285142</v>
      </c>
      <c r="U55" s="79">
        <v>36225.118707298505</v>
      </c>
      <c r="V55" s="79">
        <v>15748.765686466664</v>
      </c>
      <c r="W55" s="85">
        <v>25753</v>
      </c>
      <c r="X55" s="81" t="s">
        <v>51</v>
      </c>
      <c r="Y55" s="82" t="s">
        <v>52</v>
      </c>
      <c r="Z55" s="62">
        <f t="shared" si="10"/>
        <v>0</v>
      </c>
      <c r="AA55" s="63">
        <f t="shared" si="11"/>
        <v>0</v>
      </c>
      <c r="AB55" s="63">
        <f t="shared" si="12"/>
        <v>0</v>
      </c>
      <c r="AC55" s="63">
        <f t="shared" si="13"/>
        <v>0</v>
      </c>
      <c r="AD55" s="83" t="str">
        <f t="shared" si="14"/>
        <v>-</v>
      </c>
      <c r="AE55" s="62">
        <f t="shared" si="15"/>
        <v>1</v>
      </c>
      <c r="AF55" s="63">
        <f t="shared" si="16"/>
        <v>1</v>
      </c>
      <c r="AG55" s="63" t="str">
        <f t="shared" si="17"/>
        <v>Initial</v>
      </c>
      <c r="AH55" s="83" t="str">
        <f t="shared" si="18"/>
        <v>RLIS</v>
      </c>
      <c r="AI55" s="84">
        <f t="shared" si="19"/>
        <v>0</v>
      </c>
    </row>
    <row r="56" spans="1:35" ht="15">
      <c r="A56" s="60" t="s">
        <v>201</v>
      </c>
      <c r="B56" s="61" t="s">
        <v>202</v>
      </c>
      <c r="C56" s="62" t="s">
        <v>203</v>
      </c>
      <c r="D56" s="63" t="s">
        <v>204</v>
      </c>
      <c r="E56" s="63" t="s">
        <v>205</v>
      </c>
      <c r="F56" s="64" t="s">
        <v>44</v>
      </c>
      <c r="G56" s="65" t="s">
        <v>206</v>
      </c>
      <c r="H56" s="66" t="s">
        <v>207</v>
      </c>
      <c r="I56" s="67">
        <v>7319253943</v>
      </c>
      <c r="J56" s="68" t="s">
        <v>60</v>
      </c>
      <c r="K56" s="69" t="s">
        <v>48</v>
      </c>
      <c r="L56" s="70" t="s">
        <v>49</v>
      </c>
      <c r="M56" s="71">
        <v>3472</v>
      </c>
      <c r="N56" s="72"/>
      <c r="O56" s="73">
        <v>27.127151051625237</v>
      </c>
      <c r="P56" s="74" t="s">
        <v>50</v>
      </c>
      <c r="Q56" s="75"/>
      <c r="R56" s="76"/>
      <c r="S56" s="77" t="s">
        <v>50</v>
      </c>
      <c r="T56" s="78">
        <v>276353</v>
      </c>
      <c r="U56" s="79">
        <v>48540.31955442728</v>
      </c>
      <c r="V56" s="79">
        <v>18380.237376341374</v>
      </c>
      <c r="W56" s="85">
        <v>34508</v>
      </c>
      <c r="X56" s="81" t="s">
        <v>51</v>
      </c>
      <c r="Y56" s="82" t="s">
        <v>52</v>
      </c>
      <c r="Z56" s="62">
        <f t="shared" si="10"/>
        <v>0</v>
      </c>
      <c r="AA56" s="63">
        <f t="shared" si="11"/>
        <v>0</v>
      </c>
      <c r="AB56" s="63">
        <f t="shared" si="12"/>
        <v>0</v>
      </c>
      <c r="AC56" s="63">
        <f t="shared" si="13"/>
        <v>0</v>
      </c>
      <c r="AD56" s="83" t="str">
        <f t="shared" si="14"/>
        <v>-</v>
      </c>
      <c r="AE56" s="62">
        <f t="shared" si="15"/>
        <v>1</v>
      </c>
      <c r="AF56" s="63">
        <f t="shared" si="16"/>
        <v>1</v>
      </c>
      <c r="AG56" s="63" t="str">
        <f t="shared" si="17"/>
        <v>Initial</v>
      </c>
      <c r="AH56" s="83" t="str">
        <f t="shared" si="18"/>
        <v>RLIS</v>
      </c>
      <c r="AI56" s="84">
        <f t="shared" si="19"/>
        <v>0</v>
      </c>
    </row>
    <row r="57" spans="1:35" ht="15">
      <c r="A57" s="60" t="s">
        <v>642</v>
      </c>
      <c r="B57" s="61" t="s">
        <v>643</v>
      </c>
      <c r="C57" s="62" t="s">
        <v>644</v>
      </c>
      <c r="D57" s="63" t="s">
        <v>645</v>
      </c>
      <c r="E57" s="63" t="s">
        <v>646</v>
      </c>
      <c r="F57" s="64" t="s">
        <v>44</v>
      </c>
      <c r="G57" s="65" t="s">
        <v>647</v>
      </c>
      <c r="H57" s="66" t="s">
        <v>648</v>
      </c>
      <c r="I57" s="67">
        <v>4232727629</v>
      </c>
      <c r="J57" s="68" t="s">
        <v>473</v>
      </c>
      <c r="K57" s="69" t="s">
        <v>48</v>
      </c>
      <c r="L57" s="70" t="s">
        <v>49</v>
      </c>
      <c r="M57" s="71">
        <v>7265</v>
      </c>
      <c r="N57" s="72"/>
      <c r="O57" s="73">
        <v>22.5886604924328</v>
      </c>
      <c r="P57" s="74" t="s">
        <v>50</v>
      </c>
      <c r="Q57" s="75"/>
      <c r="R57" s="76"/>
      <c r="S57" s="77" t="s">
        <v>48</v>
      </c>
      <c r="T57" s="78">
        <v>427094</v>
      </c>
      <c r="U57" s="79">
        <v>77408.44221588944</v>
      </c>
      <c r="V57" s="79">
        <v>31762.226551646287</v>
      </c>
      <c r="W57" s="85">
        <v>55031</v>
      </c>
      <c r="X57" s="81" t="s">
        <v>51</v>
      </c>
      <c r="Y57" s="82" t="s">
        <v>52</v>
      </c>
      <c r="Z57" s="62">
        <f t="shared" si="10"/>
        <v>0</v>
      </c>
      <c r="AA57" s="63">
        <f t="shared" si="11"/>
        <v>0</v>
      </c>
      <c r="AB57" s="63">
        <f t="shared" si="12"/>
        <v>0</v>
      </c>
      <c r="AC57" s="63">
        <f t="shared" si="13"/>
        <v>0</v>
      </c>
      <c r="AD57" s="83" t="str">
        <f t="shared" si="14"/>
        <v>-</v>
      </c>
      <c r="AE57" s="62">
        <f t="shared" si="15"/>
        <v>0</v>
      </c>
      <c r="AF57" s="63">
        <f t="shared" si="16"/>
        <v>1</v>
      </c>
      <c r="AG57" s="63">
        <f t="shared" si="17"/>
        <v>0</v>
      </c>
      <c r="AH57" s="83" t="str">
        <f t="shared" si="18"/>
        <v>-</v>
      </c>
      <c r="AI57" s="84">
        <f t="shared" si="19"/>
        <v>0</v>
      </c>
    </row>
    <row r="58" spans="1:35" ht="15">
      <c r="A58" s="60" t="s">
        <v>208</v>
      </c>
      <c r="B58" s="61" t="s">
        <v>209</v>
      </c>
      <c r="C58" s="62" t="s">
        <v>210</v>
      </c>
      <c r="D58" s="63" t="s">
        <v>211</v>
      </c>
      <c r="E58" s="63" t="s">
        <v>212</v>
      </c>
      <c r="F58" s="64" t="s">
        <v>44</v>
      </c>
      <c r="G58" s="65" t="s">
        <v>213</v>
      </c>
      <c r="H58" s="66" t="s">
        <v>214</v>
      </c>
      <c r="I58" s="67">
        <v>7317729613</v>
      </c>
      <c r="J58" s="68" t="s">
        <v>47</v>
      </c>
      <c r="K58" s="69" t="s">
        <v>48</v>
      </c>
      <c r="L58" s="70" t="s">
        <v>49</v>
      </c>
      <c r="M58" s="71">
        <v>3153</v>
      </c>
      <c r="N58" s="72"/>
      <c r="O58" s="73">
        <v>24.65326917633739</v>
      </c>
      <c r="P58" s="74" t="s">
        <v>50</v>
      </c>
      <c r="Q58" s="75"/>
      <c r="R58" s="76"/>
      <c r="S58" s="77" t="s">
        <v>50</v>
      </c>
      <c r="T58" s="78">
        <v>251296</v>
      </c>
      <c r="U58" s="79">
        <v>32493.238393783948</v>
      </c>
      <c r="V58" s="79">
        <v>13483.247594905037</v>
      </c>
      <c r="W58" s="85">
        <v>23100</v>
      </c>
      <c r="X58" s="81" t="s">
        <v>51</v>
      </c>
      <c r="Y58" s="82" t="s">
        <v>52</v>
      </c>
      <c r="Z58" s="62">
        <f t="shared" si="10"/>
        <v>0</v>
      </c>
      <c r="AA58" s="63">
        <f t="shared" si="11"/>
        <v>0</v>
      </c>
      <c r="AB58" s="63">
        <f t="shared" si="12"/>
        <v>0</v>
      </c>
      <c r="AC58" s="63">
        <f t="shared" si="13"/>
        <v>0</v>
      </c>
      <c r="AD58" s="83" t="str">
        <f t="shared" si="14"/>
        <v>-</v>
      </c>
      <c r="AE58" s="62">
        <f t="shared" si="15"/>
        <v>1</v>
      </c>
      <c r="AF58" s="63">
        <f t="shared" si="16"/>
        <v>1</v>
      </c>
      <c r="AG58" s="63" t="str">
        <f t="shared" si="17"/>
        <v>Initial</v>
      </c>
      <c r="AH58" s="83" t="str">
        <f t="shared" si="18"/>
        <v>RLIS</v>
      </c>
      <c r="AI58" s="84">
        <f t="shared" si="19"/>
        <v>0</v>
      </c>
    </row>
    <row r="59" spans="1:35" ht="15">
      <c r="A59" s="60" t="s">
        <v>649</v>
      </c>
      <c r="B59" s="61" t="s">
        <v>650</v>
      </c>
      <c r="C59" s="62" t="s">
        <v>651</v>
      </c>
      <c r="D59" s="63" t="s">
        <v>652</v>
      </c>
      <c r="E59" s="63" t="s">
        <v>653</v>
      </c>
      <c r="F59" s="64" t="s">
        <v>44</v>
      </c>
      <c r="G59" s="65" t="s">
        <v>654</v>
      </c>
      <c r="H59" s="66" t="s">
        <v>655</v>
      </c>
      <c r="I59" s="67">
        <v>7319683661</v>
      </c>
      <c r="J59" s="68" t="s">
        <v>60</v>
      </c>
      <c r="K59" s="69" t="s">
        <v>48</v>
      </c>
      <c r="L59" s="70" t="s">
        <v>49</v>
      </c>
      <c r="M59" s="71">
        <v>3505</v>
      </c>
      <c r="N59" s="72"/>
      <c r="O59" s="73">
        <v>17.51152073732719</v>
      </c>
      <c r="P59" s="74" t="s">
        <v>48</v>
      </c>
      <c r="Q59" s="75"/>
      <c r="R59" s="76"/>
      <c r="S59" s="77" t="s">
        <v>50</v>
      </c>
      <c r="T59" s="78">
        <v>158973</v>
      </c>
      <c r="U59" s="79">
        <v>24035.30963731458</v>
      </c>
      <c r="V59" s="79">
        <v>11601.986855865527</v>
      </c>
      <c r="W59" s="85">
        <v>17087</v>
      </c>
      <c r="X59" s="81" t="s">
        <v>51</v>
      </c>
      <c r="Y59" s="82" t="s">
        <v>52</v>
      </c>
      <c r="Z59" s="62">
        <f t="shared" si="10"/>
        <v>0</v>
      </c>
      <c r="AA59" s="63">
        <f t="shared" si="11"/>
        <v>0</v>
      </c>
      <c r="AB59" s="63">
        <f t="shared" si="12"/>
        <v>0</v>
      </c>
      <c r="AC59" s="63">
        <f t="shared" si="13"/>
        <v>0</v>
      </c>
      <c r="AD59" s="83" t="str">
        <f t="shared" si="14"/>
        <v>-</v>
      </c>
      <c r="AE59" s="62">
        <f t="shared" si="15"/>
        <v>1</v>
      </c>
      <c r="AF59" s="63">
        <f t="shared" si="16"/>
        <v>0</v>
      </c>
      <c r="AG59" s="63">
        <f t="shared" si="17"/>
        <v>0</v>
      </c>
      <c r="AH59" s="83" t="str">
        <f t="shared" si="18"/>
        <v>-</v>
      </c>
      <c r="AI59" s="84">
        <f t="shared" si="19"/>
        <v>0</v>
      </c>
    </row>
    <row r="60" spans="1:35" ht="15">
      <c r="A60" s="60" t="s">
        <v>215</v>
      </c>
      <c r="B60" s="61" t="s">
        <v>216</v>
      </c>
      <c r="C60" s="62" t="s">
        <v>217</v>
      </c>
      <c r="D60" s="63" t="s">
        <v>218</v>
      </c>
      <c r="E60" s="63" t="s">
        <v>219</v>
      </c>
      <c r="F60" s="64" t="s">
        <v>44</v>
      </c>
      <c r="G60" s="65" t="s">
        <v>220</v>
      </c>
      <c r="H60" s="66" t="s">
        <v>221</v>
      </c>
      <c r="I60" s="67">
        <v>7316429733</v>
      </c>
      <c r="J60" s="68" t="s">
        <v>60</v>
      </c>
      <c r="K60" s="69" t="s">
        <v>48</v>
      </c>
      <c r="L60" s="70" t="s">
        <v>49</v>
      </c>
      <c r="M60" s="71">
        <v>3031</v>
      </c>
      <c r="N60" s="72"/>
      <c r="O60" s="73">
        <v>21.66712669058791</v>
      </c>
      <c r="P60" s="74" t="s">
        <v>50</v>
      </c>
      <c r="Q60" s="75"/>
      <c r="R60" s="76"/>
      <c r="S60" s="77" t="s">
        <v>50</v>
      </c>
      <c r="T60" s="78">
        <v>179528</v>
      </c>
      <c r="U60" s="79">
        <v>27517.19252039011</v>
      </c>
      <c r="V60" s="79">
        <v>11859.763582753067</v>
      </c>
      <c r="W60" s="85">
        <v>19563</v>
      </c>
      <c r="X60" s="81" t="s">
        <v>51</v>
      </c>
      <c r="Y60" s="82" t="s">
        <v>52</v>
      </c>
      <c r="Z60" s="62">
        <f t="shared" si="10"/>
        <v>0</v>
      </c>
      <c r="AA60" s="63">
        <f t="shared" si="11"/>
        <v>0</v>
      </c>
      <c r="AB60" s="63">
        <f t="shared" si="12"/>
        <v>0</v>
      </c>
      <c r="AC60" s="63">
        <f t="shared" si="13"/>
        <v>0</v>
      </c>
      <c r="AD60" s="83" t="str">
        <f t="shared" si="14"/>
        <v>-</v>
      </c>
      <c r="AE60" s="62">
        <f t="shared" si="15"/>
        <v>1</v>
      </c>
      <c r="AF60" s="63">
        <f t="shared" si="16"/>
        <v>1</v>
      </c>
      <c r="AG60" s="63" t="str">
        <f t="shared" si="17"/>
        <v>Initial</v>
      </c>
      <c r="AH60" s="83" t="str">
        <f t="shared" si="18"/>
        <v>RLIS</v>
      </c>
      <c r="AI60" s="84">
        <f t="shared" si="19"/>
        <v>0</v>
      </c>
    </row>
    <row r="61" spans="1:35" ht="15">
      <c r="A61" s="60" t="s">
        <v>222</v>
      </c>
      <c r="B61" s="61" t="s">
        <v>223</v>
      </c>
      <c r="C61" s="62" t="s">
        <v>224</v>
      </c>
      <c r="D61" s="63" t="s">
        <v>225</v>
      </c>
      <c r="E61" s="63" t="s">
        <v>226</v>
      </c>
      <c r="F61" s="64" t="s">
        <v>44</v>
      </c>
      <c r="G61" s="65" t="s">
        <v>227</v>
      </c>
      <c r="H61" s="66" t="s">
        <v>228</v>
      </c>
      <c r="I61" s="67">
        <v>9317293391</v>
      </c>
      <c r="J61" s="68" t="s">
        <v>172</v>
      </c>
      <c r="K61" s="69" t="s">
        <v>50</v>
      </c>
      <c r="L61" s="70" t="s">
        <v>49</v>
      </c>
      <c r="M61" s="71">
        <v>3589</v>
      </c>
      <c r="N61" s="72"/>
      <c r="O61" s="73">
        <v>20.9017397696643</v>
      </c>
      <c r="P61" s="74" t="s">
        <v>50</v>
      </c>
      <c r="Q61" s="75"/>
      <c r="R61" s="76"/>
      <c r="S61" s="77" t="s">
        <v>50</v>
      </c>
      <c r="T61" s="78">
        <v>204733</v>
      </c>
      <c r="U61" s="79">
        <v>31833.075390208473</v>
      </c>
      <c r="V61" s="79">
        <v>14076.590772973175</v>
      </c>
      <c r="W61" s="85">
        <v>22631</v>
      </c>
      <c r="X61" s="81" t="s">
        <v>51</v>
      </c>
      <c r="Y61" s="82" t="s">
        <v>52</v>
      </c>
      <c r="Z61" s="62">
        <f t="shared" si="10"/>
        <v>1</v>
      </c>
      <c r="AA61" s="63">
        <f t="shared" si="11"/>
        <v>0</v>
      </c>
      <c r="AB61" s="63">
        <f t="shared" si="12"/>
        <v>0</v>
      </c>
      <c r="AC61" s="63">
        <f t="shared" si="13"/>
        <v>0</v>
      </c>
      <c r="AD61" s="83" t="str">
        <f t="shared" si="14"/>
        <v>-</v>
      </c>
      <c r="AE61" s="62">
        <f t="shared" si="15"/>
        <v>1</v>
      </c>
      <c r="AF61" s="63">
        <f t="shared" si="16"/>
        <v>1</v>
      </c>
      <c r="AG61" s="63" t="str">
        <f t="shared" si="17"/>
        <v>Initial</v>
      </c>
      <c r="AH61" s="83" t="str">
        <f t="shared" si="18"/>
        <v>RLIS</v>
      </c>
      <c r="AI61" s="84">
        <f t="shared" si="19"/>
        <v>0</v>
      </c>
    </row>
    <row r="62" spans="1:35" ht="15">
      <c r="A62" s="60" t="s">
        <v>229</v>
      </c>
      <c r="B62" s="61" t="s">
        <v>230</v>
      </c>
      <c r="C62" s="62" t="s">
        <v>231</v>
      </c>
      <c r="D62" s="63" t="s">
        <v>232</v>
      </c>
      <c r="E62" s="63" t="s">
        <v>233</v>
      </c>
      <c r="F62" s="64" t="s">
        <v>44</v>
      </c>
      <c r="G62" s="65" t="s">
        <v>234</v>
      </c>
      <c r="H62" s="66" t="s">
        <v>235</v>
      </c>
      <c r="I62" s="67">
        <v>7315867657</v>
      </c>
      <c r="J62" s="68" t="s">
        <v>68</v>
      </c>
      <c r="K62" s="69" t="s">
        <v>50</v>
      </c>
      <c r="L62" s="70" t="s">
        <v>49</v>
      </c>
      <c r="M62" s="71">
        <v>632</v>
      </c>
      <c r="N62" s="72"/>
      <c r="O62" s="73">
        <v>22.740524781341108</v>
      </c>
      <c r="P62" s="74" t="s">
        <v>50</v>
      </c>
      <c r="Q62" s="75"/>
      <c r="R62" s="76"/>
      <c r="S62" s="77" t="s">
        <v>50</v>
      </c>
      <c r="T62" s="78">
        <v>30168</v>
      </c>
      <c r="U62" s="79">
        <v>4975.5190204513765</v>
      </c>
      <c r="V62" s="79">
        <v>2342.7402416128148</v>
      </c>
      <c r="W62" s="85">
        <v>3537</v>
      </c>
      <c r="X62" s="81" t="s">
        <v>51</v>
      </c>
      <c r="Y62" s="82" t="s">
        <v>52</v>
      </c>
      <c r="Z62" s="62">
        <f t="shared" si="10"/>
        <v>1</v>
      </c>
      <c r="AA62" s="63">
        <f t="shared" si="11"/>
        <v>0</v>
      </c>
      <c r="AB62" s="63">
        <f t="shared" si="12"/>
        <v>0</v>
      </c>
      <c r="AC62" s="63">
        <f t="shared" si="13"/>
        <v>0</v>
      </c>
      <c r="AD62" s="83" t="str">
        <f t="shared" si="14"/>
        <v>-</v>
      </c>
      <c r="AE62" s="62">
        <f t="shared" si="15"/>
        <v>1</v>
      </c>
      <c r="AF62" s="63">
        <f t="shared" si="16"/>
        <v>1</v>
      </c>
      <c r="AG62" s="63" t="str">
        <f t="shared" si="17"/>
        <v>Initial</v>
      </c>
      <c r="AH62" s="83" t="str">
        <f t="shared" si="18"/>
        <v>RLIS</v>
      </c>
      <c r="AI62" s="84">
        <f t="shared" si="19"/>
        <v>0</v>
      </c>
    </row>
    <row r="63" spans="1:35" ht="15">
      <c r="A63" s="60" t="s">
        <v>236</v>
      </c>
      <c r="B63" s="61" t="s">
        <v>237</v>
      </c>
      <c r="C63" s="62" t="s">
        <v>238</v>
      </c>
      <c r="D63" s="63" t="s">
        <v>239</v>
      </c>
      <c r="E63" s="63" t="s">
        <v>240</v>
      </c>
      <c r="F63" s="64" t="s">
        <v>44</v>
      </c>
      <c r="G63" s="65" t="s">
        <v>241</v>
      </c>
      <c r="H63" s="66" t="s">
        <v>242</v>
      </c>
      <c r="I63" s="67">
        <v>9312894148</v>
      </c>
      <c r="J63" s="68" t="s">
        <v>68</v>
      </c>
      <c r="K63" s="69" t="s">
        <v>50</v>
      </c>
      <c r="L63" s="70" t="s">
        <v>49</v>
      </c>
      <c r="M63" s="71">
        <v>1383</v>
      </c>
      <c r="N63" s="72"/>
      <c r="O63" s="73">
        <v>23.270893371757925</v>
      </c>
      <c r="P63" s="74" t="s">
        <v>50</v>
      </c>
      <c r="Q63" s="75"/>
      <c r="R63" s="76"/>
      <c r="S63" s="77" t="s">
        <v>50</v>
      </c>
      <c r="T63" s="78">
        <v>74870</v>
      </c>
      <c r="U63" s="79">
        <v>12055.629019703658</v>
      </c>
      <c r="V63" s="79">
        <v>5322.358611848558</v>
      </c>
      <c r="W63" s="85">
        <v>8571</v>
      </c>
      <c r="X63" s="81" t="s">
        <v>51</v>
      </c>
      <c r="Y63" s="82" t="s">
        <v>52</v>
      </c>
      <c r="Z63" s="62">
        <f t="shared" si="10"/>
        <v>1</v>
      </c>
      <c r="AA63" s="63">
        <f t="shared" si="11"/>
        <v>0</v>
      </c>
      <c r="AB63" s="63">
        <f t="shared" si="12"/>
        <v>0</v>
      </c>
      <c r="AC63" s="63">
        <f t="shared" si="13"/>
        <v>0</v>
      </c>
      <c r="AD63" s="83" t="str">
        <f t="shared" si="14"/>
        <v>-</v>
      </c>
      <c r="AE63" s="62">
        <f t="shared" si="15"/>
        <v>1</v>
      </c>
      <c r="AF63" s="63">
        <f t="shared" si="16"/>
        <v>1</v>
      </c>
      <c r="AG63" s="63" t="str">
        <f t="shared" si="17"/>
        <v>Initial</v>
      </c>
      <c r="AH63" s="83" t="str">
        <f t="shared" si="18"/>
        <v>RLIS</v>
      </c>
      <c r="AI63" s="84">
        <f t="shared" si="19"/>
        <v>0</v>
      </c>
    </row>
    <row r="64" spans="1:35" ht="15">
      <c r="A64" s="60" t="s">
        <v>243</v>
      </c>
      <c r="B64" s="61" t="s">
        <v>244</v>
      </c>
      <c r="C64" s="62" t="s">
        <v>245</v>
      </c>
      <c r="D64" s="63" t="s">
        <v>246</v>
      </c>
      <c r="E64" s="63" t="s">
        <v>247</v>
      </c>
      <c r="F64" s="64" t="s">
        <v>44</v>
      </c>
      <c r="G64" s="65" t="s">
        <v>248</v>
      </c>
      <c r="H64" s="66" t="s">
        <v>249</v>
      </c>
      <c r="I64" s="67">
        <v>7317842652</v>
      </c>
      <c r="J64" s="68" t="s">
        <v>47</v>
      </c>
      <c r="K64" s="69" t="s">
        <v>48</v>
      </c>
      <c r="L64" s="70" t="s">
        <v>49</v>
      </c>
      <c r="M64" s="71">
        <v>1206</v>
      </c>
      <c r="N64" s="72"/>
      <c r="O64" s="73">
        <v>27.691350342252647</v>
      </c>
      <c r="P64" s="74" t="s">
        <v>50</v>
      </c>
      <c r="Q64" s="75"/>
      <c r="R64" s="76"/>
      <c r="S64" s="77" t="s">
        <v>50</v>
      </c>
      <c r="T64" s="78">
        <v>108578</v>
      </c>
      <c r="U64" s="79">
        <v>14905.804851037208</v>
      </c>
      <c r="V64" s="79">
        <v>5904.972047806839</v>
      </c>
      <c r="W64" s="85">
        <v>10597</v>
      </c>
      <c r="X64" s="81" t="s">
        <v>51</v>
      </c>
      <c r="Y64" s="82" t="s">
        <v>52</v>
      </c>
      <c r="Z64" s="62">
        <f t="shared" si="10"/>
        <v>0</v>
      </c>
      <c r="AA64" s="63">
        <f t="shared" si="11"/>
        <v>0</v>
      </c>
      <c r="AB64" s="63">
        <f t="shared" si="12"/>
        <v>0</v>
      </c>
      <c r="AC64" s="63">
        <f t="shared" si="13"/>
        <v>0</v>
      </c>
      <c r="AD64" s="83" t="str">
        <f t="shared" si="14"/>
        <v>-</v>
      </c>
      <c r="AE64" s="62">
        <f t="shared" si="15"/>
        <v>1</v>
      </c>
      <c r="AF64" s="63">
        <f t="shared" si="16"/>
        <v>1</v>
      </c>
      <c r="AG64" s="63" t="str">
        <f t="shared" si="17"/>
        <v>Initial</v>
      </c>
      <c r="AH64" s="83" t="str">
        <f t="shared" si="18"/>
        <v>RLIS</v>
      </c>
      <c r="AI64" s="84">
        <f t="shared" si="19"/>
        <v>0</v>
      </c>
    </row>
    <row r="65" spans="1:35" ht="15">
      <c r="A65" s="60" t="s">
        <v>656</v>
      </c>
      <c r="B65" s="61" t="s">
        <v>657</v>
      </c>
      <c r="C65" s="62" t="s">
        <v>658</v>
      </c>
      <c r="D65" s="63" t="s">
        <v>659</v>
      </c>
      <c r="E65" s="63" t="s">
        <v>660</v>
      </c>
      <c r="F65" s="64" t="s">
        <v>44</v>
      </c>
      <c r="G65" s="65" t="s">
        <v>661</v>
      </c>
      <c r="H65" s="66" t="s">
        <v>662</v>
      </c>
      <c r="I65" s="67">
        <v>9312962568</v>
      </c>
      <c r="J65" s="68" t="s">
        <v>60</v>
      </c>
      <c r="K65" s="69" t="s">
        <v>48</v>
      </c>
      <c r="L65" s="70" t="s">
        <v>49</v>
      </c>
      <c r="M65" s="71">
        <v>2875</v>
      </c>
      <c r="N65" s="72"/>
      <c r="O65" s="73">
        <v>17.31993299832496</v>
      </c>
      <c r="P65" s="74" t="s">
        <v>48</v>
      </c>
      <c r="Q65" s="75"/>
      <c r="R65" s="76"/>
      <c r="S65" s="77" t="s">
        <v>50</v>
      </c>
      <c r="T65" s="78">
        <v>148997</v>
      </c>
      <c r="U65" s="79">
        <v>19196.365942685927</v>
      </c>
      <c r="V65" s="79">
        <v>9652.727165616892</v>
      </c>
      <c r="W65" s="85">
        <v>13647</v>
      </c>
      <c r="X65" s="81" t="s">
        <v>51</v>
      </c>
      <c r="Y65" s="82" t="s">
        <v>52</v>
      </c>
      <c r="Z65" s="62">
        <f t="shared" si="10"/>
        <v>0</v>
      </c>
      <c r="AA65" s="63">
        <f t="shared" si="11"/>
        <v>0</v>
      </c>
      <c r="AB65" s="63">
        <f t="shared" si="12"/>
        <v>0</v>
      </c>
      <c r="AC65" s="63">
        <f t="shared" si="13"/>
        <v>0</v>
      </c>
      <c r="AD65" s="83" t="str">
        <f t="shared" si="14"/>
        <v>-</v>
      </c>
      <c r="AE65" s="62">
        <f t="shared" si="15"/>
        <v>1</v>
      </c>
      <c r="AF65" s="63">
        <f t="shared" si="16"/>
        <v>0</v>
      </c>
      <c r="AG65" s="63">
        <f t="shared" si="17"/>
        <v>0</v>
      </c>
      <c r="AH65" s="83" t="str">
        <f t="shared" si="18"/>
        <v>-</v>
      </c>
      <c r="AI65" s="84">
        <f t="shared" si="19"/>
        <v>0</v>
      </c>
    </row>
    <row r="66" spans="1:35" ht="15">
      <c r="A66" s="60" t="s">
        <v>663</v>
      </c>
      <c r="B66" s="61" t="s">
        <v>664</v>
      </c>
      <c r="C66" s="62" t="s">
        <v>665</v>
      </c>
      <c r="D66" s="63" t="s">
        <v>666</v>
      </c>
      <c r="E66" s="63" t="s">
        <v>529</v>
      </c>
      <c r="F66" s="64" t="s">
        <v>44</v>
      </c>
      <c r="G66" s="65" t="s">
        <v>530</v>
      </c>
      <c r="H66" s="66" t="s">
        <v>667</v>
      </c>
      <c r="I66" s="67">
        <v>7319862222</v>
      </c>
      <c r="J66" s="68" t="s">
        <v>47</v>
      </c>
      <c r="K66" s="69" t="s">
        <v>48</v>
      </c>
      <c r="L66" s="70" t="s">
        <v>49</v>
      </c>
      <c r="M66" s="71">
        <v>1160</v>
      </c>
      <c r="N66" s="72"/>
      <c r="O66" s="73">
        <v>19.237012987012985</v>
      </c>
      <c r="P66" s="74" t="s">
        <v>48</v>
      </c>
      <c r="Q66" s="75"/>
      <c r="R66" s="76"/>
      <c r="S66" s="77" t="s">
        <v>50</v>
      </c>
      <c r="T66" s="78">
        <v>81212</v>
      </c>
      <c r="U66" s="79">
        <v>9380.791027108495</v>
      </c>
      <c r="V66" s="79">
        <v>4403.752749444167</v>
      </c>
      <c r="W66" s="85">
        <v>6669</v>
      </c>
      <c r="X66" s="81" t="s">
        <v>51</v>
      </c>
      <c r="Y66" s="82" t="s">
        <v>52</v>
      </c>
      <c r="Z66" s="62">
        <f t="shared" si="10"/>
        <v>0</v>
      </c>
      <c r="AA66" s="63">
        <f t="shared" si="11"/>
        <v>0</v>
      </c>
      <c r="AB66" s="63">
        <f t="shared" si="12"/>
        <v>0</v>
      </c>
      <c r="AC66" s="63">
        <f t="shared" si="13"/>
        <v>0</v>
      </c>
      <c r="AD66" s="83" t="str">
        <f t="shared" si="14"/>
        <v>-</v>
      </c>
      <c r="AE66" s="62">
        <f t="shared" si="15"/>
        <v>1</v>
      </c>
      <c r="AF66" s="63">
        <f t="shared" si="16"/>
        <v>0</v>
      </c>
      <c r="AG66" s="63">
        <f t="shared" si="17"/>
        <v>0</v>
      </c>
      <c r="AH66" s="83" t="str">
        <f t="shared" si="18"/>
        <v>-</v>
      </c>
      <c r="AI66" s="84">
        <f t="shared" si="19"/>
        <v>0</v>
      </c>
    </row>
    <row r="67" spans="1:35" ht="15">
      <c r="A67" s="60" t="s">
        <v>250</v>
      </c>
      <c r="B67" s="61" t="s">
        <v>251</v>
      </c>
      <c r="C67" s="62" t="s">
        <v>252</v>
      </c>
      <c r="D67" s="63" t="s">
        <v>253</v>
      </c>
      <c r="E67" s="63" t="s">
        <v>254</v>
      </c>
      <c r="F67" s="64" t="s">
        <v>44</v>
      </c>
      <c r="G67" s="65" t="s">
        <v>255</v>
      </c>
      <c r="H67" s="66" t="s">
        <v>256</v>
      </c>
      <c r="I67" s="67">
        <v>9312680119</v>
      </c>
      <c r="J67" s="68" t="s">
        <v>68</v>
      </c>
      <c r="K67" s="69" t="s">
        <v>50</v>
      </c>
      <c r="L67" s="70" t="s">
        <v>49</v>
      </c>
      <c r="M67" s="71">
        <v>1470</v>
      </c>
      <c r="N67" s="72"/>
      <c r="O67" s="73">
        <v>25.311942959001783</v>
      </c>
      <c r="P67" s="74" t="s">
        <v>50</v>
      </c>
      <c r="Q67" s="75"/>
      <c r="R67" s="76"/>
      <c r="S67" s="77" t="s">
        <v>50</v>
      </c>
      <c r="T67" s="78">
        <v>94196</v>
      </c>
      <c r="U67" s="79">
        <v>16467.778383609904</v>
      </c>
      <c r="V67" s="79">
        <v>6720.459482250769</v>
      </c>
      <c r="W67" s="85">
        <v>11707</v>
      </c>
      <c r="X67" s="81" t="s">
        <v>51</v>
      </c>
      <c r="Y67" s="82" t="s">
        <v>52</v>
      </c>
      <c r="Z67" s="62">
        <f t="shared" si="10"/>
        <v>1</v>
      </c>
      <c r="AA67" s="63">
        <f t="shared" si="11"/>
        <v>0</v>
      </c>
      <c r="AB67" s="63">
        <f t="shared" si="12"/>
        <v>0</v>
      </c>
      <c r="AC67" s="63">
        <f t="shared" si="13"/>
        <v>0</v>
      </c>
      <c r="AD67" s="83" t="str">
        <f t="shared" si="14"/>
        <v>-</v>
      </c>
      <c r="AE67" s="62">
        <f t="shared" si="15"/>
        <v>1</v>
      </c>
      <c r="AF67" s="63">
        <f t="shared" si="16"/>
        <v>1</v>
      </c>
      <c r="AG67" s="63" t="str">
        <f t="shared" si="17"/>
        <v>Initial</v>
      </c>
      <c r="AH67" s="83" t="str">
        <f t="shared" si="18"/>
        <v>RLIS</v>
      </c>
      <c r="AI67" s="84">
        <f t="shared" si="19"/>
        <v>0</v>
      </c>
    </row>
    <row r="68" spans="1:35" ht="15">
      <c r="A68" s="60" t="s">
        <v>668</v>
      </c>
      <c r="B68" s="61" t="s">
        <v>669</v>
      </c>
      <c r="C68" s="62" t="s">
        <v>670</v>
      </c>
      <c r="D68" s="63" t="s">
        <v>671</v>
      </c>
      <c r="E68" s="63" t="s">
        <v>672</v>
      </c>
      <c r="F68" s="64" t="s">
        <v>44</v>
      </c>
      <c r="G68" s="65" t="s">
        <v>673</v>
      </c>
      <c r="H68" s="66" t="s">
        <v>674</v>
      </c>
      <c r="I68" s="67">
        <v>7316642500</v>
      </c>
      <c r="J68" s="68" t="s">
        <v>675</v>
      </c>
      <c r="K68" s="69" t="s">
        <v>48</v>
      </c>
      <c r="L68" s="70" t="s">
        <v>49</v>
      </c>
      <c r="M68" s="71">
        <v>11855</v>
      </c>
      <c r="N68" s="72"/>
      <c r="O68" s="73">
        <v>18.95945088538963</v>
      </c>
      <c r="P68" s="74" t="s">
        <v>48</v>
      </c>
      <c r="Q68" s="75"/>
      <c r="R68" s="76"/>
      <c r="S68" s="77" t="s">
        <v>48</v>
      </c>
      <c r="T68" s="78">
        <v>871117</v>
      </c>
      <c r="U68" s="79">
        <v>131109.16436972498</v>
      </c>
      <c r="V68" s="79">
        <v>57987.80270237244</v>
      </c>
      <c r="W68" s="85">
        <v>93209</v>
      </c>
      <c r="X68" s="81" t="s">
        <v>51</v>
      </c>
      <c r="Y68" s="82" t="s">
        <v>52</v>
      </c>
      <c r="Z68" s="62">
        <f t="shared" si="10"/>
        <v>0</v>
      </c>
      <c r="AA68" s="63">
        <f t="shared" si="11"/>
        <v>0</v>
      </c>
      <c r="AB68" s="63">
        <f t="shared" si="12"/>
        <v>0</v>
      </c>
      <c r="AC68" s="63">
        <f t="shared" si="13"/>
        <v>0</v>
      </c>
      <c r="AD68" s="83" t="str">
        <f t="shared" si="14"/>
        <v>-</v>
      </c>
      <c r="AE68" s="62">
        <f t="shared" si="15"/>
        <v>0</v>
      </c>
      <c r="AF68" s="63">
        <f t="shared" si="16"/>
        <v>0</v>
      </c>
      <c r="AG68" s="63">
        <f t="shared" si="17"/>
        <v>0</v>
      </c>
      <c r="AH68" s="83" t="str">
        <f t="shared" si="18"/>
        <v>-</v>
      </c>
      <c r="AI68" s="84">
        <f t="shared" si="19"/>
        <v>0</v>
      </c>
    </row>
    <row r="69" spans="1:35" ht="15">
      <c r="A69" s="60" t="s">
        <v>676</v>
      </c>
      <c r="B69" s="61" t="s">
        <v>677</v>
      </c>
      <c r="C69" s="62" t="s">
        <v>678</v>
      </c>
      <c r="D69" s="63" t="s">
        <v>679</v>
      </c>
      <c r="E69" s="63" t="s">
        <v>680</v>
      </c>
      <c r="F69" s="64" t="s">
        <v>44</v>
      </c>
      <c r="G69" s="65" t="s">
        <v>681</v>
      </c>
      <c r="H69" s="66" t="s">
        <v>682</v>
      </c>
      <c r="I69" s="67">
        <v>8653973194</v>
      </c>
      <c r="J69" s="68" t="s">
        <v>473</v>
      </c>
      <c r="K69" s="69" t="s">
        <v>48</v>
      </c>
      <c r="L69" s="70" t="s">
        <v>49</v>
      </c>
      <c r="M69" s="71">
        <v>6853</v>
      </c>
      <c r="N69" s="72"/>
      <c r="O69" s="73">
        <v>19.727809225581115</v>
      </c>
      <c r="P69" s="74" t="s">
        <v>48</v>
      </c>
      <c r="Q69" s="75"/>
      <c r="R69" s="76"/>
      <c r="S69" s="77" t="s">
        <v>48</v>
      </c>
      <c r="T69" s="78">
        <v>362967</v>
      </c>
      <c r="U69" s="79">
        <v>54396.87652161414</v>
      </c>
      <c r="V69" s="79">
        <v>25358.20838168651</v>
      </c>
      <c r="W69" s="85">
        <v>38672</v>
      </c>
      <c r="X69" s="81" t="s">
        <v>51</v>
      </c>
      <c r="Y69" s="82" t="s">
        <v>52</v>
      </c>
      <c r="Z69" s="62">
        <f aca="true" t="shared" si="20" ref="Z69:Z100">IF(OR(K69="YES",TRIM(L69)="YES"),1,0)</f>
        <v>0</v>
      </c>
      <c r="AA69" s="63">
        <f aca="true" t="shared" si="21" ref="AA69:AA100">IF(OR(AND(ISNUMBER(M69),AND(M69&gt;0,M69&lt;600)),AND(ISNUMBER(M69),AND(M69&gt;0,N69="YES"))),1,0)</f>
        <v>0</v>
      </c>
      <c r="AB69" s="63">
        <f aca="true" t="shared" si="22" ref="AB69:AB100">IF(AND(OR(K69="YES",TRIM(L69)="YES"),(Z69=0)),"Trouble",0)</f>
        <v>0</v>
      </c>
      <c r="AC69" s="63">
        <f aca="true" t="shared" si="23" ref="AC69:AC100">IF(AND(OR(AND(ISNUMBER(M69),AND(M69&gt;0,M69&lt;600)),AND(ISNUMBER(M69),AND(M69&gt;0,N69="YES"))),(AA69=0)),"Trouble",0)</f>
        <v>0</v>
      </c>
      <c r="AD69" s="83" t="str">
        <f aca="true" t="shared" si="24" ref="AD69:AD100">IF(AND(Z69=1,AA69=1),"SRSA","-")</f>
        <v>-</v>
      </c>
      <c r="AE69" s="62">
        <f aca="true" t="shared" si="25" ref="AE69:AE100">IF(S69="YES",1,0)</f>
        <v>0</v>
      </c>
      <c r="AF69" s="63">
        <f aca="true" t="shared" si="26" ref="AF69:AF100">IF(OR(AND(ISNUMBER(Q69),Q69&gt;=20),(AND(ISNUMBER(Q69)=FALSE,AND(ISNUMBER(O69),O69&gt;=20)))),1,0)</f>
        <v>0</v>
      </c>
      <c r="AG69" s="63">
        <f aca="true" t="shared" si="27" ref="AG69:AG100">IF(AND(AE69=1,AF69=1),"Initial",0)</f>
        <v>0</v>
      </c>
      <c r="AH69" s="83" t="str">
        <f aca="true" t="shared" si="28" ref="AH69:AH100">IF(AND(AND(AG69="Initial",AI69=0),AND(ISNUMBER(M69),M69&gt;0)),"RLIS","-")</f>
        <v>-</v>
      </c>
      <c r="AI69" s="84">
        <f aca="true" t="shared" si="29" ref="AI69:AI100">IF(AND(AD69="SRSA",AG69="Initial"),"SRSA",0)</f>
        <v>0</v>
      </c>
    </row>
    <row r="70" spans="1:35" ht="15">
      <c r="A70" s="60" t="s">
        <v>683</v>
      </c>
      <c r="B70" s="61" t="s">
        <v>684</v>
      </c>
      <c r="C70" s="62" t="s">
        <v>685</v>
      </c>
      <c r="D70" s="63" t="s">
        <v>686</v>
      </c>
      <c r="E70" s="63" t="s">
        <v>687</v>
      </c>
      <c r="F70" s="64" t="s">
        <v>44</v>
      </c>
      <c r="G70" s="65" t="s">
        <v>688</v>
      </c>
      <c r="H70" s="66" t="s">
        <v>689</v>
      </c>
      <c r="I70" s="67">
        <v>4234345200</v>
      </c>
      <c r="J70" s="68" t="s">
        <v>517</v>
      </c>
      <c r="K70" s="69" t="s">
        <v>48</v>
      </c>
      <c r="L70" s="70" t="s">
        <v>49</v>
      </c>
      <c r="M70" s="71">
        <v>6959</v>
      </c>
      <c r="N70" s="72"/>
      <c r="O70" s="73">
        <v>16.22547861025762</v>
      </c>
      <c r="P70" s="74" t="s">
        <v>48</v>
      </c>
      <c r="Q70" s="75"/>
      <c r="R70" s="76"/>
      <c r="S70" s="77" t="s">
        <v>48</v>
      </c>
      <c r="T70" s="78">
        <v>380018</v>
      </c>
      <c r="U70" s="79">
        <v>50598.38938734884</v>
      </c>
      <c r="V70" s="79">
        <v>24615.21377441257</v>
      </c>
      <c r="W70" s="85">
        <v>35972</v>
      </c>
      <c r="X70" s="81" t="s">
        <v>51</v>
      </c>
      <c r="Y70" s="82" t="s">
        <v>52</v>
      </c>
      <c r="Z70" s="62">
        <f t="shared" si="20"/>
        <v>0</v>
      </c>
      <c r="AA70" s="63">
        <f t="shared" si="21"/>
        <v>0</v>
      </c>
      <c r="AB70" s="63">
        <f t="shared" si="22"/>
        <v>0</v>
      </c>
      <c r="AC70" s="63">
        <f t="shared" si="23"/>
        <v>0</v>
      </c>
      <c r="AD70" s="83" t="str">
        <f t="shared" si="24"/>
        <v>-</v>
      </c>
      <c r="AE70" s="62">
        <f t="shared" si="25"/>
        <v>0</v>
      </c>
      <c r="AF70" s="63">
        <f t="shared" si="26"/>
        <v>0</v>
      </c>
      <c r="AG70" s="63">
        <f t="shared" si="27"/>
        <v>0</v>
      </c>
      <c r="AH70" s="83" t="str">
        <f t="shared" si="28"/>
        <v>-</v>
      </c>
      <c r="AI70" s="84">
        <f t="shared" si="29"/>
        <v>0</v>
      </c>
    </row>
    <row r="71" spans="1:35" ht="15">
      <c r="A71" s="60" t="s">
        <v>257</v>
      </c>
      <c r="B71" s="61" t="s">
        <v>258</v>
      </c>
      <c r="C71" s="62" t="s">
        <v>259</v>
      </c>
      <c r="D71" s="63" t="s">
        <v>260</v>
      </c>
      <c r="E71" s="63" t="s">
        <v>261</v>
      </c>
      <c r="F71" s="64" t="s">
        <v>44</v>
      </c>
      <c r="G71" s="65" t="s">
        <v>262</v>
      </c>
      <c r="H71" s="66" t="s">
        <v>263</v>
      </c>
      <c r="I71" s="67">
        <v>4237272640</v>
      </c>
      <c r="J71" s="68" t="s">
        <v>68</v>
      </c>
      <c r="K71" s="69" t="s">
        <v>50</v>
      </c>
      <c r="L71" s="70" t="s">
        <v>49</v>
      </c>
      <c r="M71" s="71">
        <v>2094</v>
      </c>
      <c r="N71" s="72"/>
      <c r="O71" s="73">
        <v>30.69432684165961</v>
      </c>
      <c r="P71" s="74" t="s">
        <v>50</v>
      </c>
      <c r="Q71" s="75"/>
      <c r="R71" s="76"/>
      <c r="S71" s="77" t="s">
        <v>50</v>
      </c>
      <c r="T71" s="78">
        <v>177049</v>
      </c>
      <c r="U71" s="79">
        <v>29839.038222098126</v>
      </c>
      <c r="V71" s="79">
        <v>11177.246452674606</v>
      </c>
      <c r="W71" s="85">
        <v>21213</v>
      </c>
      <c r="X71" s="81" t="s">
        <v>51</v>
      </c>
      <c r="Y71" s="82" t="s">
        <v>52</v>
      </c>
      <c r="Z71" s="62">
        <f t="shared" si="20"/>
        <v>1</v>
      </c>
      <c r="AA71" s="63">
        <f t="shared" si="21"/>
        <v>0</v>
      </c>
      <c r="AB71" s="63">
        <f t="shared" si="22"/>
        <v>0</v>
      </c>
      <c r="AC71" s="63">
        <f t="shared" si="23"/>
        <v>0</v>
      </c>
      <c r="AD71" s="83" t="str">
        <f t="shared" si="24"/>
        <v>-</v>
      </c>
      <c r="AE71" s="62">
        <f t="shared" si="25"/>
        <v>1</v>
      </c>
      <c r="AF71" s="63">
        <f t="shared" si="26"/>
        <v>1</v>
      </c>
      <c r="AG71" s="63" t="str">
        <f t="shared" si="27"/>
        <v>Initial</v>
      </c>
      <c r="AH71" s="83" t="str">
        <f t="shared" si="28"/>
        <v>RLIS</v>
      </c>
      <c r="AI71" s="84">
        <f t="shared" si="29"/>
        <v>0</v>
      </c>
    </row>
    <row r="72" spans="1:35" ht="15">
      <c r="A72" s="60" t="s">
        <v>690</v>
      </c>
      <c r="B72" s="61" t="s">
        <v>691</v>
      </c>
      <c r="C72" s="62" t="s">
        <v>692</v>
      </c>
      <c r="D72" s="63" t="s">
        <v>693</v>
      </c>
      <c r="E72" s="63" t="s">
        <v>694</v>
      </c>
      <c r="F72" s="64" t="s">
        <v>44</v>
      </c>
      <c r="G72" s="65" t="s">
        <v>695</v>
      </c>
      <c r="H72" s="66" t="s">
        <v>696</v>
      </c>
      <c r="I72" s="67">
        <v>4233782100</v>
      </c>
      <c r="J72" s="68" t="s">
        <v>517</v>
      </c>
      <c r="K72" s="69" t="s">
        <v>48</v>
      </c>
      <c r="L72" s="70" t="s">
        <v>49</v>
      </c>
      <c r="M72" s="71">
        <v>6133</v>
      </c>
      <c r="N72" s="72"/>
      <c r="O72" s="73">
        <v>22.057877813504824</v>
      </c>
      <c r="P72" s="74" t="s">
        <v>50</v>
      </c>
      <c r="Q72" s="75"/>
      <c r="R72" s="76"/>
      <c r="S72" s="77" t="s">
        <v>48</v>
      </c>
      <c r="T72" s="78">
        <v>405265</v>
      </c>
      <c r="U72" s="79">
        <v>56834.920005736305</v>
      </c>
      <c r="V72" s="79">
        <v>24490.168644046014</v>
      </c>
      <c r="W72" s="85">
        <v>40405</v>
      </c>
      <c r="X72" s="81" t="s">
        <v>51</v>
      </c>
      <c r="Y72" s="82" t="s">
        <v>52</v>
      </c>
      <c r="Z72" s="62">
        <f t="shared" si="20"/>
        <v>0</v>
      </c>
      <c r="AA72" s="63">
        <f t="shared" si="21"/>
        <v>0</v>
      </c>
      <c r="AB72" s="63">
        <f t="shared" si="22"/>
        <v>0</v>
      </c>
      <c r="AC72" s="63">
        <f t="shared" si="23"/>
        <v>0</v>
      </c>
      <c r="AD72" s="83" t="str">
        <f t="shared" si="24"/>
        <v>-</v>
      </c>
      <c r="AE72" s="62">
        <f t="shared" si="25"/>
        <v>0</v>
      </c>
      <c r="AF72" s="63">
        <f t="shared" si="26"/>
        <v>1</v>
      </c>
      <c r="AG72" s="63">
        <f t="shared" si="27"/>
        <v>0</v>
      </c>
      <c r="AH72" s="83" t="str">
        <f t="shared" si="28"/>
        <v>-</v>
      </c>
      <c r="AI72" s="84">
        <f t="shared" si="29"/>
        <v>0</v>
      </c>
    </row>
    <row r="73" spans="1:35" ht="15">
      <c r="A73" s="60" t="s">
        <v>697</v>
      </c>
      <c r="B73" s="61" t="s">
        <v>698</v>
      </c>
      <c r="C73" s="62" t="s">
        <v>699</v>
      </c>
      <c r="D73" s="63" t="s">
        <v>700</v>
      </c>
      <c r="E73" s="63" t="s">
        <v>701</v>
      </c>
      <c r="F73" s="64" t="s">
        <v>44</v>
      </c>
      <c r="G73" s="65" t="s">
        <v>702</v>
      </c>
      <c r="H73" s="66" t="s">
        <v>703</v>
      </c>
      <c r="I73" s="67">
        <v>8655941620</v>
      </c>
      <c r="J73" s="68" t="s">
        <v>509</v>
      </c>
      <c r="K73" s="69" t="s">
        <v>48</v>
      </c>
      <c r="L73" s="70" t="s">
        <v>49</v>
      </c>
      <c r="M73" s="71">
        <v>51344</v>
      </c>
      <c r="N73" s="72"/>
      <c r="O73" s="73">
        <v>14.717603608601081</v>
      </c>
      <c r="P73" s="74" t="s">
        <v>48</v>
      </c>
      <c r="Q73" s="75"/>
      <c r="R73" s="76"/>
      <c r="S73" s="77" t="s">
        <v>48</v>
      </c>
      <c r="T73" s="78">
        <v>2648799</v>
      </c>
      <c r="U73" s="79">
        <v>473737.6418578683</v>
      </c>
      <c r="V73" s="79">
        <v>212440.990287603</v>
      </c>
      <c r="W73" s="85">
        <v>336791</v>
      </c>
      <c r="X73" s="81" t="s">
        <v>52</v>
      </c>
      <c r="Y73" s="82" t="s">
        <v>52</v>
      </c>
      <c r="Z73" s="62">
        <f t="shared" si="20"/>
        <v>0</v>
      </c>
      <c r="AA73" s="63">
        <f t="shared" si="21"/>
        <v>0</v>
      </c>
      <c r="AB73" s="63">
        <f t="shared" si="22"/>
        <v>0</v>
      </c>
      <c r="AC73" s="63">
        <f t="shared" si="23"/>
        <v>0</v>
      </c>
      <c r="AD73" s="83" t="str">
        <f t="shared" si="24"/>
        <v>-</v>
      </c>
      <c r="AE73" s="62">
        <f t="shared" si="25"/>
        <v>0</v>
      </c>
      <c r="AF73" s="63">
        <f t="shared" si="26"/>
        <v>0</v>
      </c>
      <c r="AG73" s="63">
        <f t="shared" si="27"/>
        <v>0</v>
      </c>
      <c r="AH73" s="83" t="str">
        <f t="shared" si="28"/>
        <v>-</v>
      </c>
      <c r="AI73" s="84">
        <f t="shared" si="29"/>
        <v>0</v>
      </c>
    </row>
    <row r="74" spans="1:35" ht="15">
      <c r="A74" s="60" t="s">
        <v>264</v>
      </c>
      <c r="B74" s="61" t="s">
        <v>265</v>
      </c>
      <c r="C74" s="62" t="s">
        <v>266</v>
      </c>
      <c r="D74" s="63" t="s">
        <v>267</v>
      </c>
      <c r="E74" s="63" t="s">
        <v>268</v>
      </c>
      <c r="F74" s="64" t="s">
        <v>44</v>
      </c>
      <c r="G74" s="65" t="s">
        <v>269</v>
      </c>
      <c r="H74" s="66" t="s">
        <v>270</v>
      </c>
      <c r="I74" s="67">
        <v>7312536601</v>
      </c>
      <c r="J74" s="68" t="s">
        <v>60</v>
      </c>
      <c r="K74" s="69" t="s">
        <v>48</v>
      </c>
      <c r="L74" s="70" t="s">
        <v>49</v>
      </c>
      <c r="M74" s="71">
        <v>830</v>
      </c>
      <c r="N74" s="72"/>
      <c r="O74" s="73">
        <v>33.94285714285714</v>
      </c>
      <c r="P74" s="74" t="s">
        <v>50</v>
      </c>
      <c r="Q74" s="75"/>
      <c r="R74" s="76"/>
      <c r="S74" s="77" t="s">
        <v>50</v>
      </c>
      <c r="T74" s="78">
        <v>79285</v>
      </c>
      <c r="U74" s="79">
        <v>13837.19943724302</v>
      </c>
      <c r="V74" s="79">
        <v>4995.813195503423</v>
      </c>
      <c r="W74" s="85">
        <v>9837</v>
      </c>
      <c r="X74" s="81" t="s">
        <v>51</v>
      </c>
      <c r="Y74" s="82" t="s">
        <v>52</v>
      </c>
      <c r="Z74" s="62">
        <f t="shared" si="20"/>
        <v>0</v>
      </c>
      <c r="AA74" s="63">
        <f t="shared" si="21"/>
        <v>0</v>
      </c>
      <c r="AB74" s="63">
        <f t="shared" si="22"/>
        <v>0</v>
      </c>
      <c r="AC74" s="63">
        <f t="shared" si="23"/>
        <v>0</v>
      </c>
      <c r="AD74" s="83" t="str">
        <f t="shared" si="24"/>
        <v>-</v>
      </c>
      <c r="AE74" s="62">
        <f t="shared" si="25"/>
        <v>1</v>
      </c>
      <c r="AF74" s="63">
        <f t="shared" si="26"/>
        <v>1</v>
      </c>
      <c r="AG74" s="63" t="str">
        <f t="shared" si="27"/>
        <v>Initial</v>
      </c>
      <c r="AH74" s="83" t="str">
        <f t="shared" si="28"/>
        <v>RLIS</v>
      </c>
      <c r="AI74" s="84">
        <f t="shared" si="29"/>
        <v>0</v>
      </c>
    </row>
    <row r="75" spans="1:35" ht="15">
      <c r="A75" s="60" t="s">
        <v>271</v>
      </c>
      <c r="B75" s="61" t="s">
        <v>272</v>
      </c>
      <c r="C75" s="62" t="s">
        <v>273</v>
      </c>
      <c r="D75" s="63" t="s">
        <v>274</v>
      </c>
      <c r="E75" s="63" t="s">
        <v>275</v>
      </c>
      <c r="F75" s="64" t="s">
        <v>44</v>
      </c>
      <c r="G75" s="65" t="s">
        <v>276</v>
      </c>
      <c r="H75" s="66" t="s">
        <v>277</v>
      </c>
      <c r="I75" s="67">
        <v>7316352941</v>
      </c>
      <c r="J75" s="68" t="s">
        <v>60</v>
      </c>
      <c r="K75" s="69" t="s">
        <v>48</v>
      </c>
      <c r="L75" s="70" t="s">
        <v>49</v>
      </c>
      <c r="M75" s="71">
        <v>4145</v>
      </c>
      <c r="N75" s="72"/>
      <c r="O75" s="73">
        <v>24.918389553862895</v>
      </c>
      <c r="P75" s="74" t="s">
        <v>50</v>
      </c>
      <c r="Q75" s="75"/>
      <c r="R75" s="76"/>
      <c r="S75" s="77" t="s">
        <v>50</v>
      </c>
      <c r="T75" s="78">
        <v>321799</v>
      </c>
      <c r="U75" s="79">
        <v>42946.32517838227</v>
      </c>
      <c r="V75" s="79">
        <v>17996.308515063043</v>
      </c>
      <c r="W75" s="85">
        <v>30532</v>
      </c>
      <c r="X75" s="81" t="s">
        <v>51</v>
      </c>
      <c r="Y75" s="82" t="s">
        <v>52</v>
      </c>
      <c r="Z75" s="62">
        <f t="shared" si="20"/>
        <v>0</v>
      </c>
      <c r="AA75" s="63">
        <f t="shared" si="21"/>
        <v>0</v>
      </c>
      <c r="AB75" s="63">
        <f t="shared" si="22"/>
        <v>0</v>
      </c>
      <c r="AC75" s="63">
        <f t="shared" si="23"/>
        <v>0</v>
      </c>
      <c r="AD75" s="83" t="str">
        <f t="shared" si="24"/>
        <v>-</v>
      </c>
      <c r="AE75" s="62">
        <f t="shared" si="25"/>
        <v>1</v>
      </c>
      <c r="AF75" s="63">
        <f t="shared" si="26"/>
        <v>1</v>
      </c>
      <c r="AG75" s="63" t="str">
        <f t="shared" si="27"/>
        <v>Initial</v>
      </c>
      <c r="AH75" s="83" t="str">
        <f t="shared" si="28"/>
        <v>RLIS</v>
      </c>
      <c r="AI75" s="84">
        <f t="shared" si="29"/>
        <v>0</v>
      </c>
    </row>
    <row r="76" spans="1:35" ht="15">
      <c r="A76" s="60" t="s">
        <v>704</v>
      </c>
      <c r="B76" s="61" t="s">
        <v>705</v>
      </c>
      <c r="C76" s="62" t="s">
        <v>706</v>
      </c>
      <c r="D76" s="63" t="s">
        <v>707</v>
      </c>
      <c r="E76" s="63" t="s">
        <v>708</v>
      </c>
      <c r="F76" s="64" t="s">
        <v>44</v>
      </c>
      <c r="G76" s="65" t="s">
        <v>709</v>
      </c>
      <c r="H76" s="66" t="s">
        <v>710</v>
      </c>
      <c r="I76" s="67">
        <v>9317623581</v>
      </c>
      <c r="J76" s="68" t="s">
        <v>60</v>
      </c>
      <c r="K76" s="69" t="s">
        <v>48</v>
      </c>
      <c r="L76" s="70" t="s">
        <v>49</v>
      </c>
      <c r="M76" s="71">
        <v>6287</v>
      </c>
      <c r="N76" s="72"/>
      <c r="O76" s="73">
        <v>19.86413043478261</v>
      </c>
      <c r="P76" s="74" t="s">
        <v>48</v>
      </c>
      <c r="Q76" s="75"/>
      <c r="R76" s="76"/>
      <c r="S76" s="77" t="s">
        <v>50</v>
      </c>
      <c r="T76" s="78">
        <v>363310</v>
      </c>
      <c r="U76" s="79">
        <v>55956.19309218155</v>
      </c>
      <c r="V76" s="79">
        <v>24851.028110936775</v>
      </c>
      <c r="W76" s="85">
        <v>39781</v>
      </c>
      <c r="X76" s="81" t="s">
        <v>51</v>
      </c>
      <c r="Y76" s="82" t="s">
        <v>52</v>
      </c>
      <c r="Z76" s="62">
        <f t="shared" si="20"/>
        <v>0</v>
      </c>
      <c r="AA76" s="63">
        <f t="shared" si="21"/>
        <v>0</v>
      </c>
      <c r="AB76" s="63">
        <f t="shared" si="22"/>
        <v>0</v>
      </c>
      <c r="AC76" s="63">
        <f t="shared" si="23"/>
        <v>0</v>
      </c>
      <c r="AD76" s="83" t="str">
        <f t="shared" si="24"/>
        <v>-</v>
      </c>
      <c r="AE76" s="62">
        <f t="shared" si="25"/>
        <v>1</v>
      </c>
      <c r="AF76" s="63">
        <f t="shared" si="26"/>
        <v>0</v>
      </c>
      <c r="AG76" s="63">
        <f t="shared" si="27"/>
        <v>0</v>
      </c>
      <c r="AH76" s="83" t="str">
        <f t="shared" si="28"/>
        <v>-</v>
      </c>
      <c r="AI76" s="84">
        <f t="shared" si="29"/>
        <v>0</v>
      </c>
    </row>
    <row r="77" spans="1:35" ht="15">
      <c r="A77" s="60" t="s">
        <v>711</v>
      </c>
      <c r="B77" s="61" t="s">
        <v>712</v>
      </c>
      <c r="C77" s="62" t="s">
        <v>713</v>
      </c>
      <c r="D77" s="63" t="s">
        <v>714</v>
      </c>
      <c r="E77" s="63" t="s">
        <v>715</v>
      </c>
      <c r="F77" s="64" t="s">
        <v>44</v>
      </c>
      <c r="G77" s="65" t="s">
        <v>716</v>
      </c>
      <c r="H77" s="66" t="s">
        <v>717</v>
      </c>
      <c r="I77" s="67">
        <v>6154496060</v>
      </c>
      <c r="J77" s="68" t="s">
        <v>583</v>
      </c>
      <c r="K77" s="69" t="s">
        <v>48</v>
      </c>
      <c r="L77" s="70" t="s">
        <v>49</v>
      </c>
      <c r="M77" s="71">
        <v>2979</v>
      </c>
      <c r="N77" s="72"/>
      <c r="O77" s="73">
        <v>19.23963133640553</v>
      </c>
      <c r="P77" s="74" t="s">
        <v>48</v>
      </c>
      <c r="Q77" s="75"/>
      <c r="R77" s="76"/>
      <c r="S77" s="77" t="s">
        <v>48</v>
      </c>
      <c r="T77" s="78">
        <v>153768</v>
      </c>
      <c r="U77" s="79">
        <v>21894.270246169992</v>
      </c>
      <c r="V77" s="79">
        <v>10572.366034911885</v>
      </c>
      <c r="W77" s="85">
        <v>15565</v>
      </c>
      <c r="X77" s="81" t="s">
        <v>51</v>
      </c>
      <c r="Y77" s="82" t="s">
        <v>52</v>
      </c>
      <c r="Z77" s="62">
        <f t="shared" si="20"/>
        <v>0</v>
      </c>
      <c r="AA77" s="63">
        <f t="shared" si="21"/>
        <v>0</v>
      </c>
      <c r="AB77" s="63">
        <f t="shared" si="22"/>
        <v>0</v>
      </c>
      <c r="AC77" s="63">
        <f t="shared" si="23"/>
        <v>0</v>
      </c>
      <c r="AD77" s="83" t="str">
        <f t="shared" si="24"/>
        <v>-</v>
      </c>
      <c r="AE77" s="62">
        <f t="shared" si="25"/>
        <v>0</v>
      </c>
      <c r="AF77" s="63">
        <f t="shared" si="26"/>
        <v>0</v>
      </c>
      <c r="AG77" s="63">
        <f t="shared" si="27"/>
        <v>0</v>
      </c>
      <c r="AH77" s="83" t="str">
        <f t="shared" si="28"/>
        <v>-</v>
      </c>
      <c r="AI77" s="84">
        <f t="shared" si="29"/>
        <v>0</v>
      </c>
    </row>
    <row r="78" spans="1:35" ht="15">
      <c r="A78" s="60" t="s">
        <v>718</v>
      </c>
      <c r="B78" s="61" t="s">
        <v>719</v>
      </c>
      <c r="C78" s="62" t="s">
        <v>720</v>
      </c>
      <c r="D78" s="63" t="s">
        <v>721</v>
      </c>
      <c r="E78" s="63" t="s">
        <v>722</v>
      </c>
      <c r="F78" s="64" t="s">
        <v>44</v>
      </c>
      <c r="G78" s="65" t="s">
        <v>723</v>
      </c>
      <c r="H78" s="66" t="s">
        <v>724</v>
      </c>
      <c r="I78" s="67">
        <v>8659868058</v>
      </c>
      <c r="J78" s="68" t="s">
        <v>473</v>
      </c>
      <c r="K78" s="69" t="s">
        <v>48</v>
      </c>
      <c r="L78" s="70" t="s">
        <v>49</v>
      </c>
      <c r="M78" s="71">
        <v>2063</v>
      </c>
      <c r="N78" s="72"/>
      <c r="O78" s="73">
        <v>24.838478104809763</v>
      </c>
      <c r="P78" s="74" t="s">
        <v>50</v>
      </c>
      <c r="Q78" s="75"/>
      <c r="R78" s="76"/>
      <c r="S78" s="77" t="s">
        <v>48</v>
      </c>
      <c r="T78" s="78">
        <v>86439</v>
      </c>
      <c r="U78" s="79">
        <v>11195.37985164471</v>
      </c>
      <c r="V78" s="79">
        <v>6247.826096162502</v>
      </c>
      <c r="W78" s="85">
        <v>7959</v>
      </c>
      <c r="X78" s="81" t="s">
        <v>51</v>
      </c>
      <c r="Y78" s="82" t="s">
        <v>52</v>
      </c>
      <c r="Z78" s="62">
        <f t="shared" si="20"/>
        <v>0</v>
      </c>
      <c r="AA78" s="63">
        <f t="shared" si="21"/>
        <v>0</v>
      </c>
      <c r="AB78" s="63">
        <f t="shared" si="22"/>
        <v>0</v>
      </c>
      <c r="AC78" s="63">
        <f t="shared" si="23"/>
        <v>0</v>
      </c>
      <c r="AD78" s="83" t="str">
        <f t="shared" si="24"/>
        <v>-</v>
      </c>
      <c r="AE78" s="62">
        <f t="shared" si="25"/>
        <v>0</v>
      </c>
      <c r="AF78" s="63">
        <f t="shared" si="26"/>
        <v>1</v>
      </c>
      <c r="AG78" s="63">
        <f t="shared" si="27"/>
        <v>0</v>
      </c>
      <c r="AH78" s="83" t="str">
        <f t="shared" si="28"/>
        <v>-</v>
      </c>
      <c r="AI78" s="84">
        <f t="shared" si="29"/>
        <v>0</v>
      </c>
    </row>
    <row r="79" spans="1:35" ht="15">
      <c r="A79" s="60" t="s">
        <v>278</v>
      </c>
      <c r="B79" s="61" t="s">
        <v>279</v>
      </c>
      <c r="C79" s="62" t="s">
        <v>280</v>
      </c>
      <c r="D79" s="63" t="s">
        <v>281</v>
      </c>
      <c r="E79" s="63" t="s">
        <v>282</v>
      </c>
      <c r="F79" s="64" t="s">
        <v>44</v>
      </c>
      <c r="G79" s="65" t="s">
        <v>283</v>
      </c>
      <c r="H79" s="66" t="s">
        <v>284</v>
      </c>
      <c r="I79" s="67">
        <v>9317963264</v>
      </c>
      <c r="J79" s="68" t="s">
        <v>47</v>
      </c>
      <c r="K79" s="69" t="s">
        <v>48</v>
      </c>
      <c r="L79" s="70" t="s">
        <v>49</v>
      </c>
      <c r="M79" s="71">
        <v>1810</v>
      </c>
      <c r="N79" s="72"/>
      <c r="O79" s="73">
        <v>25.337331334332834</v>
      </c>
      <c r="P79" s="74" t="s">
        <v>50</v>
      </c>
      <c r="Q79" s="75"/>
      <c r="R79" s="76"/>
      <c r="S79" s="77" t="s">
        <v>50</v>
      </c>
      <c r="T79" s="78">
        <v>120768</v>
      </c>
      <c r="U79" s="79">
        <v>18502.29349068438</v>
      </c>
      <c r="V79" s="79">
        <v>7731.8268909808785</v>
      </c>
      <c r="W79" s="85">
        <v>13154</v>
      </c>
      <c r="X79" s="81" t="s">
        <v>51</v>
      </c>
      <c r="Y79" s="82" t="s">
        <v>52</v>
      </c>
      <c r="Z79" s="62">
        <f t="shared" si="20"/>
        <v>0</v>
      </c>
      <c r="AA79" s="63">
        <f t="shared" si="21"/>
        <v>0</v>
      </c>
      <c r="AB79" s="63">
        <f t="shared" si="22"/>
        <v>0</v>
      </c>
      <c r="AC79" s="63">
        <f t="shared" si="23"/>
        <v>0</v>
      </c>
      <c r="AD79" s="83" t="str">
        <f t="shared" si="24"/>
        <v>-</v>
      </c>
      <c r="AE79" s="62">
        <f t="shared" si="25"/>
        <v>1</v>
      </c>
      <c r="AF79" s="63">
        <f t="shared" si="26"/>
        <v>1</v>
      </c>
      <c r="AG79" s="63" t="str">
        <f t="shared" si="27"/>
        <v>Initial</v>
      </c>
      <c r="AH79" s="83" t="str">
        <f t="shared" si="28"/>
        <v>RLIS</v>
      </c>
      <c r="AI79" s="84">
        <f t="shared" si="29"/>
        <v>0</v>
      </c>
    </row>
    <row r="80" spans="1:35" ht="15">
      <c r="A80" s="60" t="s">
        <v>725</v>
      </c>
      <c r="B80" s="61" t="s">
        <v>726</v>
      </c>
      <c r="C80" s="62" t="s">
        <v>727</v>
      </c>
      <c r="D80" s="63" t="s">
        <v>728</v>
      </c>
      <c r="E80" s="63" t="s">
        <v>653</v>
      </c>
      <c r="F80" s="64" t="s">
        <v>44</v>
      </c>
      <c r="G80" s="65" t="s">
        <v>654</v>
      </c>
      <c r="H80" s="66" t="s">
        <v>729</v>
      </c>
      <c r="I80" s="67">
        <v>7319675591</v>
      </c>
      <c r="J80" s="68" t="s">
        <v>47</v>
      </c>
      <c r="K80" s="69" t="s">
        <v>48</v>
      </c>
      <c r="L80" s="70" t="s">
        <v>49</v>
      </c>
      <c r="M80" s="71">
        <v>980</v>
      </c>
      <c r="N80" s="72"/>
      <c r="O80" s="73">
        <v>18.306878306878307</v>
      </c>
      <c r="P80" s="74" t="s">
        <v>48</v>
      </c>
      <c r="Q80" s="75"/>
      <c r="R80" s="76"/>
      <c r="S80" s="77" t="s">
        <v>50</v>
      </c>
      <c r="T80" s="78">
        <v>58579</v>
      </c>
      <c r="U80" s="79">
        <v>6523.689325164817</v>
      </c>
      <c r="V80" s="79">
        <v>3312.5324116285965</v>
      </c>
      <c r="W80" s="85">
        <v>4638</v>
      </c>
      <c r="X80" s="81" t="s">
        <v>51</v>
      </c>
      <c r="Y80" s="82" t="s">
        <v>52</v>
      </c>
      <c r="Z80" s="62">
        <f t="shared" si="20"/>
        <v>0</v>
      </c>
      <c r="AA80" s="63">
        <f t="shared" si="21"/>
        <v>0</v>
      </c>
      <c r="AB80" s="63">
        <f t="shared" si="22"/>
        <v>0</v>
      </c>
      <c r="AC80" s="63">
        <f t="shared" si="23"/>
        <v>0</v>
      </c>
      <c r="AD80" s="83" t="str">
        <f t="shared" si="24"/>
        <v>-</v>
      </c>
      <c r="AE80" s="62">
        <f t="shared" si="25"/>
        <v>1</v>
      </c>
      <c r="AF80" s="63">
        <f t="shared" si="26"/>
        <v>0</v>
      </c>
      <c r="AG80" s="63">
        <f t="shared" si="27"/>
        <v>0</v>
      </c>
      <c r="AH80" s="83" t="str">
        <f t="shared" si="28"/>
        <v>-</v>
      </c>
      <c r="AI80" s="84">
        <f t="shared" si="29"/>
        <v>0</v>
      </c>
    </row>
    <row r="81" spans="1:35" ht="15">
      <c r="A81" s="60" t="s">
        <v>730</v>
      </c>
      <c r="B81" s="61" t="s">
        <v>731</v>
      </c>
      <c r="C81" s="62" t="s">
        <v>732</v>
      </c>
      <c r="D81" s="63" t="s">
        <v>733</v>
      </c>
      <c r="E81" s="63" t="s">
        <v>148</v>
      </c>
      <c r="F81" s="64" t="s">
        <v>44</v>
      </c>
      <c r="G81" s="65" t="s">
        <v>149</v>
      </c>
      <c r="H81" s="66" t="s">
        <v>734</v>
      </c>
      <c r="I81" s="67">
        <v>9314333565</v>
      </c>
      <c r="J81" s="68" t="s">
        <v>60</v>
      </c>
      <c r="K81" s="69" t="s">
        <v>48</v>
      </c>
      <c r="L81" s="70" t="s">
        <v>49</v>
      </c>
      <c r="M81" s="71">
        <v>3709</v>
      </c>
      <c r="N81" s="72"/>
      <c r="O81" s="73">
        <v>17.85318252384121</v>
      </c>
      <c r="P81" s="74" t="s">
        <v>48</v>
      </c>
      <c r="Q81" s="75"/>
      <c r="R81" s="76"/>
      <c r="S81" s="77" t="s">
        <v>50</v>
      </c>
      <c r="T81" s="78">
        <v>185870</v>
      </c>
      <c r="U81" s="79">
        <v>24744.00412802221</v>
      </c>
      <c r="V81" s="79">
        <v>12513.517848044596</v>
      </c>
      <c r="W81" s="85">
        <v>17591</v>
      </c>
      <c r="X81" s="81" t="s">
        <v>51</v>
      </c>
      <c r="Y81" s="82" t="s">
        <v>52</v>
      </c>
      <c r="Z81" s="62">
        <f t="shared" si="20"/>
        <v>0</v>
      </c>
      <c r="AA81" s="63">
        <f t="shared" si="21"/>
        <v>0</v>
      </c>
      <c r="AB81" s="63">
        <f t="shared" si="22"/>
        <v>0</v>
      </c>
      <c r="AC81" s="63">
        <f t="shared" si="23"/>
        <v>0</v>
      </c>
      <c r="AD81" s="83" t="str">
        <f t="shared" si="24"/>
        <v>-</v>
      </c>
      <c r="AE81" s="62">
        <f t="shared" si="25"/>
        <v>1</v>
      </c>
      <c r="AF81" s="63">
        <f t="shared" si="26"/>
        <v>0</v>
      </c>
      <c r="AG81" s="63">
        <f t="shared" si="27"/>
        <v>0</v>
      </c>
      <c r="AH81" s="83" t="str">
        <f t="shared" si="28"/>
        <v>-</v>
      </c>
      <c r="AI81" s="84">
        <f t="shared" si="29"/>
        <v>0</v>
      </c>
    </row>
    <row r="82" spans="1:35" ht="15">
      <c r="A82" s="60" t="s">
        <v>735</v>
      </c>
      <c r="B82" s="61" t="s">
        <v>736</v>
      </c>
      <c r="C82" s="62" t="s">
        <v>737</v>
      </c>
      <c r="D82" s="63" t="s">
        <v>738</v>
      </c>
      <c r="E82" s="63" t="s">
        <v>739</v>
      </c>
      <c r="F82" s="64" t="s">
        <v>44</v>
      </c>
      <c r="G82" s="65" t="s">
        <v>740</v>
      </c>
      <c r="H82" s="66" t="s">
        <v>741</v>
      </c>
      <c r="I82" s="67">
        <v>8654585411</v>
      </c>
      <c r="J82" s="68" t="s">
        <v>473</v>
      </c>
      <c r="K82" s="69" t="s">
        <v>48</v>
      </c>
      <c r="L82" s="70" t="s">
        <v>49</v>
      </c>
      <c r="M82" s="71">
        <v>4648</v>
      </c>
      <c r="N82" s="72"/>
      <c r="O82" s="73">
        <v>14.397224631396357</v>
      </c>
      <c r="P82" s="74" t="s">
        <v>48</v>
      </c>
      <c r="Q82" s="75"/>
      <c r="R82" s="76"/>
      <c r="S82" s="77" t="s">
        <v>48</v>
      </c>
      <c r="T82" s="78">
        <v>207724</v>
      </c>
      <c r="U82" s="79">
        <v>21790.006375737426</v>
      </c>
      <c r="V82" s="79">
        <v>13151.017897360076</v>
      </c>
      <c r="W82" s="85">
        <v>15491</v>
      </c>
      <c r="X82" s="81" t="s">
        <v>51</v>
      </c>
      <c r="Y82" s="82" t="s">
        <v>52</v>
      </c>
      <c r="Z82" s="62">
        <f t="shared" si="20"/>
        <v>0</v>
      </c>
      <c r="AA82" s="63">
        <f t="shared" si="21"/>
        <v>0</v>
      </c>
      <c r="AB82" s="63">
        <f t="shared" si="22"/>
        <v>0</v>
      </c>
      <c r="AC82" s="63">
        <f t="shared" si="23"/>
        <v>0</v>
      </c>
      <c r="AD82" s="83" t="str">
        <f t="shared" si="24"/>
        <v>-</v>
      </c>
      <c r="AE82" s="62">
        <f t="shared" si="25"/>
        <v>0</v>
      </c>
      <c r="AF82" s="63">
        <f t="shared" si="26"/>
        <v>0</v>
      </c>
      <c r="AG82" s="63">
        <f t="shared" si="27"/>
        <v>0</v>
      </c>
      <c r="AH82" s="83" t="str">
        <f t="shared" si="28"/>
        <v>-</v>
      </c>
      <c r="AI82" s="84">
        <f t="shared" si="29"/>
        <v>0</v>
      </c>
    </row>
    <row r="83" spans="1:35" ht="15">
      <c r="A83" s="60" t="s">
        <v>742</v>
      </c>
      <c r="B83" s="61" t="s">
        <v>743</v>
      </c>
      <c r="C83" s="62" t="s">
        <v>744</v>
      </c>
      <c r="D83" s="63" t="s">
        <v>745</v>
      </c>
      <c r="E83" s="63" t="s">
        <v>746</v>
      </c>
      <c r="F83" s="64" t="s">
        <v>44</v>
      </c>
      <c r="G83" s="65" t="s">
        <v>747</v>
      </c>
      <c r="H83" s="66" t="s">
        <v>748</v>
      </c>
      <c r="I83" s="67">
        <v>6156662125</v>
      </c>
      <c r="J83" s="68" t="s">
        <v>583</v>
      </c>
      <c r="K83" s="69" t="s">
        <v>48</v>
      </c>
      <c r="L83" s="70" t="s">
        <v>49</v>
      </c>
      <c r="M83" s="71">
        <v>3532</v>
      </c>
      <c r="N83" s="72"/>
      <c r="O83" s="73">
        <v>22.47741935483871</v>
      </c>
      <c r="P83" s="74" t="s">
        <v>50</v>
      </c>
      <c r="Q83" s="75"/>
      <c r="R83" s="76"/>
      <c r="S83" s="77" t="s">
        <v>48</v>
      </c>
      <c r="T83" s="78">
        <v>191552</v>
      </c>
      <c r="U83" s="79">
        <v>28417.896660820177</v>
      </c>
      <c r="V83" s="79">
        <v>13024</v>
      </c>
      <c r="W83" s="85">
        <v>20203</v>
      </c>
      <c r="X83" s="81" t="s">
        <v>51</v>
      </c>
      <c r="Y83" s="82" t="s">
        <v>52</v>
      </c>
      <c r="Z83" s="62">
        <f t="shared" si="20"/>
        <v>0</v>
      </c>
      <c r="AA83" s="63">
        <f t="shared" si="21"/>
        <v>0</v>
      </c>
      <c r="AB83" s="63">
        <f t="shared" si="22"/>
        <v>0</v>
      </c>
      <c r="AC83" s="63">
        <f t="shared" si="23"/>
        <v>0</v>
      </c>
      <c r="AD83" s="83" t="str">
        <f t="shared" si="24"/>
        <v>-</v>
      </c>
      <c r="AE83" s="62">
        <f t="shared" si="25"/>
        <v>0</v>
      </c>
      <c r="AF83" s="63">
        <f t="shared" si="26"/>
        <v>1</v>
      </c>
      <c r="AG83" s="63">
        <f t="shared" si="27"/>
        <v>0</v>
      </c>
      <c r="AH83" s="83" t="str">
        <f t="shared" si="28"/>
        <v>-</v>
      </c>
      <c r="AI83" s="84">
        <f t="shared" si="29"/>
        <v>0</v>
      </c>
    </row>
    <row r="84" spans="1:35" ht="15">
      <c r="A84" s="60" t="s">
        <v>285</v>
      </c>
      <c r="B84" s="61" t="s">
        <v>286</v>
      </c>
      <c r="C84" s="62" t="s">
        <v>287</v>
      </c>
      <c r="D84" s="63" t="s">
        <v>288</v>
      </c>
      <c r="E84" s="63" t="s">
        <v>289</v>
      </c>
      <c r="F84" s="64" t="s">
        <v>44</v>
      </c>
      <c r="G84" s="65" t="s">
        <v>290</v>
      </c>
      <c r="H84" s="66" t="s">
        <v>291</v>
      </c>
      <c r="I84" s="67">
        <v>9317282316</v>
      </c>
      <c r="J84" s="68" t="s">
        <v>47</v>
      </c>
      <c r="K84" s="69" t="s">
        <v>48</v>
      </c>
      <c r="L84" s="70" t="s">
        <v>49</v>
      </c>
      <c r="M84" s="71">
        <v>1270</v>
      </c>
      <c r="N84" s="72"/>
      <c r="O84" s="73">
        <v>23.728813559322035</v>
      </c>
      <c r="P84" s="74" t="s">
        <v>50</v>
      </c>
      <c r="Q84" s="75"/>
      <c r="R84" s="76"/>
      <c r="S84" s="77" t="s">
        <v>50</v>
      </c>
      <c r="T84" s="78">
        <v>61815</v>
      </c>
      <c r="U84" s="79">
        <v>9240.863081170584</v>
      </c>
      <c r="V84" s="79">
        <v>4319</v>
      </c>
      <c r="W84" s="85">
        <v>6570</v>
      </c>
      <c r="X84" s="81" t="s">
        <v>51</v>
      </c>
      <c r="Y84" s="82" t="s">
        <v>52</v>
      </c>
      <c r="Z84" s="62">
        <f t="shared" si="20"/>
        <v>0</v>
      </c>
      <c r="AA84" s="63">
        <f t="shared" si="21"/>
        <v>0</v>
      </c>
      <c r="AB84" s="63">
        <f t="shared" si="22"/>
        <v>0</v>
      </c>
      <c r="AC84" s="63">
        <f t="shared" si="23"/>
        <v>0</v>
      </c>
      <c r="AD84" s="83" t="str">
        <f t="shared" si="24"/>
        <v>-</v>
      </c>
      <c r="AE84" s="62">
        <f t="shared" si="25"/>
        <v>1</v>
      </c>
      <c r="AF84" s="63">
        <f t="shared" si="26"/>
        <v>1</v>
      </c>
      <c r="AG84" s="63" t="str">
        <f t="shared" si="27"/>
        <v>Initial</v>
      </c>
      <c r="AH84" s="83" t="str">
        <f t="shared" si="28"/>
        <v>RLIS</v>
      </c>
      <c r="AI84" s="84">
        <f t="shared" si="29"/>
        <v>0</v>
      </c>
    </row>
    <row r="85" spans="1:35" ht="15">
      <c r="A85" s="60" t="s">
        <v>749</v>
      </c>
      <c r="B85" s="61" t="s">
        <v>750</v>
      </c>
      <c r="C85" s="62" t="s">
        <v>751</v>
      </c>
      <c r="D85" s="63" t="s">
        <v>752</v>
      </c>
      <c r="E85" s="63" t="s">
        <v>753</v>
      </c>
      <c r="F85" s="64" t="s">
        <v>44</v>
      </c>
      <c r="G85" s="65" t="s">
        <v>754</v>
      </c>
      <c r="H85" s="66" t="s">
        <v>755</v>
      </c>
      <c r="I85" s="67">
        <v>4239423434</v>
      </c>
      <c r="J85" s="68" t="s">
        <v>473</v>
      </c>
      <c r="K85" s="69" t="s">
        <v>48</v>
      </c>
      <c r="L85" s="70" t="s">
        <v>49</v>
      </c>
      <c r="M85" s="71">
        <v>3952</v>
      </c>
      <c r="N85" s="72"/>
      <c r="O85" s="73">
        <v>21.704887653463054</v>
      </c>
      <c r="P85" s="74" t="s">
        <v>50</v>
      </c>
      <c r="Q85" s="75"/>
      <c r="R85" s="76"/>
      <c r="S85" s="77" t="s">
        <v>48</v>
      </c>
      <c r="T85" s="78">
        <v>240761</v>
      </c>
      <c r="U85" s="79">
        <v>32967.29760680555</v>
      </c>
      <c r="V85" s="79">
        <v>14940.33509630521</v>
      </c>
      <c r="W85" s="85">
        <v>23437</v>
      </c>
      <c r="X85" s="81" t="s">
        <v>51</v>
      </c>
      <c r="Y85" s="82" t="s">
        <v>52</v>
      </c>
      <c r="Z85" s="62">
        <f t="shared" si="20"/>
        <v>0</v>
      </c>
      <c r="AA85" s="63">
        <f t="shared" si="21"/>
        <v>0</v>
      </c>
      <c r="AB85" s="63">
        <f t="shared" si="22"/>
        <v>0</v>
      </c>
      <c r="AC85" s="63">
        <f t="shared" si="23"/>
        <v>0</v>
      </c>
      <c r="AD85" s="83" t="str">
        <f t="shared" si="24"/>
        <v>-</v>
      </c>
      <c r="AE85" s="62">
        <f t="shared" si="25"/>
        <v>0</v>
      </c>
      <c r="AF85" s="63">
        <f t="shared" si="26"/>
        <v>1</v>
      </c>
      <c r="AG85" s="63">
        <f t="shared" si="27"/>
        <v>0</v>
      </c>
      <c r="AH85" s="83" t="str">
        <f t="shared" si="28"/>
        <v>-</v>
      </c>
      <c r="AI85" s="84">
        <f t="shared" si="29"/>
        <v>0</v>
      </c>
    </row>
    <row r="86" spans="1:35" ht="15">
      <c r="A86" s="60" t="s">
        <v>292</v>
      </c>
      <c r="B86" s="61" t="s">
        <v>293</v>
      </c>
      <c r="C86" s="62" t="s">
        <v>294</v>
      </c>
      <c r="D86" s="63" t="s">
        <v>295</v>
      </c>
      <c r="E86" s="63" t="s">
        <v>296</v>
      </c>
      <c r="F86" s="64" t="s">
        <v>44</v>
      </c>
      <c r="G86" s="65" t="s">
        <v>297</v>
      </c>
      <c r="H86" s="66" t="s">
        <v>298</v>
      </c>
      <c r="I86" s="67">
        <v>9313591581</v>
      </c>
      <c r="J86" s="68" t="s">
        <v>60</v>
      </c>
      <c r="K86" s="69" t="s">
        <v>48</v>
      </c>
      <c r="L86" s="70" t="s">
        <v>49</v>
      </c>
      <c r="M86" s="71">
        <v>4921</v>
      </c>
      <c r="N86" s="72"/>
      <c r="O86" s="73">
        <v>20.10479332427712</v>
      </c>
      <c r="P86" s="74" t="s">
        <v>50</v>
      </c>
      <c r="Q86" s="75"/>
      <c r="R86" s="76"/>
      <c r="S86" s="77" t="s">
        <v>50</v>
      </c>
      <c r="T86" s="78">
        <v>206911</v>
      </c>
      <c r="U86" s="79">
        <v>33085.4711852956</v>
      </c>
      <c r="V86" s="79">
        <v>16500.094316280447</v>
      </c>
      <c r="W86" s="85">
        <v>23521</v>
      </c>
      <c r="X86" s="81" t="s">
        <v>51</v>
      </c>
      <c r="Y86" s="82" t="s">
        <v>52</v>
      </c>
      <c r="Z86" s="62">
        <f t="shared" si="20"/>
        <v>0</v>
      </c>
      <c r="AA86" s="63">
        <f t="shared" si="21"/>
        <v>0</v>
      </c>
      <c r="AB86" s="63">
        <f t="shared" si="22"/>
        <v>0</v>
      </c>
      <c r="AC86" s="63">
        <f t="shared" si="23"/>
        <v>0</v>
      </c>
      <c r="AD86" s="83" t="str">
        <f t="shared" si="24"/>
        <v>-</v>
      </c>
      <c r="AE86" s="62">
        <f t="shared" si="25"/>
        <v>1</v>
      </c>
      <c r="AF86" s="63">
        <f t="shared" si="26"/>
        <v>1</v>
      </c>
      <c r="AG86" s="63" t="str">
        <f t="shared" si="27"/>
        <v>Initial</v>
      </c>
      <c r="AH86" s="83" t="str">
        <f t="shared" si="28"/>
        <v>RLIS</v>
      </c>
      <c r="AI86" s="84">
        <f t="shared" si="29"/>
        <v>0</v>
      </c>
    </row>
    <row r="87" spans="1:35" ht="15">
      <c r="A87" s="60" t="s">
        <v>756</v>
      </c>
      <c r="B87" s="61" t="s">
        <v>757</v>
      </c>
      <c r="C87" s="62" t="s">
        <v>758</v>
      </c>
      <c r="D87" s="63" t="s">
        <v>759</v>
      </c>
      <c r="E87" s="63" t="s">
        <v>492</v>
      </c>
      <c r="F87" s="64" t="s">
        <v>44</v>
      </c>
      <c r="G87" s="65" t="s">
        <v>493</v>
      </c>
      <c r="H87" s="66" t="s">
        <v>186</v>
      </c>
      <c r="I87" s="67">
        <v>8659827121</v>
      </c>
      <c r="J87" s="68" t="s">
        <v>460</v>
      </c>
      <c r="K87" s="69" t="s">
        <v>48</v>
      </c>
      <c r="L87" s="70" t="s">
        <v>49</v>
      </c>
      <c r="M87" s="71">
        <v>4685</v>
      </c>
      <c r="N87" s="72"/>
      <c r="O87" s="73">
        <v>12.67790672213707</v>
      </c>
      <c r="P87" s="74" t="s">
        <v>48</v>
      </c>
      <c r="Q87" s="75"/>
      <c r="R87" s="76"/>
      <c r="S87" s="77" t="s">
        <v>48</v>
      </c>
      <c r="T87" s="78">
        <v>173653</v>
      </c>
      <c r="U87" s="79">
        <v>22599.245035187912</v>
      </c>
      <c r="V87" s="79">
        <v>13427.966987303345</v>
      </c>
      <c r="W87" s="85">
        <v>16066</v>
      </c>
      <c r="X87" s="81" t="s">
        <v>51</v>
      </c>
      <c r="Y87" s="82" t="s">
        <v>52</v>
      </c>
      <c r="Z87" s="62">
        <f t="shared" si="20"/>
        <v>0</v>
      </c>
      <c r="AA87" s="63">
        <f t="shared" si="21"/>
        <v>0</v>
      </c>
      <c r="AB87" s="63">
        <f t="shared" si="22"/>
        <v>0</v>
      </c>
      <c r="AC87" s="63">
        <f t="shared" si="23"/>
        <v>0</v>
      </c>
      <c r="AD87" s="83" t="str">
        <f t="shared" si="24"/>
        <v>-</v>
      </c>
      <c r="AE87" s="62">
        <f t="shared" si="25"/>
        <v>0</v>
      </c>
      <c r="AF87" s="63">
        <f t="shared" si="26"/>
        <v>0</v>
      </c>
      <c r="AG87" s="63">
        <f t="shared" si="27"/>
        <v>0</v>
      </c>
      <c r="AH87" s="83" t="str">
        <f t="shared" si="28"/>
        <v>-</v>
      </c>
      <c r="AI87" s="84">
        <f t="shared" si="29"/>
        <v>0</v>
      </c>
    </row>
    <row r="88" spans="1:35" ht="15">
      <c r="A88" s="60" t="s">
        <v>760</v>
      </c>
      <c r="B88" s="61" t="s">
        <v>761</v>
      </c>
      <c r="C88" s="62" t="s">
        <v>762</v>
      </c>
      <c r="D88" s="63" t="s">
        <v>763</v>
      </c>
      <c r="E88" s="63" t="s">
        <v>764</v>
      </c>
      <c r="F88" s="64" t="s">
        <v>44</v>
      </c>
      <c r="G88" s="65" t="s">
        <v>765</v>
      </c>
      <c r="H88" s="66" t="s">
        <v>766</v>
      </c>
      <c r="I88" s="67">
        <v>9313888403</v>
      </c>
      <c r="J88" s="68" t="s">
        <v>767</v>
      </c>
      <c r="K88" s="69" t="s">
        <v>48</v>
      </c>
      <c r="L88" s="70" t="s">
        <v>49</v>
      </c>
      <c r="M88" s="71">
        <v>10806</v>
      </c>
      <c r="N88" s="72"/>
      <c r="O88" s="73">
        <v>15.684917283865163</v>
      </c>
      <c r="P88" s="74" t="s">
        <v>48</v>
      </c>
      <c r="Q88" s="75"/>
      <c r="R88" s="76"/>
      <c r="S88" s="77" t="s">
        <v>48</v>
      </c>
      <c r="T88" s="78">
        <v>563487</v>
      </c>
      <c r="U88" s="79">
        <v>91845.01633532987</v>
      </c>
      <c r="V88" s="79">
        <v>42053.89863294027</v>
      </c>
      <c r="W88" s="85">
        <v>65295</v>
      </c>
      <c r="X88" s="81" t="s">
        <v>51</v>
      </c>
      <c r="Y88" s="82" t="s">
        <v>52</v>
      </c>
      <c r="Z88" s="62">
        <f t="shared" si="20"/>
        <v>0</v>
      </c>
      <c r="AA88" s="63">
        <f t="shared" si="21"/>
        <v>0</v>
      </c>
      <c r="AB88" s="63">
        <f t="shared" si="22"/>
        <v>0</v>
      </c>
      <c r="AC88" s="63">
        <f t="shared" si="23"/>
        <v>0</v>
      </c>
      <c r="AD88" s="83" t="str">
        <f t="shared" si="24"/>
        <v>-</v>
      </c>
      <c r="AE88" s="62">
        <f t="shared" si="25"/>
        <v>0</v>
      </c>
      <c r="AF88" s="63">
        <f t="shared" si="26"/>
        <v>0</v>
      </c>
      <c r="AG88" s="63">
        <f t="shared" si="27"/>
        <v>0</v>
      </c>
      <c r="AH88" s="83" t="str">
        <f t="shared" si="28"/>
        <v>-</v>
      </c>
      <c r="AI88" s="84">
        <f t="shared" si="29"/>
        <v>0</v>
      </c>
    </row>
    <row r="89" spans="1:35" ht="15">
      <c r="A89" s="60" t="s">
        <v>299</v>
      </c>
      <c r="B89" s="61" t="s">
        <v>300</v>
      </c>
      <c r="C89" s="62" t="s">
        <v>301</v>
      </c>
      <c r="D89" s="63" t="s">
        <v>302</v>
      </c>
      <c r="E89" s="63" t="s">
        <v>303</v>
      </c>
      <c r="F89" s="64" t="s">
        <v>44</v>
      </c>
      <c r="G89" s="65" t="s">
        <v>304</v>
      </c>
      <c r="H89" s="66" t="s">
        <v>305</v>
      </c>
      <c r="I89" s="67">
        <v>7313522246</v>
      </c>
      <c r="J89" s="68" t="s">
        <v>47</v>
      </c>
      <c r="K89" s="69" t="s">
        <v>48</v>
      </c>
      <c r="L89" s="70" t="s">
        <v>49</v>
      </c>
      <c r="M89" s="71">
        <v>1337</v>
      </c>
      <c r="N89" s="72"/>
      <c r="O89" s="73">
        <v>21.25984251968504</v>
      </c>
      <c r="P89" s="74" t="s">
        <v>50</v>
      </c>
      <c r="Q89" s="75"/>
      <c r="R89" s="76"/>
      <c r="S89" s="77" t="s">
        <v>50</v>
      </c>
      <c r="T89" s="78">
        <v>52793</v>
      </c>
      <c r="U89" s="79">
        <v>7932.775549698871</v>
      </c>
      <c r="V89" s="79">
        <v>4118.16868311132</v>
      </c>
      <c r="W89" s="85">
        <v>5640</v>
      </c>
      <c r="X89" s="81" t="s">
        <v>51</v>
      </c>
      <c r="Y89" s="82" t="s">
        <v>52</v>
      </c>
      <c r="Z89" s="62">
        <f t="shared" si="20"/>
        <v>0</v>
      </c>
      <c r="AA89" s="63">
        <f t="shared" si="21"/>
        <v>0</v>
      </c>
      <c r="AB89" s="63">
        <f t="shared" si="22"/>
        <v>0</v>
      </c>
      <c r="AC89" s="63">
        <f t="shared" si="23"/>
        <v>0</v>
      </c>
      <c r="AD89" s="83" t="str">
        <f t="shared" si="24"/>
        <v>-</v>
      </c>
      <c r="AE89" s="62">
        <f t="shared" si="25"/>
        <v>1</v>
      </c>
      <c r="AF89" s="63">
        <f t="shared" si="26"/>
        <v>1</v>
      </c>
      <c r="AG89" s="63" t="str">
        <f t="shared" si="27"/>
        <v>Initial</v>
      </c>
      <c r="AH89" s="83" t="str">
        <f t="shared" si="28"/>
        <v>RLIS</v>
      </c>
      <c r="AI89" s="84">
        <f t="shared" si="29"/>
        <v>0</v>
      </c>
    </row>
    <row r="90" spans="1:35" ht="15">
      <c r="A90" s="60" t="s">
        <v>768</v>
      </c>
      <c r="B90" s="61" t="s">
        <v>769</v>
      </c>
      <c r="C90" s="62" t="s">
        <v>770</v>
      </c>
      <c r="D90" s="63" t="s">
        <v>771</v>
      </c>
      <c r="E90" s="63" t="s">
        <v>43</v>
      </c>
      <c r="F90" s="64" t="s">
        <v>44</v>
      </c>
      <c r="G90" s="65" t="s">
        <v>45</v>
      </c>
      <c r="H90" s="66" t="s">
        <v>772</v>
      </c>
      <c r="I90" s="67">
        <v>4237451612</v>
      </c>
      <c r="J90" s="68" t="s">
        <v>60</v>
      </c>
      <c r="K90" s="69" t="s">
        <v>48</v>
      </c>
      <c r="L90" s="70" t="s">
        <v>49</v>
      </c>
      <c r="M90" s="71">
        <v>5485</v>
      </c>
      <c r="N90" s="72"/>
      <c r="O90" s="73">
        <v>17.101990049751244</v>
      </c>
      <c r="P90" s="74" t="s">
        <v>48</v>
      </c>
      <c r="Q90" s="75"/>
      <c r="R90" s="76"/>
      <c r="S90" s="77" t="s">
        <v>50</v>
      </c>
      <c r="T90" s="78">
        <v>261853</v>
      </c>
      <c r="U90" s="79">
        <v>43474.607576739</v>
      </c>
      <c r="V90" s="79">
        <v>20319.46697725466</v>
      </c>
      <c r="W90" s="85">
        <v>30907</v>
      </c>
      <c r="X90" s="81" t="s">
        <v>51</v>
      </c>
      <c r="Y90" s="82" t="s">
        <v>52</v>
      </c>
      <c r="Z90" s="62">
        <f t="shared" si="20"/>
        <v>0</v>
      </c>
      <c r="AA90" s="63">
        <f t="shared" si="21"/>
        <v>0</v>
      </c>
      <c r="AB90" s="63">
        <f t="shared" si="22"/>
        <v>0</v>
      </c>
      <c r="AC90" s="63">
        <f t="shared" si="23"/>
        <v>0</v>
      </c>
      <c r="AD90" s="83" t="str">
        <f t="shared" si="24"/>
        <v>-</v>
      </c>
      <c r="AE90" s="62">
        <f t="shared" si="25"/>
        <v>1</v>
      </c>
      <c r="AF90" s="63">
        <f t="shared" si="26"/>
        <v>0</v>
      </c>
      <c r="AG90" s="63">
        <f t="shared" si="27"/>
        <v>0</v>
      </c>
      <c r="AH90" s="83" t="str">
        <f t="shared" si="28"/>
        <v>-</v>
      </c>
      <c r="AI90" s="84">
        <f t="shared" si="29"/>
        <v>0</v>
      </c>
    </row>
    <row r="91" spans="1:35" ht="15">
      <c r="A91" s="60" t="s">
        <v>306</v>
      </c>
      <c r="B91" s="61" t="s">
        <v>307</v>
      </c>
      <c r="C91" s="62" t="s">
        <v>308</v>
      </c>
      <c r="D91" s="63" t="s">
        <v>309</v>
      </c>
      <c r="E91" s="63" t="s">
        <v>310</v>
      </c>
      <c r="F91" s="64" t="s">
        <v>44</v>
      </c>
      <c r="G91" s="65" t="s">
        <v>311</v>
      </c>
      <c r="H91" s="66" t="s">
        <v>186</v>
      </c>
      <c r="I91" s="67">
        <v>7316453267</v>
      </c>
      <c r="J91" s="68" t="s">
        <v>60</v>
      </c>
      <c r="K91" s="69" t="s">
        <v>48</v>
      </c>
      <c r="L91" s="70" t="s">
        <v>49</v>
      </c>
      <c r="M91" s="71">
        <v>4100</v>
      </c>
      <c r="N91" s="72"/>
      <c r="O91" s="73">
        <v>23.075149838635316</v>
      </c>
      <c r="P91" s="74" t="s">
        <v>50</v>
      </c>
      <c r="Q91" s="75"/>
      <c r="R91" s="76"/>
      <c r="S91" s="77" t="s">
        <v>50</v>
      </c>
      <c r="T91" s="78">
        <v>243423</v>
      </c>
      <c r="U91" s="79">
        <v>39691.49776786788</v>
      </c>
      <c r="V91" s="79">
        <v>16872.7664833719</v>
      </c>
      <c r="W91" s="85">
        <v>28218</v>
      </c>
      <c r="X91" s="81" t="s">
        <v>51</v>
      </c>
      <c r="Y91" s="82" t="s">
        <v>52</v>
      </c>
      <c r="Z91" s="62">
        <f t="shared" si="20"/>
        <v>0</v>
      </c>
      <c r="AA91" s="63">
        <f t="shared" si="21"/>
        <v>0</v>
      </c>
      <c r="AB91" s="63">
        <f t="shared" si="22"/>
        <v>0</v>
      </c>
      <c r="AC91" s="63">
        <f t="shared" si="23"/>
        <v>0</v>
      </c>
      <c r="AD91" s="83" t="str">
        <f t="shared" si="24"/>
        <v>-</v>
      </c>
      <c r="AE91" s="62">
        <f t="shared" si="25"/>
        <v>1</v>
      </c>
      <c r="AF91" s="63">
        <f t="shared" si="26"/>
        <v>1</v>
      </c>
      <c r="AG91" s="63" t="str">
        <f t="shared" si="27"/>
        <v>Initial</v>
      </c>
      <c r="AH91" s="83" t="str">
        <f t="shared" si="28"/>
        <v>RLIS</v>
      </c>
      <c r="AI91" s="84">
        <f t="shared" si="29"/>
        <v>0</v>
      </c>
    </row>
    <row r="92" spans="1:35" ht="15">
      <c r="A92" s="60" t="s">
        <v>312</v>
      </c>
      <c r="B92" s="61" t="s">
        <v>313</v>
      </c>
      <c r="C92" s="62" t="s">
        <v>314</v>
      </c>
      <c r="D92" s="63" t="s">
        <v>315</v>
      </c>
      <c r="E92" s="63" t="s">
        <v>316</v>
      </c>
      <c r="F92" s="64" t="s">
        <v>44</v>
      </c>
      <c r="G92" s="65" t="s">
        <v>317</v>
      </c>
      <c r="H92" s="66" t="s">
        <v>318</v>
      </c>
      <c r="I92" s="67">
        <v>4233345793</v>
      </c>
      <c r="J92" s="68" t="s">
        <v>68</v>
      </c>
      <c r="K92" s="69" t="s">
        <v>50</v>
      </c>
      <c r="L92" s="70" t="s">
        <v>49</v>
      </c>
      <c r="M92" s="71">
        <v>1733</v>
      </c>
      <c r="N92" s="72"/>
      <c r="O92" s="73">
        <v>26.501429933269783</v>
      </c>
      <c r="P92" s="74" t="s">
        <v>50</v>
      </c>
      <c r="Q92" s="75"/>
      <c r="R92" s="76"/>
      <c r="S92" s="77" t="s">
        <v>50</v>
      </c>
      <c r="T92" s="78">
        <v>120757</v>
      </c>
      <c r="U92" s="79">
        <v>18767.975100856926</v>
      </c>
      <c r="V92" s="79">
        <v>7605.691912035723</v>
      </c>
      <c r="W92" s="85">
        <v>13343</v>
      </c>
      <c r="X92" s="81" t="s">
        <v>51</v>
      </c>
      <c r="Y92" s="82" t="s">
        <v>52</v>
      </c>
      <c r="Z92" s="62">
        <f t="shared" si="20"/>
        <v>1</v>
      </c>
      <c r="AA92" s="63">
        <f t="shared" si="21"/>
        <v>0</v>
      </c>
      <c r="AB92" s="63">
        <f t="shared" si="22"/>
        <v>0</v>
      </c>
      <c r="AC92" s="63">
        <f t="shared" si="23"/>
        <v>0</v>
      </c>
      <c r="AD92" s="83" t="str">
        <f t="shared" si="24"/>
        <v>-</v>
      </c>
      <c r="AE92" s="62">
        <f t="shared" si="25"/>
        <v>1</v>
      </c>
      <c r="AF92" s="63">
        <f t="shared" si="26"/>
        <v>1</v>
      </c>
      <c r="AG92" s="63" t="str">
        <f t="shared" si="27"/>
        <v>Initial</v>
      </c>
      <c r="AH92" s="83" t="str">
        <f t="shared" si="28"/>
        <v>RLIS</v>
      </c>
      <c r="AI92" s="84">
        <f t="shared" si="29"/>
        <v>0</v>
      </c>
    </row>
    <row r="93" spans="1:35" ht="15">
      <c r="A93" s="60" t="s">
        <v>773</v>
      </c>
      <c r="B93" s="61" t="s">
        <v>774</v>
      </c>
      <c r="C93" s="62" t="s">
        <v>775</v>
      </c>
      <c r="D93" s="63" t="s">
        <v>776</v>
      </c>
      <c r="E93" s="63" t="s">
        <v>777</v>
      </c>
      <c r="F93" s="64" t="s">
        <v>44</v>
      </c>
      <c r="G93" s="65" t="s">
        <v>778</v>
      </c>
      <c r="H93" s="66" t="s">
        <v>779</v>
      </c>
      <c r="I93" s="67">
        <v>9014165444</v>
      </c>
      <c r="J93" s="68" t="s">
        <v>575</v>
      </c>
      <c r="K93" s="69" t="s">
        <v>48</v>
      </c>
      <c r="L93" s="70" t="s">
        <v>49</v>
      </c>
      <c r="M93" s="71">
        <v>99059</v>
      </c>
      <c r="N93" s="72"/>
      <c r="O93" s="73">
        <v>28.17885773435788</v>
      </c>
      <c r="P93" s="74" t="s">
        <v>50</v>
      </c>
      <c r="Q93" s="75"/>
      <c r="R93" s="76"/>
      <c r="S93" s="77" t="s">
        <v>48</v>
      </c>
      <c r="T93" s="78">
        <v>8748978</v>
      </c>
      <c r="U93" s="79">
        <v>1898099.512494286</v>
      </c>
      <c r="V93" s="79">
        <v>671855.2317560343</v>
      </c>
      <c r="W93" s="85">
        <v>1349404</v>
      </c>
      <c r="X93" s="81" t="s">
        <v>52</v>
      </c>
      <c r="Y93" s="82" t="s">
        <v>52</v>
      </c>
      <c r="Z93" s="62">
        <f t="shared" si="20"/>
        <v>0</v>
      </c>
      <c r="AA93" s="63">
        <f t="shared" si="21"/>
        <v>0</v>
      </c>
      <c r="AB93" s="63">
        <f t="shared" si="22"/>
        <v>0</v>
      </c>
      <c r="AC93" s="63">
        <f t="shared" si="23"/>
        <v>0</v>
      </c>
      <c r="AD93" s="83" t="str">
        <f t="shared" si="24"/>
        <v>-</v>
      </c>
      <c r="AE93" s="62">
        <f t="shared" si="25"/>
        <v>0</v>
      </c>
      <c r="AF93" s="63">
        <f t="shared" si="26"/>
        <v>1</v>
      </c>
      <c r="AG93" s="63">
        <f t="shared" si="27"/>
        <v>0</v>
      </c>
      <c r="AH93" s="83" t="str">
        <f t="shared" si="28"/>
        <v>-</v>
      </c>
      <c r="AI93" s="84">
        <f t="shared" si="29"/>
        <v>0</v>
      </c>
    </row>
    <row r="94" spans="1:35" ht="15">
      <c r="A94" s="60" t="s">
        <v>780</v>
      </c>
      <c r="B94" s="61" t="s">
        <v>781</v>
      </c>
      <c r="C94" s="62" t="s">
        <v>782</v>
      </c>
      <c r="D94" s="63" t="s">
        <v>783</v>
      </c>
      <c r="E94" s="63" t="s">
        <v>784</v>
      </c>
      <c r="F94" s="64" t="s">
        <v>44</v>
      </c>
      <c r="G94" s="65" t="s">
        <v>785</v>
      </c>
      <c r="H94" s="66" t="s">
        <v>786</v>
      </c>
      <c r="I94" s="67">
        <v>7316860844</v>
      </c>
      <c r="J94" s="68" t="s">
        <v>47</v>
      </c>
      <c r="K94" s="69" t="s">
        <v>48</v>
      </c>
      <c r="L94" s="70" t="s">
        <v>49</v>
      </c>
      <c r="M94" s="71">
        <v>2011</v>
      </c>
      <c r="N94" s="72"/>
      <c r="O94" s="73">
        <v>19.340413638904415</v>
      </c>
      <c r="P94" s="74" t="s">
        <v>48</v>
      </c>
      <c r="Q94" s="75"/>
      <c r="R94" s="76"/>
      <c r="S94" s="77" t="s">
        <v>50</v>
      </c>
      <c r="T94" s="78">
        <v>101009</v>
      </c>
      <c r="U94" s="79">
        <v>10649.112255150621</v>
      </c>
      <c r="V94" s="79">
        <v>5925.405144337282</v>
      </c>
      <c r="W94" s="85">
        <v>7571</v>
      </c>
      <c r="X94" s="81" t="s">
        <v>51</v>
      </c>
      <c r="Y94" s="82" t="s">
        <v>52</v>
      </c>
      <c r="Z94" s="62">
        <f t="shared" si="20"/>
        <v>0</v>
      </c>
      <c r="AA94" s="63">
        <f t="shared" si="21"/>
        <v>0</v>
      </c>
      <c r="AB94" s="63">
        <f t="shared" si="22"/>
        <v>0</v>
      </c>
      <c r="AC94" s="63">
        <f t="shared" si="23"/>
        <v>0</v>
      </c>
      <c r="AD94" s="83" t="str">
        <f t="shared" si="24"/>
        <v>-</v>
      </c>
      <c r="AE94" s="62">
        <f t="shared" si="25"/>
        <v>1</v>
      </c>
      <c r="AF94" s="63">
        <f t="shared" si="26"/>
        <v>0</v>
      </c>
      <c r="AG94" s="63">
        <f t="shared" si="27"/>
        <v>0</v>
      </c>
      <c r="AH94" s="83" t="str">
        <f t="shared" si="28"/>
        <v>-</v>
      </c>
      <c r="AI94" s="84">
        <f t="shared" si="29"/>
        <v>0</v>
      </c>
    </row>
    <row r="95" spans="1:35" ht="15">
      <c r="A95" s="60" t="s">
        <v>787</v>
      </c>
      <c r="B95" s="61" t="s">
        <v>788</v>
      </c>
      <c r="C95" s="62" t="s">
        <v>789</v>
      </c>
      <c r="D95" s="63" t="s">
        <v>790</v>
      </c>
      <c r="E95" s="63" t="s">
        <v>791</v>
      </c>
      <c r="F95" s="64" t="s">
        <v>44</v>
      </c>
      <c r="G95" s="65" t="s">
        <v>792</v>
      </c>
      <c r="H95" s="66" t="s">
        <v>793</v>
      </c>
      <c r="I95" s="67">
        <v>4234422373</v>
      </c>
      <c r="J95" s="68" t="s">
        <v>60</v>
      </c>
      <c r="K95" s="69" t="s">
        <v>48</v>
      </c>
      <c r="L95" s="70" t="s">
        <v>49</v>
      </c>
      <c r="M95" s="71">
        <v>5099</v>
      </c>
      <c r="N95" s="72"/>
      <c r="O95" s="73">
        <v>19.343360828076985</v>
      </c>
      <c r="P95" s="74" t="s">
        <v>48</v>
      </c>
      <c r="Q95" s="75"/>
      <c r="R95" s="76"/>
      <c r="S95" s="77" t="s">
        <v>50</v>
      </c>
      <c r="T95" s="78">
        <v>317466</v>
      </c>
      <c r="U95" s="79">
        <v>42739.37275975574</v>
      </c>
      <c r="V95" s="79">
        <v>19441.2972819959</v>
      </c>
      <c r="W95" s="85">
        <v>30384</v>
      </c>
      <c r="X95" s="81" t="s">
        <v>51</v>
      </c>
      <c r="Y95" s="82" t="s">
        <v>52</v>
      </c>
      <c r="Z95" s="62">
        <f t="shared" si="20"/>
        <v>0</v>
      </c>
      <c r="AA95" s="63">
        <f t="shared" si="21"/>
        <v>0</v>
      </c>
      <c r="AB95" s="63">
        <f t="shared" si="22"/>
        <v>0</v>
      </c>
      <c r="AC95" s="63">
        <f t="shared" si="23"/>
        <v>0</v>
      </c>
      <c r="AD95" s="83" t="str">
        <f t="shared" si="24"/>
        <v>-</v>
      </c>
      <c r="AE95" s="62">
        <f t="shared" si="25"/>
        <v>1</v>
      </c>
      <c r="AF95" s="63">
        <f t="shared" si="26"/>
        <v>0</v>
      </c>
      <c r="AG95" s="63">
        <f t="shared" si="27"/>
        <v>0</v>
      </c>
      <c r="AH95" s="83" t="str">
        <f t="shared" si="28"/>
        <v>-</v>
      </c>
      <c r="AI95" s="84">
        <f t="shared" si="29"/>
        <v>0</v>
      </c>
    </row>
    <row r="96" spans="1:35" ht="15">
      <c r="A96" s="60" t="s">
        <v>794</v>
      </c>
      <c r="B96" s="61" t="s">
        <v>795</v>
      </c>
      <c r="C96" s="62" t="s">
        <v>796</v>
      </c>
      <c r="D96" s="63" t="s">
        <v>797</v>
      </c>
      <c r="E96" s="63" t="s">
        <v>798</v>
      </c>
      <c r="F96" s="64" t="s">
        <v>44</v>
      </c>
      <c r="G96" s="65" t="s">
        <v>799</v>
      </c>
      <c r="H96" s="66" t="s">
        <v>186</v>
      </c>
      <c r="I96" s="67">
        <v>9316485600</v>
      </c>
      <c r="J96" s="68" t="s">
        <v>675</v>
      </c>
      <c r="K96" s="69" t="s">
        <v>48</v>
      </c>
      <c r="L96" s="70" t="s">
        <v>49</v>
      </c>
      <c r="M96" s="71">
        <v>27029</v>
      </c>
      <c r="N96" s="72"/>
      <c r="O96" s="73">
        <v>15.598605711221344</v>
      </c>
      <c r="P96" s="74" t="s">
        <v>48</v>
      </c>
      <c r="Q96" s="75"/>
      <c r="R96" s="76"/>
      <c r="S96" s="77" t="s">
        <v>48</v>
      </c>
      <c r="T96" s="78">
        <v>1099461</v>
      </c>
      <c r="U96" s="79">
        <v>180733.64245971246</v>
      </c>
      <c r="V96" s="79">
        <v>90830.35025472454</v>
      </c>
      <c r="W96" s="85">
        <v>128488</v>
      </c>
      <c r="X96" s="81" t="s">
        <v>52</v>
      </c>
      <c r="Y96" s="82" t="s">
        <v>52</v>
      </c>
      <c r="Z96" s="62">
        <f t="shared" si="20"/>
        <v>0</v>
      </c>
      <c r="AA96" s="63">
        <f t="shared" si="21"/>
        <v>0</v>
      </c>
      <c r="AB96" s="63">
        <f t="shared" si="22"/>
        <v>0</v>
      </c>
      <c r="AC96" s="63">
        <f t="shared" si="23"/>
        <v>0</v>
      </c>
      <c r="AD96" s="83" t="str">
        <f t="shared" si="24"/>
        <v>-</v>
      </c>
      <c r="AE96" s="62">
        <f t="shared" si="25"/>
        <v>0</v>
      </c>
      <c r="AF96" s="63">
        <f t="shared" si="26"/>
        <v>0</v>
      </c>
      <c r="AG96" s="63">
        <f t="shared" si="27"/>
        <v>0</v>
      </c>
      <c r="AH96" s="83" t="str">
        <f t="shared" si="28"/>
        <v>-</v>
      </c>
      <c r="AI96" s="84">
        <f t="shared" si="29"/>
        <v>0</v>
      </c>
    </row>
    <row r="97" spans="1:35" ht="15">
      <c r="A97" s="60" t="s">
        <v>800</v>
      </c>
      <c r="B97" s="61" t="s">
        <v>801</v>
      </c>
      <c r="C97" s="62" t="s">
        <v>802</v>
      </c>
      <c r="D97" s="63" t="s">
        <v>803</v>
      </c>
      <c r="E97" s="63" t="s">
        <v>804</v>
      </c>
      <c r="F97" s="64" t="s">
        <v>44</v>
      </c>
      <c r="G97" s="65" t="s">
        <v>805</v>
      </c>
      <c r="H97" s="66" t="s">
        <v>806</v>
      </c>
      <c r="I97" s="67">
        <v>9317597303</v>
      </c>
      <c r="J97" s="68" t="s">
        <v>47</v>
      </c>
      <c r="K97" s="69" t="s">
        <v>48</v>
      </c>
      <c r="L97" s="70" t="s">
        <v>49</v>
      </c>
      <c r="M97" s="71">
        <v>913</v>
      </c>
      <c r="N97" s="72"/>
      <c r="O97" s="73">
        <v>15.401069518716579</v>
      </c>
      <c r="P97" s="74" t="s">
        <v>48</v>
      </c>
      <c r="Q97" s="75"/>
      <c r="R97" s="76"/>
      <c r="S97" s="77" t="s">
        <v>50</v>
      </c>
      <c r="T97" s="78">
        <v>38532</v>
      </c>
      <c r="U97" s="79">
        <v>4142</v>
      </c>
      <c r="V97" s="79">
        <v>2538.151952440365</v>
      </c>
      <c r="W97" s="85">
        <v>2945</v>
      </c>
      <c r="X97" s="81" t="s">
        <v>51</v>
      </c>
      <c r="Y97" s="82" t="s">
        <v>52</v>
      </c>
      <c r="Z97" s="62">
        <f t="shared" si="20"/>
        <v>0</v>
      </c>
      <c r="AA97" s="63">
        <f t="shared" si="21"/>
        <v>0</v>
      </c>
      <c r="AB97" s="63">
        <f t="shared" si="22"/>
        <v>0</v>
      </c>
      <c r="AC97" s="63">
        <f t="shared" si="23"/>
        <v>0</v>
      </c>
      <c r="AD97" s="83" t="str">
        <f t="shared" si="24"/>
        <v>-</v>
      </c>
      <c r="AE97" s="62">
        <f t="shared" si="25"/>
        <v>1</v>
      </c>
      <c r="AF97" s="63">
        <f t="shared" si="26"/>
        <v>0</v>
      </c>
      <c r="AG97" s="63">
        <f t="shared" si="27"/>
        <v>0</v>
      </c>
      <c r="AH97" s="83" t="str">
        <f t="shared" si="28"/>
        <v>-</v>
      </c>
      <c r="AI97" s="84">
        <f t="shared" si="29"/>
        <v>0</v>
      </c>
    </row>
    <row r="98" spans="1:35" ht="15">
      <c r="A98" s="60" t="s">
        <v>319</v>
      </c>
      <c r="B98" s="61" t="s">
        <v>320</v>
      </c>
      <c r="C98" s="62" t="s">
        <v>321</v>
      </c>
      <c r="D98" s="63" t="s">
        <v>322</v>
      </c>
      <c r="E98" s="63" t="s">
        <v>323</v>
      </c>
      <c r="F98" s="64" t="s">
        <v>44</v>
      </c>
      <c r="G98" s="65" t="s">
        <v>324</v>
      </c>
      <c r="H98" s="66" t="s">
        <v>325</v>
      </c>
      <c r="I98" s="67">
        <v>4233466214</v>
      </c>
      <c r="J98" s="68" t="s">
        <v>68</v>
      </c>
      <c r="K98" s="69" t="s">
        <v>50</v>
      </c>
      <c r="L98" s="70" t="s">
        <v>49</v>
      </c>
      <c r="M98" s="71">
        <v>3025</v>
      </c>
      <c r="N98" s="72"/>
      <c r="O98" s="73">
        <v>23.507346045639263</v>
      </c>
      <c r="P98" s="74" t="s">
        <v>50</v>
      </c>
      <c r="Q98" s="75"/>
      <c r="R98" s="76"/>
      <c r="S98" s="77" t="s">
        <v>50</v>
      </c>
      <c r="T98" s="78">
        <v>210408</v>
      </c>
      <c r="U98" s="79">
        <v>29526</v>
      </c>
      <c r="V98" s="79">
        <v>12696.766773938389</v>
      </c>
      <c r="W98" s="85">
        <v>20991</v>
      </c>
      <c r="X98" s="81" t="s">
        <v>51</v>
      </c>
      <c r="Y98" s="82" t="s">
        <v>52</v>
      </c>
      <c r="Z98" s="62">
        <f t="shared" si="20"/>
        <v>1</v>
      </c>
      <c r="AA98" s="63">
        <f t="shared" si="21"/>
        <v>0</v>
      </c>
      <c r="AB98" s="63">
        <f t="shared" si="22"/>
        <v>0</v>
      </c>
      <c r="AC98" s="63">
        <f t="shared" si="23"/>
        <v>0</v>
      </c>
      <c r="AD98" s="83" t="str">
        <f t="shared" si="24"/>
        <v>-</v>
      </c>
      <c r="AE98" s="62">
        <f t="shared" si="25"/>
        <v>1</v>
      </c>
      <c r="AF98" s="63">
        <f t="shared" si="26"/>
        <v>1</v>
      </c>
      <c r="AG98" s="63" t="str">
        <f t="shared" si="27"/>
        <v>Initial</v>
      </c>
      <c r="AH98" s="83" t="str">
        <f t="shared" si="28"/>
        <v>RLIS</v>
      </c>
      <c r="AI98" s="84">
        <f t="shared" si="29"/>
        <v>0</v>
      </c>
    </row>
    <row r="99" spans="1:35" ht="15">
      <c r="A99" s="60" t="s">
        <v>807</v>
      </c>
      <c r="B99" s="61" t="s">
        <v>808</v>
      </c>
      <c r="C99" s="62" t="s">
        <v>809</v>
      </c>
      <c r="D99" s="63" t="s">
        <v>810</v>
      </c>
      <c r="E99" s="63" t="s">
        <v>811</v>
      </c>
      <c r="F99" s="64" t="s">
        <v>44</v>
      </c>
      <c r="G99" s="65" t="s">
        <v>812</v>
      </c>
      <c r="H99" s="66" t="s">
        <v>813</v>
      </c>
      <c r="I99" s="67">
        <v>6158932313</v>
      </c>
      <c r="J99" s="68" t="s">
        <v>517</v>
      </c>
      <c r="K99" s="69" t="s">
        <v>48</v>
      </c>
      <c r="L99" s="70" t="s">
        <v>49</v>
      </c>
      <c r="M99" s="71">
        <v>6535</v>
      </c>
      <c r="N99" s="72"/>
      <c r="O99" s="73">
        <v>13.387202445948898</v>
      </c>
      <c r="P99" s="74" t="s">
        <v>48</v>
      </c>
      <c r="Q99" s="75"/>
      <c r="R99" s="76"/>
      <c r="S99" s="77" t="s">
        <v>48</v>
      </c>
      <c r="T99" s="78">
        <v>302409</v>
      </c>
      <c r="U99" s="79">
        <v>45972</v>
      </c>
      <c r="V99" s="79">
        <v>22679.231766582576</v>
      </c>
      <c r="W99" s="85">
        <v>32682</v>
      </c>
      <c r="X99" s="81" t="s">
        <v>51</v>
      </c>
      <c r="Y99" s="82" t="s">
        <v>52</v>
      </c>
      <c r="Z99" s="62">
        <f t="shared" si="20"/>
        <v>0</v>
      </c>
      <c r="AA99" s="63">
        <f t="shared" si="21"/>
        <v>0</v>
      </c>
      <c r="AB99" s="63">
        <f t="shared" si="22"/>
        <v>0</v>
      </c>
      <c r="AC99" s="63">
        <f t="shared" si="23"/>
        <v>0</v>
      </c>
      <c r="AD99" s="83" t="str">
        <f t="shared" si="24"/>
        <v>-</v>
      </c>
      <c r="AE99" s="62">
        <f t="shared" si="25"/>
        <v>0</v>
      </c>
      <c r="AF99" s="63">
        <f t="shared" si="26"/>
        <v>0</v>
      </c>
      <c r="AG99" s="63">
        <f t="shared" si="27"/>
        <v>0</v>
      </c>
      <c r="AH99" s="83" t="str">
        <f t="shared" si="28"/>
        <v>-</v>
      </c>
      <c r="AI99" s="84">
        <f t="shared" si="29"/>
        <v>0</v>
      </c>
    </row>
    <row r="100" spans="1:35" ht="15">
      <c r="A100" s="60" t="s">
        <v>326</v>
      </c>
      <c r="B100" s="61" t="s">
        <v>327</v>
      </c>
      <c r="C100" s="62" t="s">
        <v>328</v>
      </c>
      <c r="D100" s="63" t="s">
        <v>329</v>
      </c>
      <c r="E100" s="63" t="s">
        <v>94</v>
      </c>
      <c r="F100" s="64" t="s">
        <v>44</v>
      </c>
      <c r="G100" s="65" t="s">
        <v>95</v>
      </c>
      <c r="H100" s="66" t="s">
        <v>330</v>
      </c>
      <c r="I100" s="67">
        <v>4236233811</v>
      </c>
      <c r="J100" s="68" t="s">
        <v>47</v>
      </c>
      <c r="K100" s="69" t="s">
        <v>48</v>
      </c>
      <c r="L100" s="70" t="s">
        <v>49</v>
      </c>
      <c r="M100" s="71">
        <v>716</v>
      </c>
      <c r="N100" s="72"/>
      <c r="O100" s="73">
        <v>34.12698412698413</v>
      </c>
      <c r="P100" s="74" t="s">
        <v>50</v>
      </c>
      <c r="Q100" s="75"/>
      <c r="R100" s="76"/>
      <c r="S100" s="77" t="s">
        <v>50</v>
      </c>
      <c r="T100" s="78">
        <v>67371</v>
      </c>
      <c r="U100" s="79">
        <v>12015</v>
      </c>
      <c r="V100" s="79">
        <v>4301.452303080586</v>
      </c>
      <c r="W100" s="85">
        <v>8542</v>
      </c>
      <c r="X100" s="81" t="s">
        <v>51</v>
      </c>
      <c r="Y100" s="82" t="s">
        <v>52</v>
      </c>
      <c r="Z100" s="62">
        <f t="shared" si="20"/>
        <v>0</v>
      </c>
      <c r="AA100" s="63">
        <f t="shared" si="21"/>
        <v>0</v>
      </c>
      <c r="AB100" s="63">
        <f t="shared" si="22"/>
        <v>0</v>
      </c>
      <c r="AC100" s="63">
        <f t="shared" si="23"/>
        <v>0</v>
      </c>
      <c r="AD100" s="83" t="str">
        <f t="shared" si="24"/>
        <v>-</v>
      </c>
      <c r="AE100" s="62">
        <f t="shared" si="25"/>
        <v>1</v>
      </c>
      <c r="AF100" s="63">
        <f t="shared" si="26"/>
        <v>1</v>
      </c>
      <c r="AG100" s="63" t="str">
        <f t="shared" si="27"/>
        <v>Initial</v>
      </c>
      <c r="AH100" s="83" t="str">
        <f t="shared" si="28"/>
        <v>RLIS</v>
      </c>
      <c r="AI100" s="84">
        <f t="shared" si="29"/>
        <v>0</v>
      </c>
    </row>
    <row r="101" spans="1:35" ht="15">
      <c r="A101" s="60" t="s">
        <v>814</v>
      </c>
      <c r="B101" s="61" t="s">
        <v>815</v>
      </c>
      <c r="C101" s="62" t="s">
        <v>816</v>
      </c>
      <c r="D101" s="63" t="s">
        <v>817</v>
      </c>
      <c r="E101" s="63" t="s">
        <v>818</v>
      </c>
      <c r="F101" s="64" t="s">
        <v>44</v>
      </c>
      <c r="G101" s="65" t="s">
        <v>819</v>
      </c>
      <c r="H101" s="66" t="s">
        <v>820</v>
      </c>
      <c r="I101" s="67">
        <v>8654259001</v>
      </c>
      <c r="J101" s="68" t="s">
        <v>460</v>
      </c>
      <c r="K101" s="69" t="s">
        <v>48</v>
      </c>
      <c r="L101" s="70" t="s">
        <v>49</v>
      </c>
      <c r="M101" s="71">
        <v>4108</v>
      </c>
      <c r="N101" s="72"/>
      <c r="O101" s="73">
        <v>17.947446703024294</v>
      </c>
      <c r="P101" s="74" t="s">
        <v>48</v>
      </c>
      <c r="Q101" s="75"/>
      <c r="R101" s="76"/>
      <c r="S101" s="77" t="s">
        <v>48</v>
      </c>
      <c r="T101" s="78">
        <v>179432</v>
      </c>
      <c r="U101" s="79">
        <v>25500</v>
      </c>
      <c r="V101" s="79">
        <v>13616.258374823354</v>
      </c>
      <c r="W101" s="85">
        <v>18129</v>
      </c>
      <c r="X101" s="81" t="s">
        <v>51</v>
      </c>
      <c r="Y101" s="82" t="s">
        <v>52</v>
      </c>
      <c r="Z101" s="62">
        <f aca="true" t="shared" si="30" ref="Z101:Z132">IF(OR(K101="YES",TRIM(L101)="YES"),1,0)</f>
        <v>0</v>
      </c>
      <c r="AA101" s="63">
        <f aca="true" t="shared" si="31" ref="AA101:AA132">IF(OR(AND(ISNUMBER(M101),AND(M101&gt;0,M101&lt;600)),AND(ISNUMBER(M101),AND(M101&gt;0,N101="YES"))),1,0)</f>
        <v>0</v>
      </c>
      <c r="AB101" s="63">
        <f aca="true" t="shared" si="32" ref="AB101:AB132">IF(AND(OR(K101="YES",TRIM(L101)="YES"),(Z101=0)),"Trouble",0)</f>
        <v>0</v>
      </c>
      <c r="AC101" s="63">
        <f aca="true" t="shared" si="33" ref="AC101:AC132">IF(AND(OR(AND(ISNUMBER(M101),AND(M101&gt;0,M101&lt;600)),AND(ISNUMBER(M101),AND(M101&gt;0,N101="YES"))),(AA101=0)),"Trouble",0)</f>
        <v>0</v>
      </c>
      <c r="AD101" s="83" t="str">
        <f aca="true" t="shared" si="34" ref="AD101:AD132">IF(AND(Z101=1,AA101=1),"SRSA","-")</f>
        <v>-</v>
      </c>
      <c r="AE101" s="62">
        <f aca="true" t="shared" si="35" ref="AE101:AE132">IF(S101="YES",1,0)</f>
        <v>0</v>
      </c>
      <c r="AF101" s="63">
        <f aca="true" t="shared" si="36" ref="AF101:AF132">IF(OR(AND(ISNUMBER(Q101),Q101&gt;=20),(AND(ISNUMBER(Q101)=FALSE,AND(ISNUMBER(O101),O101&gt;=20)))),1,0)</f>
        <v>0</v>
      </c>
      <c r="AG101" s="63">
        <f aca="true" t="shared" si="37" ref="AG101:AG132">IF(AND(AE101=1,AF101=1),"Initial",0)</f>
        <v>0</v>
      </c>
      <c r="AH101" s="83" t="str">
        <f aca="true" t="shared" si="38" ref="AH101:AH132">IF(AND(AND(AG101="Initial",AI101=0),AND(ISNUMBER(M101),M101&gt;0)),"RLIS","-")</f>
        <v>-</v>
      </c>
      <c r="AI101" s="84">
        <f aca="true" t="shared" si="39" ref="AI101:AI132">IF(AND(AD101="SRSA",AG101="Initial"),"SRSA",0)</f>
        <v>0</v>
      </c>
    </row>
    <row r="102" spans="1:35" ht="15">
      <c r="A102" s="60" t="s">
        <v>821</v>
      </c>
      <c r="B102" s="61" t="s">
        <v>822</v>
      </c>
      <c r="C102" s="62" t="s">
        <v>823</v>
      </c>
      <c r="D102" s="63" t="s">
        <v>824</v>
      </c>
      <c r="E102" s="63" t="s">
        <v>406</v>
      </c>
      <c r="F102" s="64" t="s">
        <v>44</v>
      </c>
      <c r="G102" s="65" t="s">
        <v>825</v>
      </c>
      <c r="H102" s="66" t="s">
        <v>826</v>
      </c>
      <c r="I102" s="67">
        <v>7318859743</v>
      </c>
      <c r="J102" s="68" t="s">
        <v>60</v>
      </c>
      <c r="K102" s="69" t="s">
        <v>48</v>
      </c>
      <c r="L102" s="70" t="s">
        <v>49</v>
      </c>
      <c r="M102" s="71">
        <v>3562</v>
      </c>
      <c r="N102" s="72"/>
      <c r="O102" s="73">
        <v>15.777395295467583</v>
      </c>
      <c r="P102" s="74" t="s">
        <v>48</v>
      </c>
      <c r="Q102" s="75"/>
      <c r="R102" s="76"/>
      <c r="S102" s="77" t="s">
        <v>50</v>
      </c>
      <c r="T102" s="78">
        <v>172878</v>
      </c>
      <c r="U102" s="79">
        <v>19022</v>
      </c>
      <c r="V102" s="79">
        <v>10873.14524281662</v>
      </c>
      <c r="W102" s="85">
        <v>13523</v>
      </c>
      <c r="X102" s="81" t="s">
        <v>51</v>
      </c>
      <c r="Y102" s="82" t="s">
        <v>52</v>
      </c>
      <c r="Z102" s="62">
        <f t="shared" si="30"/>
        <v>0</v>
      </c>
      <c r="AA102" s="63">
        <f t="shared" si="31"/>
        <v>0</v>
      </c>
      <c r="AB102" s="63">
        <f t="shared" si="32"/>
        <v>0</v>
      </c>
      <c r="AC102" s="63">
        <f t="shared" si="33"/>
        <v>0</v>
      </c>
      <c r="AD102" s="83" t="str">
        <f t="shared" si="34"/>
        <v>-</v>
      </c>
      <c r="AE102" s="62">
        <f t="shared" si="35"/>
        <v>1</v>
      </c>
      <c r="AF102" s="63">
        <f t="shared" si="36"/>
        <v>0</v>
      </c>
      <c r="AG102" s="63">
        <f t="shared" si="37"/>
        <v>0</v>
      </c>
      <c r="AH102" s="83" t="str">
        <f t="shared" si="38"/>
        <v>-</v>
      </c>
      <c r="AI102" s="84">
        <f t="shared" si="39"/>
        <v>0</v>
      </c>
    </row>
    <row r="103" spans="1:35" ht="15">
      <c r="A103" s="60" t="s">
        <v>331</v>
      </c>
      <c r="B103" s="61" t="s">
        <v>332</v>
      </c>
      <c r="C103" s="62" t="s">
        <v>333</v>
      </c>
      <c r="D103" s="63" t="s">
        <v>334</v>
      </c>
      <c r="E103" s="63" t="s">
        <v>335</v>
      </c>
      <c r="F103" s="64" t="s">
        <v>44</v>
      </c>
      <c r="G103" s="65" t="s">
        <v>336</v>
      </c>
      <c r="H103" s="66" t="s">
        <v>337</v>
      </c>
      <c r="I103" s="67">
        <v>4235698912</v>
      </c>
      <c r="J103" s="68" t="s">
        <v>47</v>
      </c>
      <c r="K103" s="69" t="s">
        <v>48</v>
      </c>
      <c r="L103" s="70" t="s">
        <v>49</v>
      </c>
      <c r="M103" s="71">
        <v>1135</v>
      </c>
      <c r="N103" s="72"/>
      <c r="O103" s="73">
        <v>47.05882352941176</v>
      </c>
      <c r="P103" s="74" t="s">
        <v>50</v>
      </c>
      <c r="Q103" s="75"/>
      <c r="R103" s="76"/>
      <c r="S103" s="77" t="s">
        <v>50</v>
      </c>
      <c r="T103" s="78">
        <v>49017</v>
      </c>
      <c r="U103" s="79">
        <v>13016</v>
      </c>
      <c r="V103" s="79">
        <v>5307.16997393808</v>
      </c>
      <c r="W103" s="85">
        <v>9285</v>
      </c>
      <c r="X103" s="81" t="s">
        <v>51</v>
      </c>
      <c r="Y103" s="82" t="s">
        <v>52</v>
      </c>
      <c r="Z103" s="62">
        <f t="shared" si="30"/>
        <v>0</v>
      </c>
      <c r="AA103" s="63">
        <f t="shared" si="31"/>
        <v>0</v>
      </c>
      <c r="AB103" s="63">
        <f t="shared" si="32"/>
        <v>0</v>
      </c>
      <c r="AC103" s="63">
        <f t="shared" si="33"/>
        <v>0</v>
      </c>
      <c r="AD103" s="83" t="str">
        <f t="shared" si="34"/>
        <v>-</v>
      </c>
      <c r="AE103" s="62">
        <f t="shared" si="35"/>
        <v>1</v>
      </c>
      <c r="AF103" s="63">
        <f t="shared" si="36"/>
        <v>1</v>
      </c>
      <c r="AG103" s="63" t="str">
        <f t="shared" si="37"/>
        <v>Initial</v>
      </c>
      <c r="AH103" s="83" t="str">
        <f t="shared" si="38"/>
        <v>RLIS</v>
      </c>
      <c r="AI103" s="84">
        <f t="shared" si="39"/>
        <v>0</v>
      </c>
    </row>
    <row r="104" spans="1:35" ht="15">
      <c r="A104" s="60" t="s">
        <v>338</v>
      </c>
      <c r="B104" s="61" t="s">
        <v>339</v>
      </c>
      <c r="C104" s="62" t="s">
        <v>340</v>
      </c>
      <c r="D104" s="63" t="s">
        <v>341</v>
      </c>
      <c r="E104" s="63" t="s">
        <v>342</v>
      </c>
      <c r="F104" s="64" t="s">
        <v>44</v>
      </c>
      <c r="G104" s="65" t="s">
        <v>343</v>
      </c>
      <c r="H104" s="66" t="s">
        <v>186</v>
      </c>
      <c r="I104" s="67">
        <v>9318231287</v>
      </c>
      <c r="J104" s="68" t="s">
        <v>60</v>
      </c>
      <c r="K104" s="69" t="s">
        <v>48</v>
      </c>
      <c r="L104" s="70" t="s">
        <v>49</v>
      </c>
      <c r="M104" s="71">
        <v>3274</v>
      </c>
      <c r="N104" s="72"/>
      <c r="O104" s="73">
        <v>23.744706594071385</v>
      </c>
      <c r="P104" s="74" t="s">
        <v>50</v>
      </c>
      <c r="Q104" s="75"/>
      <c r="R104" s="76"/>
      <c r="S104" s="77" t="s">
        <v>50</v>
      </c>
      <c r="T104" s="78">
        <v>186248</v>
      </c>
      <c r="U104" s="79">
        <v>28649</v>
      </c>
      <c r="V104" s="79">
        <v>12510.500386228527</v>
      </c>
      <c r="W104" s="85">
        <v>20367</v>
      </c>
      <c r="X104" s="81" t="s">
        <v>51</v>
      </c>
      <c r="Y104" s="82" t="s">
        <v>52</v>
      </c>
      <c r="Z104" s="62">
        <f t="shared" si="30"/>
        <v>0</v>
      </c>
      <c r="AA104" s="63">
        <f t="shared" si="31"/>
        <v>0</v>
      </c>
      <c r="AB104" s="63">
        <f t="shared" si="32"/>
        <v>0</v>
      </c>
      <c r="AC104" s="63">
        <f t="shared" si="33"/>
        <v>0</v>
      </c>
      <c r="AD104" s="83" t="str">
        <f t="shared" si="34"/>
        <v>-</v>
      </c>
      <c r="AE104" s="62">
        <f t="shared" si="35"/>
        <v>1</v>
      </c>
      <c r="AF104" s="63">
        <f t="shared" si="36"/>
        <v>1</v>
      </c>
      <c r="AG104" s="63" t="str">
        <f t="shared" si="37"/>
        <v>Initial</v>
      </c>
      <c r="AH104" s="83" t="str">
        <f t="shared" si="38"/>
        <v>RLIS</v>
      </c>
      <c r="AI104" s="84">
        <f t="shared" si="39"/>
        <v>0</v>
      </c>
    </row>
    <row r="105" spans="1:35" ht="15">
      <c r="A105" s="60" t="s">
        <v>344</v>
      </c>
      <c r="B105" s="61" t="s">
        <v>345</v>
      </c>
      <c r="C105" s="62" t="s">
        <v>346</v>
      </c>
      <c r="D105" s="63" t="s">
        <v>347</v>
      </c>
      <c r="E105" s="63" t="s">
        <v>219</v>
      </c>
      <c r="F105" s="64" t="s">
        <v>44</v>
      </c>
      <c r="G105" s="65" t="s">
        <v>220</v>
      </c>
      <c r="H105" s="66" t="s">
        <v>348</v>
      </c>
      <c r="I105" s="67">
        <v>7316429322</v>
      </c>
      <c r="J105" s="68" t="s">
        <v>47</v>
      </c>
      <c r="K105" s="69" t="s">
        <v>48</v>
      </c>
      <c r="L105" s="70" t="s">
        <v>49</v>
      </c>
      <c r="M105" s="71">
        <v>1468</v>
      </c>
      <c r="N105" s="72"/>
      <c r="O105" s="73">
        <v>27.566693613581243</v>
      </c>
      <c r="P105" s="74" t="s">
        <v>50</v>
      </c>
      <c r="Q105" s="75"/>
      <c r="R105" s="76"/>
      <c r="S105" s="77" t="s">
        <v>50</v>
      </c>
      <c r="T105" s="78">
        <v>90643</v>
      </c>
      <c r="U105" s="79">
        <v>12856</v>
      </c>
      <c r="V105" s="79">
        <v>5746.999362532621</v>
      </c>
      <c r="W105" s="85">
        <v>9140</v>
      </c>
      <c r="X105" s="81" t="s">
        <v>51</v>
      </c>
      <c r="Y105" s="82" t="s">
        <v>52</v>
      </c>
      <c r="Z105" s="62">
        <f t="shared" si="30"/>
        <v>0</v>
      </c>
      <c r="AA105" s="63">
        <f t="shared" si="31"/>
        <v>0</v>
      </c>
      <c r="AB105" s="63">
        <f t="shared" si="32"/>
        <v>0</v>
      </c>
      <c r="AC105" s="63">
        <f t="shared" si="33"/>
        <v>0</v>
      </c>
      <c r="AD105" s="83" t="str">
        <f t="shared" si="34"/>
        <v>-</v>
      </c>
      <c r="AE105" s="62">
        <f t="shared" si="35"/>
        <v>1</v>
      </c>
      <c r="AF105" s="63">
        <f t="shared" si="36"/>
        <v>1</v>
      </c>
      <c r="AG105" s="63" t="str">
        <f t="shared" si="37"/>
        <v>Initial</v>
      </c>
      <c r="AH105" s="83" t="str">
        <f t="shared" si="38"/>
        <v>RLIS</v>
      </c>
      <c r="AI105" s="84">
        <f t="shared" si="39"/>
        <v>0</v>
      </c>
    </row>
    <row r="106" spans="1:35" ht="15">
      <c r="A106" s="60" t="s">
        <v>349</v>
      </c>
      <c r="B106" s="61" t="s">
        <v>350</v>
      </c>
      <c r="C106" s="62" t="s">
        <v>351</v>
      </c>
      <c r="D106" s="63" t="s">
        <v>352</v>
      </c>
      <c r="E106" s="63" t="s">
        <v>353</v>
      </c>
      <c r="F106" s="64" t="s">
        <v>44</v>
      </c>
      <c r="G106" s="65" t="s">
        <v>354</v>
      </c>
      <c r="H106" s="66" t="s">
        <v>186</v>
      </c>
      <c r="I106" s="67">
        <v>9315892102</v>
      </c>
      <c r="J106" s="68" t="s">
        <v>68</v>
      </c>
      <c r="K106" s="69" t="s">
        <v>50</v>
      </c>
      <c r="L106" s="70" t="s">
        <v>49</v>
      </c>
      <c r="M106" s="71">
        <v>1003</v>
      </c>
      <c r="N106" s="72"/>
      <c r="O106" s="73">
        <v>24.633204633204635</v>
      </c>
      <c r="P106" s="74" t="s">
        <v>50</v>
      </c>
      <c r="Q106" s="75"/>
      <c r="R106" s="76"/>
      <c r="S106" s="77" t="s">
        <v>50</v>
      </c>
      <c r="T106" s="78">
        <v>78451</v>
      </c>
      <c r="U106" s="79">
        <v>14055</v>
      </c>
      <c r="V106" s="79">
        <v>5372.338302921373</v>
      </c>
      <c r="W106" s="85">
        <v>9992</v>
      </c>
      <c r="X106" s="81" t="s">
        <v>51</v>
      </c>
      <c r="Y106" s="82" t="s">
        <v>52</v>
      </c>
      <c r="Z106" s="62">
        <f t="shared" si="30"/>
        <v>1</v>
      </c>
      <c r="AA106" s="63">
        <f t="shared" si="31"/>
        <v>0</v>
      </c>
      <c r="AB106" s="63">
        <f t="shared" si="32"/>
        <v>0</v>
      </c>
      <c r="AC106" s="63">
        <f t="shared" si="33"/>
        <v>0</v>
      </c>
      <c r="AD106" s="83" t="str">
        <f t="shared" si="34"/>
        <v>-</v>
      </c>
      <c r="AE106" s="62">
        <f t="shared" si="35"/>
        <v>1</v>
      </c>
      <c r="AF106" s="63">
        <f t="shared" si="36"/>
        <v>1</v>
      </c>
      <c r="AG106" s="63" t="str">
        <f t="shared" si="37"/>
        <v>Initial</v>
      </c>
      <c r="AH106" s="83" t="str">
        <f t="shared" si="38"/>
        <v>RLIS</v>
      </c>
      <c r="AI106" s="84">
        <f t="shared" si="39"/>
        <v>0</v>
      </c>
    </row>
    <row r="107" spans="1:35" ht="15">
      <c r="A107" s="60" t="s">
        <v>355</v>
      </c>
      <c r="B107" s="61" t="s">
        <v>356</v>
      </c>
      <c r="C107" s="62" t="s">
        <v>357</v>
      </c>
      <c r="D107" s="63" t="s">
        <v>358</v>
      </c>
      <c r="E107" s="63" t="s">
        <v>359</v>
      </c>
      <c r="F107" s="64" t="s">
        <v>44</v>
      </c>
      <c r="G107" s="65" t="s">
        <v>360</v>
      </c>
      <c r="H107" s="66" t="s">
        <v>361</v>
      </c>
      <c r="I107" s="67">
        <v>9318643123</v>
      </c>
      <c r="J107" s="68" t="s">
        <v>68</v>
      </c>
      <c r="K107" s="69" t="s">
        <v>50</v>
      </c>
      <c r="L107" s="70" t="s">
        <v>49</v>
      </c>
      <c r="M107" s="71">
        <v>647</v>
      </c>
      <c r="N107" s="72"/>
      <c r="O107" s="73">
        <v>28.912071535022356</v>
      </c>
      <c r="P107" s="74" t="s">
        <v>50</v>
      </c>
      <c r="Q107" s="75"/>
      <c r="R107" s="76"/>
      <c r="S107" s="77" t="s">
        <v>50</v>
      </c>
      <c r="T107" s="78">
        <v>53172</v>
      </c>
      <c r="U107" s="79">
        <v>7491</v>
      </c>
      <c r="V107" s="79">
        <v>2967.0865099043085</v>
      </c>
      <c r="W107" s="85">
        <v>5326</v>
      </c>
      <c r="X107" s="81" t="s">
        <v>51</v>
      </c>
      <c r="Y107" s="82" t="s">
        <v>52</v>
      </c>
      <c r="Z107" s="62">
        <f t="shared" si="30"/>
        <v>1</v>
      </c>
      <c r="AA107" s="63">
        <f t="shared" si="31"/>
        <v>0</v>
      </c>
      <c r="AB107" s="63">
        <f t="shared" si="32"/>
        <v>0</v>
      </c>
      <c r="AC107" s="63">
        <f t="shared" si="33"/>
        <v>0</v>
      </c>
      <c r="AD107" s="83" t="str">
        <f t="shared" si="34"/>
        <v>-</v>
      </c>
      <c r="AE107" s="62">
        <f t="shared" si="35"/>
        <v>1</v>
      </c>
      <c r="AF107" s="63">
        <f t="shared" si="36"/>
        <v>1</v>
      </c>
      <c r="AG107" s="63" t="str">
        <f t="shared" si="37"/>
        <v>Initial</v>
      </c>
      <c r="AH107" s="83" t="str">
        <f t="shared" si="38"/>
        <v>RLIS</v>
      </c>
      <c r="AI107" s="84">
        <f t="shared" si="39"/>
        <v>0</v>
      </c>
    </row>
    <row r="108" spans="1:35" ht="15">
      <c r="A108" s="60" t="s">
        <v>362</v>
      </c>
      <c r="B108" s="61" t="s">
        <v>363</v>
      </c>
      <c r="C108" s="62" t="s">
        <v>364</v>
      </c>
      <c r="D108" s="63" t="s">
        <v>365</v>
      </c>
      <c r="E108" s="63" t="s">
        <v>366</v>
      </c>
      <c r="F108" s="64" t="s">
        <v>44</v>
      </c>
      <c r="G108" s="65" t="s">
        <v>367</v>
      </c>
      <c r="H108" s="66" t="s">
        <v>368</v>
      </c>
      <c r="I108" s="67">
        <v>4233384506</v>
      </c>
      <c r="J108" s="68" t="s">
        <v>172</v>
      </c>
      <c r="K108" s="69" t="s">
        <v>50</v>
      </c>
      <c r="L108" s="70" t="s">
        <v>49</v>
      </c>
      <c r="M108" s="71">
        <v>2457</v>
      </c>
      <c r="N108" s="72"/>
      <c r="O108" s="73">
        <v>22.165152113789016</v>
      </c>
      <c r="P108" s="74" t="s">
        <v>50</v>
      </c>
      <c r="Q108" s="75"/>
      <c r="R108" s="76"/>
      <c r="S108" s="77" t="s">
        <v>50</v>
      </c>
      <c r="T108" s="78">
        <v>134692</v>
      </c>
      <c r="U108" s="79">
        <v>18802</v>
      </c>
      <c r="V108" s="79">
        <v>8900.226341937267</v>
      </c>
      <c r="W108" s="85">
        <v>13368</v>
      </c>
      <c r="X108" s="81" t="s">
        <v>51</v>
      </c>
      <c r="Y108" s="82" t="s">
        <v>52</v>
      </c>
      <c r="Z108" s="62">
        <f t="shared" si="30"/>
        <v>1</v>
      </c>
      <c r="AA108" s="63">
        <f t="shared" si="31"/>
        <v>0</v>
      </c>
      <c r="AB108" s="63">
        <f t="shared" si="32"/>
        <v>0</v>
      </c>
      <c r="AC108" s="63">
        <f t="shared" si="33"/>
        <v>0</v>
      </c>
      <c r="AD108" s="83" t="str">
        <f t="shared" si="34"/>
        <v>-</v>
      </c>
      <c r="AE108" s="62">
        <f t="shared" si="35"/>
        <v>1</v>
      </c>
      <c r="AF108" s="63">
        <f t="shared" si="36"/>
        <v>1</v>
      </c>
      <c r="AG108" s="63" t="str">
        <f t="shared" si="37"/>
        <v>Initial</v>
      </c>
      <c r="AH108" s="83" t="str">
        <f t="shared" si="38"/>
        <v>RLIS</v>
      </c>
      <c r="AI108" s="84">
        <f t="shared" si="39"/>
        <v>0</v>
      </c>
    </row>
    <row r="109" spans="1:35" ht="15">
      <c r="A109" s="60" t="s">
        <v>827</v>
      </c>
      <c r="B109" s="61" t="s">
        <v>828</v>
      </c>
      <c r="C109" s="62" t="s">
        <v>829</v>
      </c>
      <c r="D109" s="63" t="s">
        <v>830</v>
      </c>
      <c r="E109" s="63" t="s">
        <v>831</v>
      </c>
      <c r="F109" s="64" t="s">
        <v>44</v>
      </c>
      <c r="G109" s="65" t="s">
        <v>832</v>
      </c>
      <c r="H109" s="66" t="s">
        <v>833</v>
      </c>
      <c r="I109" s="67">
        <v>9315269777</v>
      </c>
      <c r="J109" s="68" t="s">
        <v>767</v>
      </c>
      <c r="K109" s="69" t="s">
        <v>48</v>
      </c>
      <c r="L109" s="70" t="s">
        <v>49</v>
      </c>
      <c r="M109" s="71">
        <v>9855</v>
      </c>
      <c r="N109" s="72"/>
      <c r="O109" s="73">
        <v>18.83186793468509</v>
      </c>
      <c r="P109" s="74" t="s">
        <v>48</v>
      </c>
      <c r="Q109" s="75"/>
      <c r="R109" s="76"/>
      <c r="S109" s="77" t="s">
        <v>48</v>
      </c>
      <c r="T109" s="78">
        <v>528419</v>
      </c>
      <c r="U109" s="79">
        <v>70703</v>
      </c>
      <c r="V109" s="79">
        <v>34025.43997066609</v>
      </c>
      <c r="W109" s="85">
        <v>50265</v>
      </c>
      <c r="X109" s="81" t="s">
        <v>51</v>
      </c>
      <c r="Y109" s="82" t="s">
        <v>52</v>
      </c>
      <c r="Z109" s="62">
        <f t="shared" si="30"/>
        <v>0</v>
      </c>
      <c r="AA109" s="63">
        <f t="shared" si="31"/>
        <v>0</v>
      </c>
      <c r="AB109" s="63">
        <f t="shared" si="32"/>
        <v>0</v>
      </c>
      <c r="AC109" s="63">
        <f t="shared" si="33"/>
        <v>0</v>
      </c>
      <c r="AD109" s="83" t="str">
        <f t="shared" si="34"/>
        <v>-</v>
      </c>
      <c r="AE109" s="62">
        <f t="shared" si="35"/>
        <v>0</v>
      </c>
      <c r="AF109" s="63">
        <f t="shared" si="36"/>
        <v>0</v>
      </c>
      <c r="AG109" s="63">
        <f t="shared" si="37"/>
        <v>0</v>
      </c>
      <c r="AH109" s="83" t="str">
        <f t="shared" si="38"/>
        <v>-</v>
      </c>
      <c r="AI109" s="84">
        <f t="shared" si="39"/>
        <v>0</v>
      </c>
    </row>
    <row r="110" spans="1:35" ht="15">
      <c r="A110" s="60" t="s">
        <v>369</v>
      </c>
      <c r="B110" s="61" t="s">
        <v>370</v>
      </c>
      <c r="C110" s="62" t="s">
        <v>371</v>
      </c>
      <c r="D110" s="63" t="s">
        <v>372</v>
      </c>
      <c r="E110" s="63" t="s">
        <v>115</v>
      </c>
      <c r="F110" s="64" t="s">
        <v>44</v>
      </c>
      <c r="G110" s="65" t="s">
        <v>116</v>
      </c>
      <c r="H110" s="66" t="s">
        <v>373</v>
      </c>
      <c r="I110" s="67">
        <v>4237757813</v>
      </c>
      <c r="J110" s="68" t="s">
        <v>68</v>
      </c>
      <c r="K110" s="69" t="s">
        <v>50</v>
      </c>
      <c r="L110" s="70" t="s">
        <v>49</v>
      </c>
      <c r="M110" s="71">
        <v>3996</v>
      </c>
      <c r="N110" s="72"/>
      <c r="O110" s="73">
        <v>22.530936259631098</v>
      </c>
      <c r="P110" s="74" t="s">
        <v>50</v>
      </c>
      <c r="Q110" s="75"/>
      <c r="R110" s="76"/>
      <c r="S110" s="77" t="s">
        <v>50</v>
      </c>
      <c r="T110" s="78">
        <v>224431</v>
      </c>
      <c r="U110" s="79">
        <v>33950</v>
      </c>
      <c r="V110" s="79">
        <v>15117.817591781934</v>
      </c>
      <c r="W110" s="85">
        <v>24136</v>
      </c>
      <c r="X110" s="81" t="s">
        <v>51</v>
      </c>
      <c r="Y110" s="82" t="s">
        <v>52</v>
      </c>
      <c r="Z110" s="62">
        <f t="shared" si="30"/>
        <v>1</v>
      </c>
      <c r="AA110" s="63">
        <f t="shared" si="31"/>
        <v>0</v>
      </c>
      <c r="AB110" s="63">
        <f t="shared" si="32"/>
        <v>0</v>
      </c>
      <c r="AC110" s="63">
        <f t="shared" si="33"/>
        <v>0</v>
      </c>
      <c r="AD110" s="83" t="str">
        <f t="shared" si="34"/>
        <v>-</v>
      </c>
      <c r="AE110" s="62">
        <f t="shared" si="35"/>
        <v>1</v>
      </c>
      <c r="AF110" s="63">
        <f t="shared" si="36"/>
        <v>1</v>
      </c>
      <c r="AG110" s="63" t="str">
        <f t="shared" si="37"/>
        <v>Initial</v>
      </c>
      <c r="AH110" s="83" t="str">
        <f t="shared" si="38"/>
        <v>RLIS</v>
      </c>
      <c r="AI110" s="84">
        <f t="shared" si="39"/>
        <v>0</v>
      </c>
    </row>
    <row r="111" spans="1:35" ht="15">
      <c r="A111" s="60" t="s">
        <v>834</v>
      </c>
      <c r="B111" s="61" t="s">
        <v>835</v>
      </c>
      <c r="C111" s="62" t="s">
        <v>836</v>
      </c>
      <c r="D111" s="63" t="s">
        <v>837</v>
      </c>
      <c r="E111" s="63" t="s">
        <v>838</v>
      </c>
      <c r="F111" s="64" t="s">
        <v>44</v>
      </c>
      <c r="G111" s="65" t="s">
        <v>839</v>
      </c>
      <c r="H111" s="66" t="s">
        <v>840</v>
      </c>
      <c r="I111" s="67">
        <v>4238377282</v>
      </c>
      <c r="J111" s="68" t="s">
        <v>172</v>
      </c>
      <c r="K111" s="69" t="s">
        <v>50</v>
      </c>
      <c r="L111" s="70" t="s">
        <v>49</v>
      </c>
      <c r="M111" s="71">
        <v>295</v>
      </c>
      <c r="N111" s="72"/>
      <c r="O111" s="73">
        <v>26.543209876543212</v>
      </c>
      <c r="P111" s="74" t="s">
        <v>50</v>
      </c>
      <c r="Q111" s="75"/>
      <c r="R111" s="76"/>
      <c r="S111" s="77" t="s">
        <v>50</v>
      </c>
      <c r="T111" s="78">
        <v>18708</v>
      </c>
      <c r="U111" s="79">
        <v>1914</v>
      </c>
      <c r="V111" s="79">
        <v>932.4292569586012</v>
      </c>
      <c r="W111" s="85">
        <v>1360</v>
      </c>
      <c r="X111" s="81" t="s">
        <v>51</v>
      </c>
      <c r="Y111" s="82" t="s">
        <v>52</v>
      </c>
      <c r="Z111" s="62">
        <f t="shared" si="30"/>
        <v>1</v>
      </c>
      <c r="AA111" s="63">
        <f t="shared" si="31"/>
        <v>1</v>
      </c>
      <c r="AB111" s="63">
        <f t="shared" si="32"/>
        <v>0</v>
      </c>
      <c r="AC111" s="63">
        <f t="shared" si="33"/>
        <v>0</v>
      </c>
      <c r="AD111" s="83" t="str">
        <f t="shared" si="34"/>
        <v>SRSA</v>
      </c>
      <c r="AE111" s="62">
        <f t="shared" si="35"/>
        <v>1</v>
      </c>
      <c r="AF111" s="63">
        <f t="shared" si="36"/>
        <v>1</v>
      </c>
      <c r="AG111" s="63" t="str">
        <f t="shared" si="37"/>
        <v>Initial</v>
      </c>
      <c r="AH111" s="83" t="str">
        <f t="shared" si="38"/>
        <v>-</v>
      </c>
      <c r="AI111" s="84" t="str">
        <f t="shared" si="39"/>
        <v>SRSA</v>
      </c>
    </row>
    <row r="112" spans="1:35" ht="15">
      <c r="A112" s="60" t="s">
        <v>841</v>
      </c>
      <c r="B112" s="61" t="s">
        <v>842</v>
      </c>
      <c r="C112" s="62" t="s">
        <v>843</v>
      </c>
      <c r="D112" s="63" t="s">
        <v>844</v>
      </c>
      <c r="E112" s="63" t="s">
        <v>845</v>
      </c>
      <c r="F112" s="64" t="s">
        <v>44</v>
      </c>
      <c r="G112" s="65" t="s">
        <v>846</v>
      </c>
      <c r="H112" s="66" t="s">
        <v>847</v>
      </c>
      <c r="I112" s="67">
        <v>8653765592</v>
      </c>
      <c r="J112" s="68" t="s">
        <v>60</v>
      </c>
      <c r="K112" s="69" t="s">
        <v>48</v>
      </c>
      <c r="L112" s="70" t="s">
        <v>49</v>
      </c>
      <c r="M112" s="71">
        <v>6776</v>
      </c>
      <c r="N112" s="72"/>
      <c r="O112" s="73">
        <v>18.221574344023324</v>
      </c>
      <c r="P112" s="74" t="s">
        <v>48</v>
      </c>
      <c r="Q112" s="75"/>
      <c r="R112" s="76"/>
      <c r="S112" s="77" t="s">
        <v>50</v>
      </c>
      <c r="T112" s="78">
        <v>431483</v>
      </c>
      <c r="U112" s="79">
        <v>55656</v>
      </c>
      <c r="V112" s="79">
        <v>25592.830018070188</v>
      </c>
      <c r="W112" s="85">
        <v>39567</v>
      </c>
      <c r="X112" s="81" t="s">
        <v>51</v>
      </c>
      <c r="Y112" s="82" t="s">
        <v>52</v>
      </c>
      <c r="Z112" s="62">
        <f t="shared" si="30"/>
        <v>0</v>
      </c>
      <c r="AA112" s="63">
        <f t="shared" si="31"/>
        <v>0</v>
      </c>
      <c r="AB112" s="63">
        <f t="shared" si="32"/>
        <v>0</v>
      </c>
      <c r="AC112" s="63">
        <f t="shared" si="33"/>
        <v>0</v>
      </c>
      <c r="AD112" s="83" t="str">
        <f t="shared" si="34"/>
        <v>-</v>
      </c>
      <c r="AE112" s="62">
        <f t="shared" si="35"/>
        <v>1</v>
      </c>
      <c r="AF112" s="63">
        <f t="shared" si="36"/>
        <v>0</v>
      </c>
      <c r="AG112" s="63">
        <f t="shared" si="37"/>
        <v>0</v>
      </c>
      <c r="AH112" s="83" t="str">
        <f t="shared" si="38"/>
        <v>-</v>
      </c>
      <c r="AI112" s="84">
        <f t="shared" si="39"/>
        <v>0</v>
      </c>
    </row>
    <row r="113" spans="1:35" ht="15">
      <c r="A113" s="60" t="s">
        <v>848</v>
      </c>
      <c r="B113" s="61" t="s">
        <v>849</v>
      </c>
      <c r="C113" s="62" t="s">
        <v>850</v>
      </c>
      <c r="D113" s="63" t="s">
        <v>851</v>
      </c>
      <c r="E113" s="63" t="s">
        <v>852</v>
      </c>
      <c r="F113" s="64" t="s">
        <v>44</v>
      </c>
      <c r="G113" s="65" t="s">
        <v>853</v>
      </c>
      <c r="H113" s="66" t="s">
        <v>854</v>
      </c>
      <c r="I113" s="67">
        <v>6153845588</v>
      </c>
      <c r="J113" s="68" t="s">
        <v>583</v>
      </c>
      <c r="K113" s="69" t="s">
        <v>48</v>
      </c>
      <c r="L113" s="70" t="s">
        <v>49</v>
      </c>
      <c r="M113" s="71">
        <v>10220</v>
      </c>
      <c r="N113" s="72"/>
      <c r="O113" s="73">
        <v>14.400753876467059</v>
      </c>
      <c r="P113" s="74" t="s">
        <v>48</v>
      </c>
      <c r="Q113" s="75"/>
      <c r="R113" s="76"/>
      <c r="S113" s="77" t="s">
        <v>48</v>
      </c>
      <c r="T113" s="78">
        <v>408490</v>
      </c>
      <c r="U113" s="79">
        <v>45253</v>
      </c>
      <c r="V113" s="79">
        <v>27942.17077034956</v>
      </c>
      <c r="W113" s="85">
        <v>32172</v>
      </c>
      <c r="X113" s="81" t="s">
        <v>51</v>
      </c>
      <c r="Y113" s="82" t="s">
        <v>52</v>
      </c>
      <c r="Z113" s="62">
        <f t="shared" si="30"/>
        <v>0</v>
      </c>
      <c r="AA113" s="63">
        <f t="shared" si="31"/>
        <v>0</v>
      </c>
      <c r="AB113" s="63">
        <f t="shared" si="32"/>
        <v>0</v>
      </c>
      <c r="AC113" s="63">
        <f t="shared" si="33"/>
        <v>0</v>
      </c>
      <c r="AD113" s="83" t="str">
        <f t="shared" si="34"/>
        <v>-</v>
      </c>
      <c r="AE113" s="62">
        <f t="shared" si="35"/>
        <v>0</v>
      </c>
      <c r="AF113" s="63">
        <f t="shared" si="36"/>
        <v>0</v>
      </c>
      <c r="AG113" s="63">
        <f t="shared" si="37"/>
        <v>0</v>
      </c>
      <c r="AH113" s="83" t="str">
        <f t="shared" si="38"/>
        <v>-</v>
      </c>
      <c r="AI113" s="84">
        <f t="shared" si="39"/>
        <v>0</v>
      </c>
    </row>
    <row r="114" spans="1:35" ht="15">
      <c r="A114" s="60" t="s">
        <v>855</v>
      </c>
      <c r="B114" s="61" t="s">
        <v>856</v>
      </c>
      <c r="C114" s="62" t="s">
        <v>857</v>
      </c>
      <c r="D114" s="63" t="s">
        <v>858</v>
      </c>
      <c r="E114" s="63" t="s">
        <v>646</v>
      </c>
      <c r="F114" s="64" t="s">
        <v>44</v>
      </c>
      <c r="G114" s="65" t="s">
        <v>647</v>
      </c>
      <c r="H114" s="66" t="s">
        <v>859</v>
      </c>
      <c r="I114" s="67">
        <v>4232727651</v>
      </c>
      <c r="J114" s="68" t="s">
        <v>460</v>
      </c>
      <c r="K114" s="69" t="s">
        <v>48</v>
      </c>
      <c r="L114" s="70" t="s">
        <v>49</v>
      </c>
      <c r="M114" s="71">
        <v>639</v>
      </c>
      <c r="N114" s="72"/>
      <c r="O114" s="73">
        <v>28.974358974358978</v>
      </c>
      <c r="P114" s="74" t="s">
        <v>50</v>
      </c>
      <c r="Q114" s="75"/>
      <c r="R114" s="76"/>
      <c r="S114" s="77" t="s">
        <v>48</v>
      </c>
      <c r="T114" s="78">
        <v>29346</v>
      </c>
      <c r="U114" s="79">
        <v>4490</v>
      </c>
      <c r="V114" s="79">
        <v>2170.8010433978297</v>
      </c>
      <c r="W114" s="85">
        <v>3192</v>
      </c>
      <c r="X114" s="81" t="s">
        <v>51</v>
      </c>
      <c r="Y114" s="82" t="s">
        <v>52</v>
      </c>
      <c r="Z114" s="62">
        <f t="shared" si="30"/>
        <v>0</v>
      </c>
      <c r="AA114" s="63">
        <f t="shared" si="31"/>
        <v>0</v>
      </c>
      <c r="AB114" s="63">
        <f t="shared" si="32"/>
        <v>0</v>
      </c>
      <c r="AC114" s="63">
        <f t="shared" si="33"/>
        <v>0</v>
      </c>
      <c r="AD114" s="83" t="str">
        <f t="shared" si="34"/>
        <v>-</v>
      </c>
      <c r="AE114" s="62">
        <f t="shared" si="35"/>
        <v>0</v>
      </c>
      <c r="AF114" s="63">
        <f t="shared" si="36"/>
        <v>1</v>
      </c>
      <c r="AG114" s="63">
        <f t="shared" si="37"/>
        <v>0</v>
      </c>
      <c r="AH114" s="83" t="str">
        <f t="shared" si="38"/>
        <v>-</v>
      </c>
      <c r="AI114" s="84">
        <f t="shared" si="39"/>
        <v>0</v>
      </c>
    </row>
    <row r="115" spans="1:35" ht="15">
      <c r="A115" s="60" t="s">
        <v>860</v>
      </c>
      <c r="B115" s="61" t="s">
        <v>861</v>
      </c>
      <c r="C115" s="62" t="s">
        <v>862</v>
      </c>
      <c r="D115" s="63" t="s">
        <v>863</v>
      </c>
      <c r="E115" s="63" t="s">
        <v>811</v>
      </c>
      <c r="F115" s="64" t="s">
        <v>44</v>
      </c>
      <c r="G115" s="65" t="s">
        <v>864</v>
      </c>
      <c r="H115" s="66" t="s">
        <v>186</v>
      </c>
      <c r="I115" s="67">
        <v>6158935812</v>
      </c>
      <c r="J115" s="68" t="s">
        <v>865</v>
      </c>
      <c r="K115" s="69" t="s">
        <v>48</v>
      </c>
      <c r="L115" s="70" t="s">
        <v>49</v>
      </c>
      <c r="M115" s="71">
        <v>35102</v>
      </c>
      <c r="N115" s="72"/>
      <c r="O115" s="73">
        <v>9.968051118210862</v>
      </c>
      <c r="P115" s="74" t="s">
        <v>48</v>
      </c>
      <c r="Q115" s="75"/>
      <c r="R115" s="76"/>
      <c r="S115" s="77" t="s">
        <v>48</v>
      </c>
      <c r="T115" s="78">
        <v>844346</v>
      </c>
      <c r="U115" s="79">
        <v>97844</v>
      </c>
      <c r="V115" s="79">
        <v>80398.23231497113</v>
      </c>
      <c r="W115" s="85">
        <v>69560</v>
      </c>
      <c r="X115" s="81" t="s">
        <v>51</v>
      </c>
      <c r="Y115" s="82" t="s">
        <v>52</v>
      </c>
      <c r="Z115" s="62">
        <f t="shared" si="30"/>
        <v>0</v>
      </c>
      <c r="AA115" s="63">
        <f t="shared" si="31"/>
        <v>0</v>
      </c>
      <c r="AB115" s="63">
        <f t="shared" si="32"/>
        <v>0</v>
      </c>
      <c r="AC115" s="63">
        <f t="shared" si="33"/>
        <v>0</v>
      </c>
      <c r="AD115" s="83" t="str">
        <f t="shared" si="34"/>
        <v>-</v>
      </c>
      <c r="AE115" s="62">
        <f t="shared" si="35"/>
        <v>0</v>
      </c>
      <c r="AF115" s="63">
        <f t="shared" si="36"/>
        <v>0</v>
      </c>
      <c r="AG115" s="63">
        <f t="shared" si="37"/>
        <v>0</v>
      </c>
      <c r="AH115" s="83" t="str">
        <f t="shared" si="38"/>
        <v>-</v>
      </c>
      <c r="AI115" s="84">
        <f t="shared" si="39"/>
        <v>0</v>
      </c>
    </row>
    <row r="116" spans="1:35" ht="15">
      <c r="A116" s="60" t="s">
        <v>374</v>
      </c>
      <c r="B116" s="61" t="s">
        <v>375</v>
      </c>
      <c r="C116" s="62" t="s">
        <v>376</v>
      </c>
      <c r="D116" s="63" t="s">
        <v>377</v>
      </c>
      <c r="E116" s="63" t="s">
        <v>378</v>
      </c>
      <c r="F116" s="64" t="s">
        <v>44</v>
      </c>
      <c r="G116" s="65" t="s">
        <v>379</v>
      </c>
      <c r="H116" s="66" t="s">
        <v>380</v>
      </c>
      <c r="I116" s="67">
        <v>4236632159</v>
      </c>
      <c r="J116" s="68" t="s">
        <v>60</v>
      </c>
      <c r="K116" s="69" t="s">
        <v>48</v>
      </c>
      <c r="L116" s="70" t="s">
        <v>49</v>
      </c>
      <c r="M116" s="71">
        <v>2622</v>
      </c>
      <c r="N116" s="72"/>
      <c r="O116" s="73">
        <v>27.58722649319929</v>
      </c>
      <c r="P116" s="74" t="s">
        <v>50</v>
      </c>
      <c r="Q116" s="75"/>
      <c r="R116" s="76"/>
      <c r="S116" s="77" t="s">
        <v>50</v>
      </c>
      <c r="T116" s="78">
        <v>246526</v>
      </c>
      <c r="U116" s="79">
        <v>37512</v>
      </c>
      <c r="V116" s="79">
        <v>14104.271516431592</v>
      </c>
      <c r="W116" s="85">
        <v>26668</v>
      </c>
      <c r="X116" s="81" t="s">
        <v>51</v>
      </c>
      <c r="Y116" s="82" t="s">
        <v>52</v>
      </c>
      <c r="Z116" s="62">
        <f t="shared" si="30"/>
        <v>0</v>
      </c>
      <c r="AA116" s="63">
        <f t="shared" si="31"/>
        <v>0</v>
      </c>
      <c r="AB116" s="63">
        <f t="shared" si="32"/>
        <v>0</v>
      </c>
      <c r="AC116" s="63">
        <f t="shared" si="33"/>
        <v>0</v>
      </c>
      <c r="AD116" s="83" t="str">
        <f t="shared" si="34"/>
        <v>-</v>
      </c>
      <c r="AE116" s="62">
        <f t="shared" si="35"/>
        <v>1</v>
      </c>
      <c r="AF116" s="63">
        <f t="shared" si="36"/>
        <v>1</v>
      </c>
      <c r="AG116" s="63" t="str">
        <f t="shared" si="37"/>
        <v>Initial</v>
      </c>
      <c r="AH116" s="83" t="str">
        <f t="shared" si="38"/>
        <v>RLIS</v>
      </c>
      <c r="AI116" s="84">
        <f t="shared" si="39"/>
        <v>0</v>
      </c>
    </row>
    <row r="117" spans="1:35" ht="15">
      <c r="A117" s="60" t="s">
        <v>381</v>
      </c>
      <c r="B117" s="61" t="s">
        <v>382</v>
      </c>
      <c r="C117" s="62" t="s">
        <v>383</v>
      </c>
      <c r="D117" s="63" t="s">
        <v>384</v>
      </c>
      <c r="E117" s="63" t="s">
        <v>385</v>
      </c>
      <c r="F117" s="64" t="s">
        <v>44</v>
      </c>
      <c r="G117" s="65" t="s">
        <v>386</v>
      </c>
      <c r="H117" s="66" t="s">
        <v>387</v>
      </c>
      <c r="I117" s="67">
        <v>4239493617</v>
      </c>
      <c r="J117" s="68" t="s">
        <v>172</v>
      </c>
      <c r="K117" s="69" t="s">
        <v>50</v>
      </c>
      <c r="L117" s="70" t="s">
        <v>49</v>
      </c>
      <c r="M117" s="71">
        <v>2160</v>
      </c>
      <c r="N117" s="72"/>
      <c r="O117" s="73">
        <v>24.66809421841542</v>
      </c>
      <c r="P117" s="74" t="s">
        <v>50</v>
      </c>
      <c r="Q117" s="75"/>
      <c r="R117" s="76"/>
      <c r="S117" s="77" t="s">
        <v>50</v>
      </c>
      <c r="T117" s="78">
        <v>122102</v>
      </c>
      <c r="U117" s="79">
        <v>18236</v>
      </c>
      <c r="V117" s="79">
        <v>8136.941783595697</v>
      </c>
      <c r="W117" s="85">
        <v>12965</v>
      </c>
      <c r="X117" s="81" t="s">
        <v>51</v>
      </c>
      <c r="Y117" s="82" t="s">
        <v>52</v>
      </c>
      <c r="Z117" s="62">
        <f t="shared" si="30"/>
        <v>1</v>
      </c>
      <c r="AA117" s="63">
        <f t="shared" si="31"/>
        <v>0</v>
      </c>
      <c r="AB117" s="63">
        <f t="shared" si="32"/>
        <v>0</v>
      </c>
      <c r="AC117" s="63">
        <f t="shared" si="33"/>
        <v>0</v>
      </c>
      <c r="AD117" s="83" t="str">
        <f t="shared" si="34"/>
        <v>-</v>
      </c>
      <c r="AE117" s="62">
        <f t="shared" si="35"/>
        <v>1</v>
      </c>
      <c r="AF117" s="63">
        <f t="shared" si="36"/>
        <v>1</v>
      </c>
      <c r="AG117" s="63" t="str">
        <f t="shared" si="37"/>
        <v>Initial</v>
      </c>
      <c r="AH117" s="83" t="str">
        <f t="shared" si="38"/>
        <v>RLIS</v>
      </c>
      <c r="AI117" s="84">
        <f t="shared" si="39"/>
        <v>0</v>
      </c>
    </row>
    <row r="118" spans="1:35" ht="15">
      <c r="A118" s="60" t="s">
        <v>866</v>
      </c>
      <c r="B118" s="61" t="s">
        <v>867</v>
      </c>
      <c r="C118" s="62" t="s">
        <v>868</v>
      </c>
      <c r="D118" s="63" t="s">
        <v>869</v>
      </c>
      <c r="E118" s="63" t="s">
        <v>870</v>
      </c>
      <c r="F118" s="64" t="s">
        <v>44</v>
      </c>
      <c r="G118" s="65" t="s">
        <v>871</v>
      </c>
      <c r="H118" s="66" t="s">
        <v>872</v>
      </c>
      <c r="I118" s="67">
        <v>8654534671</v>
      </c>
      <c r="J118" s="68" t="s">
        <v>60</v>
      </c>
      <c r="K118" s="69" t="s">
        <v>48</v>
      </c>
      <c r="L118" s="70" t="s">
        <v>49</v>
      </c>
      <c r="M118" s="71">
        <v>13086</v>
      </c>
      <c r="N118" s="72"/>
      <c r="O118" s="73">
        <v>18.087058650811127</v>
      </c>
      <c r="P118" s="74" t="s">
        <v>48</v>
      </c>
      <c r="Q118" s="75"/>
      <c r="R118" s="76"/>
      <c r="S118" s="77" t="s">
        <v>50</v>
      </c>
      <c r="T118" s="78">
        <v>589060</v>
      </c>
      <c r="U118" s="79">
        <v>84879</v>
      </c>
      <c r="V118" s="79">
        <v>43570.89126034009</v>
      </c>
      <c r="W118" s="85">
        <v>60342</v>
      </c>
      <c r="X118" s="81" t="s">
        <v>51</v>
      </c>
      <c r="Y118" s="82" t="s">
        <v>52</v>
      </c>
      <c r="Z118" s="62">
        <f t="shared" si="30"/>
        <v>0</v>
      </c>
      <c r="AA118" s="63">
        <f t="shared" si="31"/>
        <v>0</v>
      </c>
      <c r="AB118" s="63">
        <f t="shared" si="32"/>
        <v>0</v>
      </c>
      <c r="AC118" s="63">
        <f t="shared" si="33"/>
        <v>0</v>
      </c>
      <c r="AD118" s="83" t="str">
        <f t="shared" si="34"/>
        <v>-</v>
      </c>
      <c r="AE118" s="62">
        <f t="shared" si="35"/>
        <v>1</v>
      </c>
      <c r="AF118" s="63">
        <f t="shared" si="36"/>
        <v>0</v>
      </c>
      <c r="AG118" s="63">
        <f t="shared" si="37"/>
        <v>0</v>
      </c>
      <c r="AH118" s="83" t="str">
        <f t="shared" si="38"/>
        <v>-</v>
      </c>
      <c r="AI118" s="84">
        <f t="shared" si="39"/>
        <v>0</v>
      </c>
    </row>
    <row r="119" spans="1:35" ht="15">
      <c r="A119" s="60" t="s">
        <v>873</v>
      </c>
      <c r="B119" s="61" t="s">
        <v>874</v>
      </c>
      <c r="C119" s="62" t="s">
        <v>875</v>
      </c>
      <c r="D119" s="63" t="s">
        <v>876</v>
      </c>
      <c r="E119" s="63" t="s">
        <v>777</v>
      </c>
      <c r="F119" s="64" t="s">
        <v>44</v>
      </c>
      <c r="G119" s="65" t="s">
        <v>778</v>
      </c>
      <c r="H119" s="66" t="s">
        <v>877</v>
      </c>
      <c r="I119" s="67">
        <v>9013212500</v>
      </c>
      <c r="J119" s="68" t="s">
        <v>878</v>
      </c>
      <c r="K119" s="69" t="s">
        <v>48</v>
      </c>
      <c r="L119" s="70" t="s">
        <v>49</v>
      </c>
      <c r="M119" s="71">
        <v>45268</v>
      </c>
      <c r="N119" s="72"/>
      <c r="O119" s="73">
        <v>8.570058458165875</v>
      </c>
      <c r="P119" s="74" t="s">
        <v>48</v>
      </c>
      <c r="Q119" s="75"/>
      <c r="R119" s="76"/>
      <c r="S119" s="77" t="s">
        <v>48</v>
      </c>
      <c r="T119" s="78">
        <v>1109888</v>
      </c>
      <c r="U119" s="79">
        <v>151011</v>
      </c>
      <c r="V119" s="79">
        <v>112049.07237705766</v>
      </c>
      <c r="W119" s="85">
        <v>107358</v>
      </c>
      <c r="X119" s="81" t="s">
        <v>51</v>
      </c>
      <c r="Y119" s="82" t="s">
        <v>52</v>
      </c>
      <c r="Z119" s="62">
        <f t="shared" si="30"/>
        <v>0</v>
      </c>
      <c r="AA119" s="63">
        <f t="shared" si="31"/>
        <v>0</v>
      </c>
      <c r="AB119" s="63">
        <f t="shared" si="32"/>
        <v>0</v>
      </c>
      <c r="AC119" s="63">
        <f t="shared" si="33"/>
        <v>0</v>
      </c>
      <c r="AD119" s="83" t="str">
        <f t="shared" si="34"/>
        <v>-</v>
      </c>
      <c r="AE119" s="62">
        <f t="shared" si="35"/>
        <v>0</v>
      </c>
      <c r="AF119" s="63">
        <f t="shared" si="36"/>
        <v>0</v>
      </c>
      <c r="AG119" s="63">
        <f t="shared" si="37"/>
        <v>0</v>
      </c>
      <c r="AH119" s="83" t="str">
        <f t="shared" si="38"/>
        <v>-</v>
      </c>
      <c r="AI119" s="84">
        <f t="shared" si="39"/>
        <v>0</v>
      </c>
    </row>
    <row r="120" spans="1:35" ht="15">
      <c r="A120" s="60" t="s">
        <v>879</v>
      </c>
      <c r="B120" s="61" t="s">
        <v>880</v>
      </c>
      <c r="C120" s="62" t="s">
        <v>881</v>
      </c>
      <c r="D120" s="63" t="s">
        <v>882</v>
      </c>
      <c r="E120" s="63" t="s">
        <v>883</v>
      </c>
      <c r="F120" s="64" t="s">
        <v>44</v>
      </c>
      <c r="G120" s="65" t="s">
        <v>884</v>
      </c>
      <c r="H120" s="66" t="s">
        <v>885</v>
      </c>
      <c r="I120" s="67">
        <v>6157359625</v>
      </c>
      <c r="J120" s="68" t="s">
        <v>583</v>
      </c>
      <c r="K120" s="69" t="s">
        <v>48</v>
      </c>
      <c r="L120" s="70" t="s">
        <v>49</v>
      </c>
      <c r="M120" s="71">
        <v>3118</v>
      </c>
      <c r="N120" s="72"/>
      <c r="O120" s="73">
        <v>17.82421634910879</v>
      </c>
      <c r="P120" s="74" t="s">
        <v>48</v>
      </c>
      <c r="Q120" s="75"/>
      <c r="R120" s="76"/>
      <c r="S120" s="77" t="s">
        <v>48</v>
      </c>
      <c r="T120" s="78">
        <v>147809</v>
      </c>
      <c r="U120" s="79">
        <v>19709</v>
      </c>
      <c r="V120" s="79">
        <v>9989.996183031371</v>
      </c>
      <c r="W120" s="85">
        <v>14011</v>
      </c>
      <c r="X120" s="81" t="s">
        <v>51</v>
      </c>
      <c r="Y120" s="82" t="s">
        <v>52</v>
      </c>
      <c r="Z120" s="62">
        <f t="shared" si="30"/>
        <v>0</v>
      </c>
      <c r="AA120" s="63">
        <f t="shared" si="31"/>
        <v>0</v>
      </c>
      <c r="AB120" s="63">
        <f t="shared" si="32"/>
        <v>0</v>
      </c>
      <c r="AC120" s="63">
        <f t="shared" si="33"/>
        <v>0</v>
      </c>
      <c r="AD120" s="83" t="str">
        <f t="shared" si="34"/>
        <v>-</v>
      </c>
      <c r="AE120" s="62">
        <f t="shared" si="35"/>
        <v>0</v>
      </c>
      <c r="AF120" s="63">
        <f t="shared" si="36"/>
        <v>0</v>
      </c>
      <c r="AG120" s="63">
        <f t="shared" si="37"/>
        <v>0</v>
      </c>
      <c r="AH120" s="83" t="str">
        <f t="shared" si="38"/>
        <v>-</v>
      </c>
      <c r="AI120" s="84">
        <f t="shared" si="39"/>
        <v>0</v>
      </c>
    </row>
    <row r="121" spans="1:35" ht="15">
      <c r="A121" s="60" t="s">
        <v>886</v>
      </c>
      <c r="B121" s="61" t="s">
        <v>887</v>
      </c>
      <c r="C121" s="62" t="s">
        <v>888</v>
      </c>
      <c r="D121" s="63" t="s">
        <v>889</v>
      </c>
      <c r="E121" s="63" t="s">
        <v>890</v>
      </c>
      <c r="F121" s="64" t="s">
        <v>44</v>
      </c>
      <c r="G121" s="65" t="s">
        <v>891</v>
      </c>
      <c r="H121" s="66" t="s">
        <v>806</v>
      </c>
      <c r="I121" s="67">
        <v>7319863165</v>
      </c>
      <c r="J121" s="68" t="s">
        <v>68</v>
      </c>
      <c r="K121" s="69" t="s">
        <v>50</v>
      </c>
      <c r="L121" s="70" t="s">
        <v>49</v>
      </c>
      <c r="M121" s="71">
        <v>356</v>
      </c>
      <c r="N121" s="72"/>
      <c r="O121" s="73">
        <v>16.19047619047619</v>
      </c>
      <c r="P121" s="74" t="s">
        <v>48</v>
      </c>
      <c r="Q121" s="75"/>
      <c r="R121" s="76"/>
      <c r="S121" s="77" t="s">
        <v>50</v>
      </c>
      <c r="T121" s="78">
        <v>17303</v>
      </c>
      <c r="U121" s="79">
        <v>2431</v>
      </c>
      <c r="V121" s="79">
        <v>1220.5139733592873</v>
      </c>
      <c r="W121" s="85">
        <v>1728</v>
      </c>
      <c r="X121" s="81" t="s">
        <v>51</v>
      </c>
      <c r="Y121" s="82" t="s">
        <v>52</v>
      </c>
      <c r="Z121" s="62">
        <f t="shared" si="30"/>
        <v>1</v>
      </c>
      <c r="AA121" s="63">
        <f t="shared" si="31"/>
        <v>1</v>
      </c>
      <c r="AB121" s="63">
        <f t="shared" si="32"/>
        <v>0</v>
      </c>
      <c r="AC121" s="63">
        <f t="shared" si="33"/>
        <v>0</v>
      </c>
      <c r="AD121" s="83" t="str">
        <f t="shared" si="34"/>
        <v>SRSA</v>
      </c>
      <c r="AE121" s="62">
        <f t="shared" si="35"/>
        <v>1</v>
      </c>
      <c r="AF121" s="63">
        <f t="shared" si="36"/>
        <v>0</v>
      </c>
      <c r="AG121" s="63">
        <f t="shared" si="37"/>
        <v>0</v>
      </c>
      <c r="AH121" s="83" t="str">
        <f t="shared" si="38"/>
        <v>-</v>
      </c>
      <c r="AI121" s="84">
        <f t="shared" si="39"/>
        <v>0</v>
      </c>
    </row>
    <row r="122" spans="1:35" ht="15">
      <c r="A122" s="60" t="s">
        <v>892</v>
      </c>
      <c r="B122" s="61" t="s">
        <v>893</v>
      </c>
      <c r="C122" s="62" t="s">
        <v>894</v>
      </c>
      <c r="D122" s="63" t="s">
        <v>895</v>
      </c>
      <c r="E122" s="63" t="s">
        <v>896</v>
      </c>
      <c r="F122" s="64" t="s">
        <v>44</v>
      </c>
      <c r="G122" s="65" t="s">
        <v>897</v>
      </c>
      <c r="H122" s="66" t="s">
        <v>898</v>
      </c>
      <c r="I122" s="67">
        <v>9312325176</v>
      </c>
      <c r="J122" s="68" t="s">
        <v>172</v>
      </c>
      <c r="K122" s="69" t="s">
        <v>50</v>
      </c>
      <c r="L122" s="70" t="s">
        <v>49</v>
      </c>
      <c r="M122" s="71">
        <v>2067</v>
      </c>
      <c r="N122" s="72"/>
      <c r="O122" s="73">
        <v>18.304172274562582</v>
      </c>
      <c r="P122" s="74" t="s">
        <v>48</v>
      </c>
      <c r="Q122" s="75"/>
      <c r="R122" s="76"/>
      <c r="S122" s="77" t="s">
        <v>50</v>
      </c>
      <c r="T122" s="78">
        <v>96517</v>
      </c>
      <c r="U122" s="79">
        <v>13499</v>
      </c>
      <c r="V122" s="79">
        <v>6846.85973378687</v>
      </c>
      <c r="W122" s="85">
        <v>9597</v>
      </c>
      <c r="X122" s="81" t="s">
        <v>51</v>
      </c>
      <c r="Y122" s="82" t="s">
        <v>52</v>
      </c>
      <c r="Z122" s="62">
        <f t="shared" si="30"/>
        <v>1</v>
      </c>
      <c r="AA122" s="63">
        <f t="shared" si="31"/>
        <v>0</v>
      </c>
      <c r="AB122" s="63">
        <f t="shared" si="32"/>
        <v>0</v>
      </c>
      <c r="AC122" s="63">
        <f t="shared" si="33"/>
        <v>0</v>
      </c>
      <c r="AD122" s="83" t="str">
        <f t="shared" si="34"/>
        <v>-</v>
      </c>
      <c r="AE122" s="62">
        <f t="shared" si="35"/>
        <v>1</v>
      </c>
      <c r="AF122" s="63">
        <f t="shared" si="36"/>
        <v>0</v>
      </c>
      <c r="AG122" s="63">
        <f t="shared" si="37"/>
        <v>0</v>
      </c>
      <c r="AH122" s="83" t="str">
        <f t="shared" si="38"/>
        <v>-</v>
      </c>
      <c r="AI122" s="84">
        <f t="shared" si="39"/>
        <v>0</v>
      </c>
    </row>
    <row r="123" spans="1:35" ht="15">
      <c r="A123" s="60" t="s">
        <v>899</v>
      </c>
      <c r="B123" s="61" t="s">
        <v>900</v>
      </c>
      <c r="C123" s="62" t="s">
        <v>901</v>
      </c>
      <c r="D123" s="63" t="s">
        <v>902</v>
      </c>
      <c r="E123" s="63" t="s">
        <v>903</v>
      </c>
      <c r="F123" s="64" t="s">
        <v>44</v>
      </c>
      <c r="G123" s="65" t="s">
        <v>904</v>
      </c>
      <c r="H123" s="66" t="s">
        <v>905</v>
      </c>
      <c r="I123" s="67">
        <v>4233541000</v>
      </c>
      <c r="J123" s="68" t="s">
        <v>509</v>
      </c>
      <c r="K123" s="69" t="s">
        <v>48</v>
      </c>
      <c r="L123" s="70" t="s">
        <v>49</v>
      </c>
      <c r="M123" s="71">
        <v>10752</v>
      </c>
      <c r="N123" s="72"/>
      <c r="O123" s="73">
        <v>13.619430785277903</v>
      </c>
      <c r="P123" s="74" t="s">
        <v>48</v>
      </c>
      <c r="Q123" s="75"/>
      <c r="R123" s="76"/>
      <c r="S123" s="77" t="s">
        <v>48</v>
      </c>
      <c r="T123" s="78">
        <v>590043</v>
      </c>
      <c r="U123" s="79">
        <v>85426</v>
      </c>
      <c r="V123" s="79">
        <v>39838.34653160394</v>
      </c>
      <c r="W123" s="85">
        <v>60731</v>
      </c>
      <c r="X123" s="81" t="s">
        <v>51</v>
      </c>
      <c r="Y123" s="82" t="s">
        <v>52</v>
      </c>
      <c r="Z123" s="62">
        <f t="shared" si="30"/>
        <v>0</v>
      </c>
      <c r="AA123" s="63">
        <f t="shared" si="31"/>
        <v>0</v>
      </c>
      <c r="AB123" s="63">
        <f t="shared" si="32"/>
        <v>0</v>
      </c>
      <c r="AC123" s="63">
        <f t="shared" si="33"/>
        <v>0</v>
      </c>
      <c r="AD123" s="83" t="str">
        <f t="shared" si="34"/>
        <v>-</v>
      </c>
      <c r="AE123" s="62">
        <f t="shared" si="35"/>
        <v>0</v>
      </c>
      <c r="AF123" s="63">
        <f t="shared" si="36"/>
        <v>0</v>
      </c>
      <c r="AG123" s="63">
        <f t="shared" si="37"/>
        <v>0</v>
      </c>
      <c r="AH123" s="83" t="str">
        <f t="shared" si="38"/>
        <v>-</v>
      </c>
      <c r="AI123" s="84">
        <f t="shared" si="39"/>
        <v>0</v>
      </c>
    </row>
    <row r="124" spans="1:35" ht="15">
      <c r="A124" s="60" t="s">
        <v>906</v>
      </c>
      <c r="B124" s="61" t="s">
        <v>907</v>
      </c>
      <c r="C124" s="62" t="s">
        <v>908</v>
      </c>
      <c r="D124" s="63" t="s">
        <v>909</v>
      </c>
      <c r="E124" s="63" t="s">
        <v>910</v>
      </c>
      <c r="F124" s="64" t="s">
        <v>44</v>
      </c>
      <c r="G124" s="65" t="s">
        <v>911</v>
      </c>
      <c r="H124" s="66" t="s">
        <v>298</v>
      </c>
      <c r="I124" s="67">
        <v>6154515200</v>
      </c>
      <c r="J124" s="68" t="s">
        <v>583</v>
      </c>
      <c r="K124" s="69" t="s">
        <v>48</v>
      </c>
      <c r="L124" s="70" t="s">
        <v>49</v>
      </c>
      <c r="M124" s="71">
        <v>25519</v>
      </c>
      <c r="N124" s="72"/>
      <c r="O124" s="73">
        <v>10.41363239149432</v>
      </c>
      <c r="P124" s="74" t="s">
        <v>48</v>
      </c>
      <c r="Q124" s="75"/>
      <c r="R124" s="76"/>
      <c r="S124" s="77" t="s">
        <v>48</v>
      </c>
      <c r="T124" s="78">
        <v>868234</v>
      </c>
      <c r="U124" s="79">
        <v>104678</v>
      </c>
      <c r="V124" s="79">
        <v>68074.802662041</v>
      </c>
      <c r="W124" s="85">
        <v>74418</v>
      </c>
      <c r="X124" s="81" t="s">
        <v>51</v>
      </c>
      <c r="Y124" s="82" t="s">
        <v>52</v>
      </c>
      <c r="Z124" s="62">
        <f t="shared" si="30"/>
        <v>0</v>
      </c>
      <c r="AA124" s="63">
        <f t="shared" si="31"/>
        <v>0</v>
      </c>
      <c r="AB124" s="63">
        <f t="shared" si="32"/>
        <v>0</v>
      </c>
      <c r="AC124" s="63">
        <f t="shared" si="33"/>
        <v>0</v>
      </c>
      <c r="AD124" s="83" t="str">
        <f t="shared" si="34"/>
        <v>-</v>
      </c>
      <c r="AE124" s="62">
        <f t="shared" si="35"/>
        <v>0</v>
      </c>
      <c r="AF124" s="63">
        <f t="shared" si="36"/>
        <v>0</v>
      </c>
      <c r="AG124" s="63">
        <f t="shared" si="37"/>
        <v>0</v>
      </c>
      <c r="AH124" s="83" t="str">
        <f t="shared" si="38"/>
        <v>-</v>
      </c>
      <c r="AI124" s="84">
        <f t="shared" si="39"/>
        <v>0</v>
      </c>
    </row>
    <row r="125" spans="1:35" ht="15">
      <c r="A125" s="60" t="s">
        <v>388</v>
      </c>
      <c r="B125" s="61" t="s">
        <v>389</v>
      </c>
      <c r="C125" s="62" t="s">
        <v>390</v>
      </c>
      <c r="D125" s="63" t="s">
        <v>391</v>
      </c>
      <c r="E125" s="63" t="s">
        <v>392</v>
      </c>
      <c r="F125" s="64" t="s">
        <v>44</v>
      </c>
      <c r="G125" s="65" t="s">
        <v>393</v>
      </c>
      <c r="H125" s="66" t="s">
        <v>394</v>
      </c>
      <c r="I125" s="67">
        <v>4233377051</v>
      </c>
      <c r="J125" s="68" t="s">
        <v>60</v>
      </c>
      <c r="K125" s="69" t="s">
        <v>48</v>
      </c>
      <c r="L125" s="70" t="s">
        <v>49</v>
      </c>
      <c r="M125" s="71">
        <v>1374</v>
      </c>
      <c r="N125" s="72"/>
      <c r="O125" s="73">
        <v>25.804529201430277</v>
      </c>
      <c r="P125" s="74" t="s">
        <v>50</v>
      </c>
      <c r="Q125" s="75"/>
      <c r="R125" s="76"/>
      <c r="S125" s="77" t="s">
        <v>50</v>
      </c>
      <c r="T125" s="78">
        <v>72743</v>
      </c>
      <c r="U125" s="79">
        <v>15762</v>
      </c>
      <c r="V125" s="79">
        <v>6348.16478654667</v>
      </c>
      <c r="W125" s="85">
        <v>11205</v>
      </c>
      <c r="X125" s="81" t="s">
        <v>51</v>
      </c>
      <c r="Y125" s="82" t="s">
        <v>52</v>
      </c>
      <c r="Z125" s="62">
        <f t="shared" si="30"/>
        <v>0</v>
      </c>
      <c r="AA125" s="63">
        <f t="shared" si="31"/>
        <v>0</v>
      </c>
      <c r="AB125" s="63">
        <f t="shared" si="32"/>
        <v>0</v>
      </c>
      <c r="AC125" s="63">
        <f t="shared" si="33"/>
        <v>0</v>
      </c>
      <c r="AD125" s="83" t="str">
        <f t="shared" si="34"/>
        <v>-</v>
      </c>
      <c r="AE125" s="62">
        <f t="shared" si="35"/>
        <v>1</v>
      </c>
      <c r="AF125" s="63">
        <f t="shared" si="36"/>
        <v>1</v>
      </c>
      <c r="AG125" s="63" t="str">
        <f t="shared" si="37"/>
        <v>Initial</v>
      </c>
      <c r="AH125" s="83" t="str">
        <f t="shared" si="38"/>
        <v>RLIS</v>
      </c>
      <c r="AI125" s="84">
        <f t="shared" si="39"/>
        <v>0</v>
      </c>
    </row>
    <row r="126" spans="1:35" ht="15">
      <c r="A126" s="60" t="s">
        <v>912</v>
      </c>
      <c r="B126" s="61" t="s">
        <v>913</v>
      </c>
      <c r="C126" s="62" t="s">
        <v>914</v>
      </c>
      <c r="D126" s="63" t="s">
        <v>915</v>
      </c>
      <c r="E126" s="63" t="s">
        <v>572</v>
      </c>
      <c r="F126" s="64" t="s">
        <v>44</v>
      </c>
      <c r="G126" s="65" t="s">
        <v>916</v>
      </c>
      <c r="H126" s="66" t="s">
        <v>186</v>
      </c>
      <c r="I126" s="67">
        <v>6152317300</v>
      </c>
      <c r="J126" s="68" t="s">
        <v>917</v>
      </c>
      <c r="K126" s="69" t="s">
        <v>48</v>
      </c>
      <c r="L126" s="70" t="s">
        <v>49</v>
      </c>
      <c r="M126" s="71"/>
      <c r="N126" s="72"/>
      <c r="O126" s="73" t="s">
        <v>465</v>
      </c>
      <c r="P126" s="74" t="s">
        <v>48</v>
      </c>
      <c r="Q126" s="75"/>
      <c r="R126" s="76"/>
      <c r="S126" s="77" t="s">
        <v>48</v>
      </c>
      <c r="T126" s="78">
        <v>11234</v>
      </c>
      <c r="U126" s="79">
        <v>6107</v>
      </c>
      <c r="V126" s="79">
        <v>1852.6921857357406</v>
      </c>
      <c r="W126" s="85">
        <v>4342</v>
      </c>
      <c r="X126" s="81" t="s">
        <v>918</v>
      </c>
      <c r="Y126" s="82" t="s">
        <v>52</v>
      </c>
      <c r="Z126" s="62">
        <f t="shared" si="30"/>
        <v>0</v>
      </c>
      <c r="AA126" s="63">
        <f t="shared" si="31"/>
        <v>0</v>
      </c>
      <c r="AB126" s="63">
        <f t="shared" si="32"/>
        <v>0</v>
      </c>
      <c r="AC126" s="63">
        <f t="shared" si="33"/>
        <v>0</v>
      </c>
      <c r="AD126" s="83" t="str">
        <f t="shared" si="34"/>
        <v>-</v>
      </c>
      <c r="AE126" s="62">
        <f t="shared" si="35"/>
        <v>0</v>
      </c>
      <c r="AF126" s="63">
        <f t="shared" si="36"/>
        <v>0</v>
      </c>
      <c r="AG126" s="63">
        <f t="shared" si="37"/>
        <v>0</v>
      </c>
      <c r="AH126" s="83" t="str">
        <f t="shared" si="38"/>
        <v>-</v>
      </c>
      <c r="AI126" s="84">
        <f t="shared" si="39"/>
        <v>0</v>
      </c>
    </row>
    <row r="127" spans="1:35" ht="15">
      <c r="A127" s="60" t="s">
        <v>919</v>
      </c>
      <c r="B127" s="61" t="s">
        <v>920</v>
      </c>
      <c r="C127" s="62" t="s">
        <v>921</v>
      </c>
      <c r="D127" s="63" t="s">
        <v>922</v>
      </c>
      <c r="E127" s="63" t="s">
        <v>701</v>
      </c>
      <c r="F127" s="64" t="s">
        <v>44</v>
      </c>
      <c r="G127" s="65" t="s">
        <v>923</v>
      </c>
      <c r="H127" s="66" t="s">
        <v>186</v>
      </c>
      <c r="I127" s="67">
        <v>8655792500</v>
      </c>
      <c r="J127" s="68" t="s">
        <v>517</v>
      </c>
      <c r="K127" s="69" t="s">
        <v>48</v>
      </c>
      <c r="L127" s="70" t="s">
        <v>49</v>
      </c>
      <c r="M127" s="71"/>
      <c r="N127" s="72"/>
      <c r="O127" s="73" t="s">
        <v>465</v>
      </c>
      <c r="P127" s="74" t="s">
        <v>48</v>
      </c>
      <c r="Q127" s="75"/>
      <c r="R127" s="76"/>
      <c r="S127" s="77" t="s">
        <v>48</v>
      </c>
      <c r="T127" s="78">
        <v>11683</v>
      </c>
      <c r="U127" s="79">
        <v>5902</v>
      </c>
      <c r="V127" s="79">
        <v>1807.2501071708596</v>
      </c>
      <c r="W127" s="85">
        <v>4196</v>
      </c>
      <c r="X127" s="81" t="s">
        <v>918</v>
      </c>
      <c r="Y127" s="82" t="s">
        <v>52</v>
      </c>
      <c r="Z127" s="62">
        <f t="shared" si="30"/>
        <v>0</v>
      </c>
      <c r="AA127" s="63">
        <f t="shared" si="31"/>
        <v>0</v>
      </c>
      <c r="AB127" s="63">
        <f t="shared" si="32"/>
        <v>0</v>
      </c>
      <c r="AC127" s="63">
        <f t="shared" si="33"/>
        <v>0</v>
      </c>
      <c r="AD127" s="83" t="str">
        <f t="shared" si="34"/>
        <v>-</v>
      </c>
      <c r="AE127" s="62">
        <f t="shared" si="35"/>
        <v>0</v>
      </c>
      <c r="AF127" s="63">
        <f t="shared" si="36"/>
        <v>0</v>
      </c>
      <c r="AG127" s="63">
        <f t="shared" si="37"/>
        <v>0</v>
      </c>
      <c r="AH127" s="83" t="str">
        <f t="shared" si="38"/>
        <v>-</v>
      </c>
      <c r="AI127" s="84">
        <f t="shared" si="39"/>
        <v>0</v>
      </c>
    </row>
    <row r="128" spans="1:35" ht="15">
      <c r="A128" s="60" t="s">
        <v>924</v>
      </c>
      <c r="B128" s="61" t="s">
        <v>925</v>
      </c>
      <c r="C128" s="62" t="s">
        <v>926</v>
      </c>
      <c r="D128" s="63" t="s">
        <v>927</v>
      </c>
      <c r="E128" s="63" t="s">
        <v>928</v>
      </c>
      <c r="F128" s="64" t="s">
        <v>44</v>
      </c>
      <c r="G128" s="65" t="s">
        <v>929</v>
      </c>
      <c r="H128" s="66" t="s">
        <v>930</v>
      </c>
      <c r="I128" s="67">
        <v>9014767148</v>
      </c>
      <c r="J128" s="68" t="s">
        <v>583</v>
      </c>
      <c r="K128" s="69" t="s">
        <v>48</v>
      </c>
      <c r="L128" s="70" t="s">
        <v>49</v>
      </c>
      <c r="M128" s="71">
        <v>11074</v>
      </c>
      <c r="N128" s="72"/>
      <c r="O128" s="73">
        <v>16.247160381644708</v>
      </c>
      <c r="P128" s="74" t="s">
        <v>48</v>
      </c>
      <c r="Q128" s="75"/>
      <c r="R128" s="76"/>
      <c r="S128" s="77" t="s">
        <v>48</v>
      </c>
      <c r="T128" s="78">
        <v>536333</v>
      </c>
      <c r="U128" s="79">
        <v>67740</v>
      </c>
      <c r="V128" s="79">
        <v>34263.611625664795</v>
      </c>
      <c r="W128" s="85">
        <v>45314</v>
      </c>
      <c r="X128" s="81" t="s">
        <v>51</v>
      </c>
      <c r="Y128" s="82" t="s">
        <v>52</v>
      </c>
      <c r="Z128" s="62">
        <f t="shared" si="30"/>
        <v>0</v>
      </c>
      <c r="AA128" s="63">
        <f t="shared" si="31"/>
        <v>0</v>
      </c>
      <c r="AB128" s="63">
        <f t="shared" si="32"/>
        <v>0</v>
      </c>
      <c r="AC128" s="63">
        <f t="shared" si="33"/>
        <v>0</v>
      </c>
      <c r="AD128" s="83" t="str">
        <f t="shared" si="34"/>
        <v>-</v>
      </c>
      <c r="AE128" s="62">
        <f t="shared" si="35"/>
        <v>0</v>
      </c>
      <c r="AF128" s="63">
        <f t="shared" si="36"/>
        <v>0</v>
      </c>
      <c r="AG128" s="63">
        <f t="shared" si="37"/>
        <v>0</v>
      </c>
      <c r="AH128" s="83" t="str">
        <f t="shared" si="38"/>
        <v>-</v>
      </c>
      <c r="AI128" s="84">
        <f t="shared" si="39"/>
        <v>0</v>
      </c>
    </row>
    <row r="129" spans="1:35" ht="15">
      <c r="A129" s="60" t="s">
        <v>931</v>
      </c>
      <c r="B129" s="61" t="s">
        <v>932</v>
      </c>
      <c r="C129" s="62" t="s">
        <v>933</v>
      </c>
      <c r="D129" s="63" t="s">
        <v>934</v>
      </c>
      <c r="E129" s="63" t="s">
        <v>935</v>
      </c>
      <c r="F129" s="64" t="s">
        <v>44</v>
      </c>
      <c r="G129" s="65" t="s">
        <v>936</v>
      </c>
      <c r="H129" s="66" t="s">
        <v>937</v>
      </c>
      <c r="I129" s="67">
        <v>7318551191</v>
      </c>
      <c r="J129" s="68" t="s">
        <v>47</v>
      </c>
      <c r="K129" s="69" t="s">
        <v>48</v>
      </c>
      <c r="L129" s="70" t="s">
        <v>49</v>
      </c>
      <c r="M129" s="71">
        <v>1341</v>
      </c>
      <c r="N129" s="72"/>
      <c r="O129" s="73">
        <v>18.90447561790247</v>
      </c>
      <c r="P129" s="74" t="s">
        <v>48</v>
      </c>
      <c r="Q129" s="75"/>
      <c r="R129" s="76"/>
      <c r="S129" s="77" t="s">
        <v>50</v>
      </c>
      <c r="T129" s="78">
        <v>85489</v>
      </c>
      <c r="U129" s="79">
        <v>9359</v>
      </c>
      <c r="V129" s="79">
        <v>4539.863362278429</v>
      </c>
      <c r="W129" s="85">
        <v>6653</v>
      </c>
      <c r="X129" s="81" t="s">
        <v>51</v>
      </c>
      <c r="Y129" s="82" t="s">
        <v>52</v>
      </c>
      <c r="Z129" s="62">
        <f t="shared" si="30"/>
        <v>0</v>
      </c>
      <c r="AA129" s="63">
        <f t="shared" si="31"/>
        <v>0</v>
      </c>
      <c r="AB129" s="63">
        <f t="shared" si="32"/>
        <v>0</v>
      </c>
      <c r="AC129" s="63">
        <f t="shared" si="33"/>
        <v>0</v>
      </c>
      <c r="AD129" s="83" t="str">
        <f t="shared" si="34"/>
        <v>-</v>
      </c>
      <c r="AE129" s="62">
        <f t="shared" si="35"/>
        <v>1</v>
      </c>
      <c r="AF129" s="63">
        <f t="shared" si="36"/>
        <v>0</v>
      </c>
      <c r="AG129" s="63">
        <f t="shared" si="37"/>
        <v>0</v>
      </c>
      <c r="AH129" s="83" t="str">
        <f t="shared" si="38"/>
        <v>-</v>
      </c>
      <c r="AI129" s="84">
        <f t="shared" si="39"/>
        <v>0</v>
      </c>
    </row>
    <row r="130" spans="1:35" ht="15">
      <c r="A130" s="60" t="s">
        <v>938</v>
      </c>
      <c r="B130" s="61" t="s">
        <v>939</v>
      </c>
      <c r="C130" s="62" t="s">
        <v>940</v>
      </c>
      <c r="D130" s="63" t="s">
        <v>941</v>
      </c>
      <c r="E130" s="63" t="s">
        <v>942</v>
      </c>
      <c r="F130" s="64" t="s">
        <v>44</v>
      </c>
      <c r="G130" s="65" t="s">
        <v>943</v>
      </c>
      <c r="H130" s="66" t="s">
        <v>944</v>
      </c>
      <c r="I130" s="67">
        <v>6153742193</v>
      </c>
      <c r="J130" s="68" t="s">
        <v>172</v>
      </c>
      <c r="K130" s="69" t="s">
        <v>50</v>
      </c>
      <c r="L130" s="70" t="s">
        <v>49</v>
      </c>
      <c r="M130" s="71">
        <v>1238</v>
      </c>
      <c r="N130" s="72"/>
      <c r="O130" s="73">
        <v>16.984006092916985</v>
      </c>
      <c r="P130" s="74" t="s">
        <v>48</v>
      </c>
      <c r="Q130" s="75"/>
      <c r="R130" s="76"/>
      <c r="S130" s="77" t="s">
        <v>50</v>
      </c>
      <c r="T130" s="78">
        <v>65666</v>
      </c>
      <c r="U130" s="79">
        <v>7945</v>
      </c>
      <c r="V130" s="79">
        <v>4124.81333598443</v>
      </c>
      <c r="W130" s="85">
        <v>5648</v>
      </c>
      <c r="X130" s="81" t="s">
        <v>51</v>
      </c>
      <c r="Y130" s="82" t="s">
        <v>52</v>
      </c>
      <c r="Z130" s="62">
        <f t="shared" si="30"/>
        <v>1</v>
      </c>
      <c r="AA130" s="63">
        <f t="shared" si="31"/>
        <v>0</v>
      </c>
      <c r="AB130" s="63">
        <f t="shared" si="32"/>
        <v>0</v>
      </c>
      <c r="AC130" s="63">
        <f t="shared" si="33"/>
        <v>0</v>
      </c>
      <c r="AD130" s="83" t="str">
        <f t="shared" si="34"/>
        <v>-</v>
      </c>
      <c r="AE130" s="62">
        <f t="shared" si="35"/>
        <v>1</v>
      </c>
      <c r="AF130" s="63">
        <f t="shared" si="36"/>
        <v>0</v>
      </c>
      <c r="AG130" s="63">
        <f t="shared" si="37"/>
        <v>0</v>
      </c>
      <c r="AH130" s="83" t="str">
        <f t="shared" si="38"/>
        <v>-</v>
      </c>
      <c r="AI130" s="84">
        <f t="shared" si="39"/>
        <v>0</v>
      </c>
    </row>
    <row r="131" spans="1:35" ht="15">
      <c r="A131" s="60" t="s">
        <v>395</v>
      </c>
      <c r="B131" s="61" t="s">
        <v>396</v>
      </c>
      <c r="C131" s="62" t="s">
        <v>397</v>
      </c>
      <c r="D131" s="63" t="s">
        <v>398</v>
      </c>
      <c r="E131" s="63" t="s">
        <v>399</v>
      </c>
      <c r="F131" s="64" t="s">
        <v>44</v>
      </c>
      <c r="G131" s="65" t="s">
        <v>400</v>
      </c>
      <c r="H131" s="66" t="s">
        <v>401</v>
      </c>
      <c r="I131" s="67">
        <v>9314542600</v>
      </c>
      <c r="J131" s="68" t="s">
        <v>47</v>
      </c>
      <c r="K131" s="69" t="s">
        <v>48</v>
      </c>
      <c r="L131" s="70" t="s">
        <v>49</v>
      </c>
      <c r="M131" s="71">
        <v>3107</v>
      </c>
      <c r="N131" s="72"/>
      <c r="O131" s="73">
        <v>24.445139105970615</v>
      </c>
      <c r="P131" s="74" t="s">
        <v>50</v>
      </c>
      <c r="Q131" s="75"/>
      <c r="R131" s="76"/>
      <c r="S131" s="77" t="s">
        <v>50</v>
      </c>
      <c r="T131" s="78">
        <v>163280</v>
      </c>
      <c r="U131" s="79">
        <v>28047</v>
      </c>
      <c r="V131" s="79">
        <v>12364.024482064646</v>
      </c>
      <c r="W131" s="85">
        <v>19939</v>
      </c>
      <c r="X131" s="81" t="s">
        <v>51</v>
      </c>
      <c r="Y131" s="82" t="s">
        <v>52</v>
      </c>
      <c r="Z131" s="62">
        <f t="shared" si="30"/>
        <v>0</v>
      </c>
      <c r="AA131" s="63">
        <f t="shared" si="31"/>
        <v>0</v>
      </c>
      <c r="AB131" s="63">
        <f t="shared" si="32"/>
        <v>0</v>
      </c>
      <c r="AC131" s="63">
        <f t="shared" si="33"/>
        <v>0</v>
      </c>
      <c r="AD131" s="83" t="str">
        <f t="shared" si="34"/>
        <v>-</v>
      </c>
      <c r="AE131" s="62">
        <f t="shared" si="35"/>
        <v>1</v>
      </c>
      <c r="AF131" s="63">
        <f t="shared" si="36"/>
        <v>1</v>
      </c>
      <c r="AG131" s="63" t="str">
        <f t="shared" si="37"/>
        <v>Initial</v>
      </c>
      <c r="AH131" s="83" t="str">
        <f t="shared" si="38"/>
        <v>RLIS</v>
      </c>
      <c r="AI131" s="84">
        <f t="shared" si="39"/>
        <v>0</v>
      </c>
    </row>
    <row r="132" spans="1:35" ht="15">
      <c r="A132" s="60" t="s">
        <v>945</v>
      </c>
      <c r="B132" s="61" t="s">
        <v>946</v>
      </c>
      <c r="C132" s="62" t="s">
        <v>947</v>
      </c>
      <c r="D132" s="63" t="s">
        <v>948</v>
      </c>
      <c r="E132" s="63" t="s">
        <v>949</v>
      </c>
      <c r="F132" s="64" t="s">
        <v>44</v>
      </c>
      <c r="G132" s="65" t="s">
        <v>950</v>
      </c>
      <c r="H132" s="66" t="s">
        <v>951</v>
      </c>
      <c r="I132" s="67">
        <v>4237431600</v>
      </c>
      <c r="J132" s="68" t="s">
        <v>473</v>
      </c>
      <c r="K132" s="69" t="s">
        <v>48</v>
      </c>
      <c r="L132" s="70" t="s">
        <v>49</v>
      </c>
      <c r="M132" s="71">
        <v>2341</v>
      </c>
      <c r="N132" s="72"/>
      <c r="O132" s="73">
        <v>21.27993718099725</v>
      </c>
      <c r="P132" s="74" t="s">
        <v>50</v>
      </c>
      <c r="Q132" s="75"/>
      <c r="R132" s="76"/>
      <c r="S132" s="77" t="s">
        <v>48</v>
      </c>
      <c r="T132" s="78">
        <v>136524</v>
      </c>
      <c r="U132" s="79">
        <v>18211</v>
      </c>
      <c r="V132" s="79">
        <v>8549.998543111618</v>
      </c>
      <c r="W132" s="85">
        <v>12946</v>
      </c>
      <c r="X132" s="81" t="s">
        <v>51</v>
      </c>
      <c r="Y132" s="82" t="s">
        <v>52</v>
      </c>
      <c r="Z132" s="62">
        <f t="shared" si="30"/>
        <v>0</v>
      </c>
      <c r="AA132" s="63">
        <f t="shared" si="31"/>
        <v>0</v>
      </c>
      <c r="AB132" s="63">
        <f t="shared" si="32"/>
        <v>0</v>
      </c>
      <c r="AC132" s="63">
        <f t="shared" si="33"/>
        <v>0</v>
      </c>
      <c r="AD132" s="83" t="str">
        <f t="shared" si="34"/>
        <v>-</v>
      </c>
      <c r="AE132" s="62">
        <f t="shared" si="35"/>
        <v>0</v>
      </c>
      <c r="AF132" s="63">
        <f t="shared" si="36"/>
        <v>1</v>
      </c>
      <c r="AG132" s="63">
        <f t="shared" si="37"/>
        <v>0</v>
      </c>
      <c r="AH132" s="83" t="str">
        <f t="shared" si="38"/>
        <v>-</v>
      </c>
      <c r="AI132" s="84">
        <f t="shared" si="39"/>
        <v>0</v>
      </c>
    </row>
    <row r="133" spans="1:35" ht="15">
      <c r="A133" s="60" t="s">
        <v>402</v>
      </c>
      <c r="B133" s="61" t="s">
        <v>403</v>
      </c>
      <c r="C133" s="62" t="s">
        <v>404</v>
      </c>
      <c r="D133" s="63" t="s">
        <v>405</v>
      </c>
      <c r="E133" s="63" t="s">
        <v>406</v>
      </c>
      <c r="F133" s="64" t="s">
        <v>44</v>
      </c>
      <c r="G133" s="65" t="s">
        <v>407</v>
      </c>
      <c r="H133" s="66" t="s">
        <v>186</v>
      </c>
      <c r="I133" s="67">
        <v>7318853922</v>
      </c>
      <c r="J133" s="68" t="s">
        <v>47</v>
      </c>
      <c r="K133" s="69" t="s">
        <v>48</v>
      </c>
      <c r="L133" s="70" t="s">
        <v>49</v>
      </c>
      <c r="M133" s="71">
        <v>1378</v>
      </c>
      <c r="N133" s="72"/>
      <c r="O133" s="73">
        <v>26.306620209059233</v>
      </c>
      <c r="P133" s="74" t="s">
        <v>50</v>
      </c>
      <c r="Q133" s="75"/>
      <c r="R133" s="76"/>
      <c r="S133" s="77" t="s">
        <v>50</v>
      </c>
      <c r="T133" s="78">
        <v>101546</v>
      </c>
      <c r="U133" s="79">
        <v>17808</v>
      </c>
      <c r="V133" s="79">
        <v>6807.051435222816</v>
      </c>
      <c r="W133" s="85">
        <v>12660</v>
      </c>
      <c r="X133" s="81" t="s">
        <v>51</v>
      </c>
      <c r="Y133" s="82" t="s">
        <v>52</v>
      </c>
      <c r="Z133" s="62">
        <f aca="true" t="shared" si="40" ref="Z133:Z144">IF(OR(K133="YES",TRIM(L133)="YES"),1,0)</f>
        <v>0</v>
      </c>
      <c r="AA133" s="63">
        <f aca="true" t="shared" si="41" ref="AA133:AA144">IF(OR(AND(ISNUMBER(M133),AND(M133&gt;0,M133&lt;600)),AND(ISNUMBER(M133),AND(M133&gt;0,N133="YES"))),1,0)</f>
        <v>0</v>
      </c>
      <c r="AB133" s="63">
        <f aca="true" t="shared" si="42" ref="AB133:AB144">IF(AND(OR(K133="YES",TRIM(L133)="YES"),(Z133=0)),"Trouble",0)</f>
        <v>0</v>
      </c>
      <c r="AC133" s="63">
        <f aca="true" t="shared" si="43" ref="AC133:AC144">IF(AND(OR(AND(ISNUMBER(M133),AND(M133&gt;0,M133&lt;600)),AND(ISNUMBER(M133),AND(M133&gt;0,N133="YES"))),(AA133=0)),"Trouble",0)</f>
        <v>0</v>
      </c>
      <c r="AD133" s="83" t="str">
        <f aca="true" t="shared" si="44" ref="AD133:AD144">IF(AND(Z133=1,AA133=1),"SRSA","-")</f>
        <v>-</v>
      </c>
      <c r="AE133" s="62">
        <f aca="true" t="shared" si="45" ref="AE133:AE144">IF(S133="YES",1,0)</f>
        <v>1</v>
      </c>
      <c r="AF133" s="63">
        <f aca="true" t="shared" si="46" ref="AF133:AF144">IF(OR(AND(ISNUMBER(Q133),Q133&gt;=20),(AND(ISNUMBER(Q133)=FALSE,AND(ISNUMBER(O133),O133&gt;=20)))),1,0)</f>
        <v>1</v>
      </c>
      <c r="AG133" s="63" t="str">
        <f>IF(AND(AE133=1,AF133=1),"Initial",0)</f>
        <v>Initial</v>
      </c>
      <c r="AH133" s="83" t="str">
        <f>IF(AND(AND(AG133="Initial",AI133=0),AND(ISNUMBER(M133),M133&gt;0)),"RLIS","-")</f>
        <v>RLIS</v>
      </c>
      <c r="AI133" s="84">
        <f aca="true" t="shared" si="47" ref="AI133:AI144">IF(AND(AD133="SRSA",AG133="Initial"),"SRSA",0)</f>
        <v>0</v>
      </c>
    </row>
    <row r="134" spans="1:35" ht="15">
      <c r="A134" s="60" t="s">
        <v>408</v>
      </c>
      <c r="B134" s="61" t="s">
        <v>409</v>
      </c>
      <c r="C134" s="62" t="s">
        <v>410</v>
      </c>
      <c r="D134" s="63" t="s">
        <v>411</v>
      </c>
      <c r="E134" s="63" t="s">
        <v>412</v>
      </c>
      <c r="F134" s="64" t="s">
        <v>44</v>
      </c>
      <c r="G134" s="65" t="s">
        <v>413</v>
      </c>
      <c r="H134" s="66" t="s">
        <v>414</v>
      </c>
      <c r="I134" s="67">
        <v>8659925466</v>
      </c>
      <c r="J134" s="68" t="s">
        <v>172</v>
      </c>
      <c r="K134" s="69" t="s">
        <v>50</v>
      </c>
      <c r="L134" s="70" t="s">
        <v>49</v>
      </c>
      <c r="M134" s="71">
        <v>2810</v>
      </c>
      <c r="N134" s="72"/>
      <c r="O134" s="73">
        <v>26.730828935113323</v>
      </c>
      <c r="P134" s="74" t="s">
        <v>50</v>
      </c>
      <c r="Q134" s="75"/>
      <c r="R134" s="76"/>
      <c r="S134" s="77" t="s">
        <v>50</v>
      </c>
      <c r="T134" s="78">
        <v>190898</v>
      </c>
      <c r="U134" s="79">
        <v>36755</v>
      </c>
      <c r="V134" s="79">
        <v>14143.883754236283</v>
      </c>
      <c r="W134" s="85">
        <v>26144</v>
      </c>
      <c r="X134" s="81" t="s">
        <v>51</v>
      </c>
      <c r="Y134" s="82" t="s">
        <v>52</v>
      </c>
      <c r="Z134" s="62">
        <f t="shared" si="40"/>
        <v>1</v>
      </c>
      <c r="AA134" s="63">
        <f t="shared" si="41"/>
        <v>0</v>
      </c>
      <c r="AB134" s="63">
        <f t="shared" si="42"/>
        <v>0</v>
      </c>
      <c r="AC134" s="63">
        <f t="shared" si="43"/>
        <v>0</v>
      </c>
      <c r="AD134" s="83" t="str">
        <f t="shared" si="44"/>
        <v>-</v>
      </c>
      <c r="AE134" s="62">
        <f t="shared" si="45"/>
        <v>1</v>
      </c>
      <c r="AF134" s="63">
        <f t="shared" si="46"/>
        <v>1</v>
      </c>
      <c r="AG134" s="63" t="str">
        <f>IF(AND(AE134=1,AF134=1),"Initial",0)</f>
        <v>Initial</v>
      </c>
      <c r="AH134" s="83" t="str">
        <f>IF(AND(AND(AG134="Initial",AI134=0),AND(ISNUMBER(M134),M134&gt;0)),"RLIS","-")</f>
        <v>RLIS</v>
      </c>
      <c r="AI134" s="84">
        <f t="shared" si="47"/>
        <v>0</v>
      </c>
    </row>
    <row r="135" spans="1:35" ht="15">
      <c r="A135" s="60" t="s">
        <v>415</v>
      </c>
      <c r="B135" s="61" t="s">
        <v>416</v>
      </c>
      <c r="C135" s="62" t="s">
        <v>417</v>
      </c>
      <c r="D135" s="63" t="s">
        <v>418</v>
      </c>
      <c r="E135" s="63" t="s">
        <v>419</v>
      </c>
      <c r="F135" s="64" t="s">
        <v>44</v>
      </c>
      <c r="G135" s="65" t="s">
        <v>420</v>
      </c>
      <c r="H135" s="66" t="s">
        <v>421</v>
      </c>
      <c r="I135" s="67">
        <v>9319462242</v>
      </c>
      <c r="J135" s="68" t="s">
        <v>68</v>
      </c>
      <c r="K135" s="69" t="s">
        <v>50</v>
      </c>
      <c r="L135" s="70" t="s">
        <v>49</v>
      </c>
      <c r="M135" s="71">
        <v>723</v>
      </c>
      <c r="N135" s="72"/>
      <c r="O135" s="73">
        <v>25.95693779904306</v>
      </c>
      <c r="P135" s="74" t="s">
        <v>50</v>
      </c>
      <c r="Q135" s="75"/>
      <c r="R135" s="76"/>
      <c r="S135" s="77" t="s">
        <v>50</v>
      </c>
      <c r="T135" s="78">
        <v>53761</v>
      </c>
      <c r="U135" s="79">
        <v>7997</v>
      </c>
      <c r="V135" s="79">
        <v>3272.388030462802</v>
      </c>
      <c r="W135" s="85">
        <v>5685</v>
      </c>
      <c r="X135" s="81" t="s">
        <v>51</v>
      </c>
      <c r="Y135" s="82" t="s">
        <v>52</v>
      </c>
      <c r="Z135" s="62">
        <f t="shared" si="40"/>
        <v>1</v>
      </c>
      <c r="AA135" s="63">
        <f t="shared" si="41"/>
        <v>0</v>
      </c>
      <c r="AB135" s="63">
        <f t="shared" si="42"/>
        <v>0</v>
      </c>
      <c r="AC135" s="63">
        <f t="shared" si="43"/>
        <v>0</v>
      </c>
      <c r="AD135" s="83" t="str">
        <f t="shared" si="44"/>
        <v>-</v>
      </c>
      <c r="AE135" s="62">
        <f t="shared" si="45"/>
        <v>1</v>
      </c>
      <c r="AF135" s="63">
        <f t="shared" si="46"/>
        <v>1</v>
      </c>
      <c r="AG135" s="63" t="str">
        <f>IF(AND(AE135=1,AF135=1),"Initial",0)</f>
        <v>Initial</v>
      </c>
      <c r="AH135" s="83" t="str">
        <f>IF(AND(AND(AG135="Initial",AI135=0),AND(ISNUMBER(M135),M135&gt;0)),"RLIS","-")</f>
        <v>RLIS</v>
      </c>
      <c r="AI135" s="84">
        <f t="shared" si="47"/>
        <v>0</v>
      </c>
    </row>
    <row r="136" spans="1:35" ht="15">
      <c r="A136" s="60" t="s">
        <v>422</v>
      </c>
      <c r="B136" s="61" t="s">
        <v>423</v>
      </c>
      <c r="C136" s="62" t="s">
        <v>424</v>
      </c>
      <c r="D136" s="63" t="s">
        <v>425</v>
      </c>
      <c r="E136" s="63" t="s">
        <v>426</v>
      </c>
      <c r="F136" s="64" t="s">
        <v>44</v>
      </c>
      <c r="G136" s="65" t="s">
        <v>427</v>
      </c>
      <c r="H136" s="66" t="s">
        <v>428</v>
      </c>
      <c r="I136" s="67">
        <v>9316684022</v>
      </c>
      <c r="J136" s="68" t="s">
        <v>60</v>
      </c>
      <c r="K136" s="69" t="s">
        <v>48</v>
      </c>
      <c r="L136" s="70" t="s">
        <v>49</v>
      </c>
      <c r="M136" s="71">
        <v>6114</v>
      </c>
      <c r="N136" s="72"/>
      <c r="O136" s="73">
        <v>24.011216056670605</v>
      </c>
      <c r="P136" s="74" t="s">
        <v>50</v>
      </c>
      <c r="Q136" s="75"/>
      <c r="R136" s="76"/>
      <c r="S136" s="77" t="s">
        <v>50</v>
      </c>
      <c r="T136" s="78">
        <v>349844</v>
      </c>
      <c r="U136" s="79">
        <v>67409</v>
      </c>
      <c r="V136" s="79">
        <v>25670.278664732577</v>
      </c>
      <c r="W136" s="85">
        <v>42741</v>
      </c>
      <c r="X136" s="81" t="s">
        <v>51</v>
      </c>
      <c r="Y136" s="82" t="s">
        <v>52</v>
      </c>
      <c r="Z136" s="62">
        <f t="shared" si="40"/>
        <v>0</v>
      </c>
      <c r="AA136" s="63">
        <f t="shared" si="41"/>
        <v>0</v>
      </c>
      <c r="AB136" s="63">
        <f t="shared" si="42"/>
        <v>0</v>
      </c>
      <c r="AC136" s="63">
        <f t="shared" si="43"/>
        <v>0</v>
      </c>
      <c r="AD136" s="83" t="str">
        <f t="shared" si="44"/>
        <v>-</v>
      </c>
      <c r="AE136" s="62">
        <f t="shared" si="45"/>
        <v>1</v>
      </c>
      <c r="AF136" s="63">
        <f t="shared" si="46"/>
        <v>1</v>
      </c>
      <c r="AG136" s="63" t="str">
        <f>IF(AND(AE136=1,AF136=1),"Initial",0)</f>
        <v>Initial</v>
      </c>
      <c r="AH136" s="83" t="str">
        <f>IF(AND(AND(AG136="Initial",AI136=0),AND(ISNUMBER(M136),M136&gt;0)),"RLIS","-")</f>
        <v>RLIS</v>
      </c>
      <c r="AI136" s="84">
        <f t="shared" si="47"/>
        <v>0</v>
      </c>
    </row>
    <row r="137" spans="1:35" ht="15">
      <c r="A137" s="60" t="s">
        <v>952</v>
      </c>
      <c r="B137" s="61" t="s">
        <v>953</v>
      </c>
      <c r="C137" s="62" t="s">
        <v>954</v>
      </c>
      <c r="D137" s="63" t="s">
        <v>955</v>
      </c>
      <c r="E137" s="63" t="s">
        <v>956</v>
      </c>
      <c r="F137" s="64" t="s">
        <v>44</v>
      </c>
      <c r="G137" s="65" t="s">
        <v>957</v>
      </c>
      <c r="H137" s="66" t="s">
        <v>958</v>
      </c>
      <c r="I137" s="67">
        <v>4237531100</v>
      </c>
      <c r="J137" s="68" t="s">
        <v>509</v>
      </c>
      <c r="K137" s="69" t="s">
        <v>48</v>
      </c>
      <c r="L137" s="70" t="s">
        <v>49</v>
      </c>
      <c r="M137" s="71">
        <v>8544</v>
      </c>
      <c r="N137" s="72"/>
      <c r="O137" s="73">
        <v>15.065230896665977</v>
      </c>
      <c r="P137" s="74" t="s">
        <v>48</v>
      </c>
      <c r="Q137" s="75"/>
      <c r="R137" s="76"/>
      <c r="S137" s="77" t="s">
        <v>48</v>
      </c>
      <c r="T137" s="78">
        <v>393261</v>
      </c>
      <c r="U137" s="79">
        <v>55924</v>
      </c>
      <c r="V137" s="79">
        <v>28270.407561172073</v>
      </c>
      <c r="W137" s="85">
        <v>39758</v>
      </c>
      <c r="X137" s="81" t="s">
        <v>51</v>
      </c>
      <c r="Y137" s="82" t="s">
        <v>52</v>
      </c>
      <c r="Z137" s="62">
        <f t="shared" si="40"/>
        <v>0</v>
      </c>
      <c r="AA137" s="63">
        <f t="shared" si="41"/>
        <v>0</v>
      </c>
      <c r="AB137" s="63">
        <f t="shared" si="42"/>
        <v>0</v>
      </c>
      <c r="AC137" s="63">
        <f t="shared" si="43"/>
        <v>0</v>
      </c>
      <c r="AD137" s="83" t="str">
        <f t="shared" si="44"/>
        <v>-</v>
      </c>
      <c r="AE137" s="62">
        <f t="shared" si="45"/>
        <v>0</v>
      </c>
      <c r="AF137" s="63">
        <f t="shared" si="46"/>
        <v>0</v>
      </c>
      <c r="AG137" s="63">
        <f>IF(AND(AE137=1,AF137=1),"Initial",0)</f>
        <v>0</v>
      </c>
      <c r="AH137" s="83" t="str">
        <f>IF(AND(AND(AG137="Initial",AI137=0),AND(ISNUMBER(M137),M137&gt;0)),"RLIS","-")</f>
        <v>-</v>
      </c>
      <c r="AI137" s="84">
        <f t="shared" si="47"/>
        <v>0</v>
      </c>
    </row>
    <row r="138" spans="1:35" ht="15">
      <c r="A138" s="60" t="s">
        <v>429</v>
      </c>
      <c r="B138" s="61" t="s">
        <v>430</v>
      </c>
      <c r="C138" s="62" t="s">
        <v>431</v>
      </c>
      <c r="D138" s="63" t="s">
        <v>432</v>
      </c>
      <c r="E138" s="63" t="s">
        <v>433</v>
      </c>
      <c r="F138" s="64" t="s">
        <v>44</v>
      </c>
      <c r="G138" s="65" t="s">
        <v>434</v>
      </c>
      <c r="H138" s="66" t="s">
        <v>435</v>
      </c>
      <c r="I138" s="67">
        <v>9317223548</v>
      </c>
      <c r="J138" s="68" t="s">
        <v>60</v>
      </c>
      <c r="K138" s="69" t="s">
        <v>48</v>
      </c>
      <c r="L138" s="70" t="s">
        <v>49</v>
      </c>
      <c r="M138" s="71">
        <v>2234</v>
      </c>
      <c r="N138" s="72"/>
      <c r="O138" s="73">
        <v>23.00732442912538</v>
      </c>
      <c r="P138" s="74" t="s">
        <v>50</v>
      </c>
      <c r="Q138" s="75"/>
      <c r="R138" s="76"/>
      <c r="S138" s="77" t="s">
        <v>50</v>
      </c>
      <c r="T138" s="78">
        <v>158588</v>
      </c>
      <c r="U138" s="79">
        <v>21112</v>
      </c>
      <c r="V138" s="79">
        <v>9139.621798308746</v>
      </c>
      <c r="W138" s="85">
        <v>15009</v>
      </c>
      <c r="X138" s="81" t="s">
        <v>51</v>
      </c>
      <c r="Y138" s="82" t="s">
        <v>52</v>
      </c>
      <c r="Z138" s="62">
        <f t="shared" si="40"/>
        <v>0</v>
      </c>
      <c r="AA138" s="63">
        <f t="shared" si="41"/>
        <v>0</v>
      </c>
      <c r="AB138" s="63">
        <f t="shared" si="42"/>
        <v>0</v>
      </c>
      <c r="AC138" s="63">
        <f t="shared" si="43"/>
        <v>0</v>
      </c>
      <c r="AD138" s="83" t="str">
        <f t="shared" si="44"/>
        <v>-</v>
      </c>
      <c r="AE138" s="62">
        <f t="shared" si="45"/>
        <v>1</v>
      </c>
      <c r="AF138" s="63">
        <f t="shared" si="46"/>
        <v>1</v>
      </c>
      <c r="AG138" s="63" t="str">
        <f>IF(AND(AE138=1,AF138=1),"Initial",0)</f>
        <v>Initial</v>
      </c>
      <c r="AH138" s="83" t="str">
        <f>IF(AND(AND(AG138="Initial",AI138=0),AND(ISNUMBER(M138),M138&gt;0)),"RLIS","-")</f>
        <v>RLIS</v>
      </c>
      <c r="AI138" s="84">
        <f t="shared" si="47"/>
        <v>0</v>
      </c>
    </row>
    <row r="139" spans="1:35" ht="15">
      <c r="A139" s="60" t="s">
        <v>959</v>
      </c>
      <c r="B139" s="61" t="s">
        <v>960</v>
      </c>
      <c r="C139" s="62" t="s">
        <v>961</v>
      </c>
      <c r="D139" s="63" t="s">
        <v>962</v>
      </c>
      <c r="E139" s="63" t="s">
        <v>963</v>
      </c>
      <c r="F139" s="64" t="s">
        <v>44</v>
      </c>
      <c r="G139" s="65" t="s">
        <v>964</v>
      </c>
      <c r="H139" s="66" t="s">
        <v>186</v>
      </c>
      <c r="I139" s="67">
        <v>7313642247</v>
      </c>
      <c r="J139" s="68" t="s">
        <v>60</v>
      </c>
      <c r="K139" s="69" t="s">
        <v>48</v>
      </c>
      <c r="L139" s="70" t="s">
        <v>49</v>
      </c>
      <c r="M139" s="71">
        <v>4405</v>
      </c>
      <c r="N139" s="72"/>
      <c r="O139" s="73">
        <v>19.32021466905188</v>
      </c>
      <c r="P139" s="74" t="s">
        <v>48</v>
      </c>
      <c r="Q139" s="75"/>
      <c r="R139" s="76"/>
      <c r="S139" s="77" t="s">
        <v>50</v>
      </c>
      <c r="T139" s="78">
        <v>251996</v>
      </c>
      <c r="U139" s="79">
        <v>34625</v>
      </c>
      <c r="V139" s="79">
        <v>16197.154006843532</v>
      </c>
      <c r="W139" s="85">
        <v>24615</v>
      </c>
      <c r="X139" s="81" t="s">
        <v>51</v>
      </c>
      <c r="Y139" s="82" t="s">
        <v>52</v>
      </c>
      <c r="Z139" s="62">
        <f t="shared" si="40"/>
        <v>0</v>
      </c>
      <c r="AA139" s="63">
        <f t="shared" si="41"/>
        <v>0</v>
      </c>
      <c r="AB139" s="63">
        <f t="shared" si="42"/>
        <v>0</v>
      </c>
      <c r="AC139" s="63">
        <f t="shared" si="43"/>
        <v>0</v>
      </c>
      <c r="AD139" s="83" t="str">
        <f t="shared" si="44"/>
        <v>-</v>
      </c>
      <c r="AE139" s="62">
        <f t="shared" si="45"/>
        <v>1</v>
      </c>
      <c r="AF139" s="63">
        <f t="shared" si="46"/>
        <v>0</v>
      </c>
      <c r="AG139" s="63">
        <f>IF(AND(AE139=1,AF139=1),"Initial",0)</f>
        <v>0</v>
      </c>
      <c r="AH139" s="83" t="str">
        <f>IF(AND(AND(AG139="Initial",AI139=0),AND(ISNUMBER(M139),M139&gt;0)),"RLIS","-")</f>
        <v>-</v>
      </c>
      <c r="AI139" s="84">
        <f t="shared" si="47"/>
        <v>0</v>
      </c>
    </row>
    <row r="140" spans="1:35" ht="15">
      <c r="A140" s="60" t="s">
        <v>436</v>
      </c>
      <c r="B140" s="61" t="s">
        <v>437</v>
      </c>
      <c r="C140" s="62" t="s">
        <v>438</v>
      </c>
      <c r="D140" s="63" t="s">
        <v>439</v>
      </c>
      <c r="E140" s="63" t="s">
        <v>440</v>
      </c>
      <c r="F140" s="64" t="s">
        <v>44</v>
      </c>
      <c r="G140" s="65" t="s">
        <v>441</v>
      </c>
      <c r="H140" s="66" t="s">
        <v>186</v>
      </c>
      <c r="I140" s="67">
        <v>7316624200</v>
      </c>
      <c r="J140" s="68" t="s">
        <v>68</v>
      </c>
      <c r="K140" s="69" t="s">
        <v>50</v>
      </c>
      <c r="L140" s="70" t="s">
        <v>49</v>
      </c>
      <c r="M140" s="71">
        <v>927</v>
      </c>
      <c r="N140" s="72"/>
      <c r="O140" s="73">
        <v>23.662207357859533</v>
      </c>
      <c r="P140" s="74" t="s">
        <v>50</v>
      </c>
      <c r="Q140" s="75"/>
      <c r="R140" s="76"/>
      <c r="S140" s="77" t="s">
        <v>50</v>
      </c>
      <c r="T140" s="78">
        <v>65124</v>
      </c>
      <c r="U140" s="79">
        <v>12073</v>
      </c>
      <c r="V140" s="79">
        <v>4717.771691825801</v>
      </c>
      <c r="W140" s="85">
        <v>8583</v>
      </c>
      <c r="X140" s="81" t="s">
        <v>51</v>
      </c>
      <c r="Y140" s="82" t="s">
        <v>52</v>
      </c>
      <c r="Z140" s="62">
        <f t="shared" si="40"/>
        <v>1</v>
      </c>
      <c r="AA140" s="63">
        <f t="shared" si="41"/>
        <v>0</v>
      </c>
      <c r="AB140" s="63">
        <f t="shared" si="42"/>
        <v>0</v>
      </c>
      <c r="AC140" s="63">
        <f t="shared" si="43"/>
        <v>0</v>
      </c>
      <c r="AD140" s="83" t="str">
        <f t="shared" si="44"/>
        <v>-</v>
      </c>
      <c r="AE140" s="62">
        <f t="shared" si="45"/>
        <v>1</v>
      </c>
      <c r="AF140" s="63">
        <f t="shared" si="46"/>
        <v>1</v>
      </c>
      <c r="AG140" s="63" t="str">
        <f>IF(AND(AE140=1,AF140=1),"Initial",0)</f>
        <v>Initial</v>
      </c>
      <c r="AH140" s="83" t="str">
        <f>IF(AND(AND(AG140="Initial",AI140=0),AND(ISNUMBER(M140),M140&gt;0)),"RLIS","-")</f>
        <v>RLIS</v>
      </c>
      <c r="AI140" s="84">
        <f t="shared" si="47"/>
        <v>0</v>
      </c>
    </row>
    <row r="141" spans="1:35" ht="15">
      <c r="A141" s="60" t="s">
        <v>965</v>
      </c>
      <c r="B141" s="61" t="s">
        <v>966</v>
      </c>
      <c r="C141" s="62" t="s">
        <v>967</v>
      </c>
      <c r="D141" s="63" t="s">
        <v>968</v>
      </c>
      <c r="E141" s="63" t="s">
        <v>672</v>
      </c>
      <c r="F141" s="64" t="s">
        <v>44</v>
      </c>
      <c r="G141" s="65" t="s">
        <v>969</v>
      </c>
      <c r="H141" s="66" t="s">
        <v>186</v>
      </c>
      <c r="I141" s="67">
        <v>7314235705</v>
      </c>
      <c r="J141" s="68" t="s">
        <v>517</v>
      </c>
      <c r="K141" s="69" t="s">
        <v>48</v>
      </c>
      <c r="L141" s="70" t="s">
        <v>49</v>
      </c>
      <c r="M141" s="71"/>
      <c r="N141" s="72"/>
      <c r="O141" s="73" t="s">
        <v>465</v>
      </c>
      <c r="P141" s="74" t="s">
        <v>48</v>
      </c>
      <c r="Q141" s="75"/>
      <c r="R141" s="76"/>
      <c r="S141" s="77" t="s">
        <v>48</v>
      </c>
      <c r="T141" s="78">
        <v>3847</v>
      </c>
      <c r="U141" s="79">
        <v>2024</v>
      </c>
      <c r="V141" s="79">
        <v>624</v>
      </c>
      <c r="W141" s="85">
        <v>1439</v>
      </c>
      <c r="X141" s="81" t="s">
        <v>918</v>
      </c>
      <c r="Y141" s="82" t="s">
        <v>52</v>
      </c>
      <c r="Z141" s="62">
        <f t="shared" si="40"/>
        <v>0</v>
      </c>
      <c r="AA141" s="63">
        <f t="shared" si="41"/>
        <v>0</v>
      </c>
      <c r="AB141" s="63">
        <f t="shared" si="42"/>
        <v>0</v>
      </c>
      <c r="AC141" s="63">
        <f t="shared" si="43"/>
        <v>0</v>
      </c>
      <c r="AD141" s="83" t="str">
        <f t="shared" si="44"/>
        <v>-</v>
      </c>
      <c r="AE141" s="62">
        <f t="shared" si="45"/>
        <v>0</v>
      </c>
      <c r="AF141" s="63">
        <f t="shared" si="46"/>
        <v>0</v>
      </c>
      <c r="AG141" s="63">
        <f>IF(AND(AE141=1,AF141=1),"Initial",0)</f>
        <v>0</v>
      </c>
      <c r="AH141" s="83" t="str">
        <f>IF(AND(AND(AG141="Initial",AI141=0),AND(ISNUMBER(M141),M141&gt;0)),"RLIS","-")</f>
        <v>-</v>
      </c>
      <c r="AI141" s="84">
        <f t="shared" si="47"/>
        <v>0</v>
      </c>
    </row>
    <row r="142" spans="1:35" ht="15">
      <c r="A142" s="60" t="s">
        <v>442</v>
      </c>
      <c r="B142" s="61" t="s">
        <v>443</v>
      </c>
      <c r="C142" s="62" t="s">
        <v>444</v>
      </c>
      <c r="D142" s="63" t="s">
        <v>445</v>
      </c>
      <c r="E142" s="63" t="s">
        <v>446</v>
      </c>
      <c r="F142" s="64" t="s">
        <v>44</v>
      </c>
      <c r="G142" s="65" t="s">
        <v>447</v>
      </c>
      <c r="H142" s="66" t="s">
        <v>448</v>
      </c>
      <c r="I142" s="67">
        <v>9318362229</v>
      </c>
      <c r="J142" s="68" t="s">
        <v>60</v>
      </c>
      <c r="K142" s="69" t="s">
        <v>48</v>
      </c>
      <c r="L142" s="70" t="s">
        <v>49</v>
      </c>
      <c r="M142" s="71">
        <v>3826</v>
      </c>
      <c r="N142" s="72"/>
      <c r="O142" s="73">
        <v>23.76407244248654</v>
      </c>
      <c r="P142" s="74" t="s">
        <v>50</v>
      </c>
      <c r="Q142" s="75"/>
      <c r="R142" s="76"/>
      <c r="S142" s="77" t="s">
        <v>50</v>
      </c>
      <c r="T142" s="78">
        <v>227750</v>
      </c>
      <c r="U142" s="79">
        <v>31101</v>
      </c>
      <c r="V142" s="79">
        <v>14154.907849773608</v>
      </c>
      <c r="W142" s="85">
        <v>22111</v>
      </c>
      <c r="X142" s="81" t="s">
        <v>51</v>
      </c>
      <c r="Y142" s="82" t="s">
        <v>52</v>
      </c>
      <c r="Z142" s="62">
        <f t="shared" si="40"/>
        <v>0</v>
      </c>
      <c r="AA142" s="63">
        <f t="shared" si="41"/>
        <v>0</v>
      </c>
      <c r="AB142" s="63">
        <f t="shared" si="42"/>
        <v>0</v>
      </c>
      <c r="AC142" s="63">
        <f t="shared" si="43"/>
        <v>0</v>
      </c>
      <c r="AD142" s="83" t="str">
        <f t="shared" si="44"/>
        <v>-</v>
      </c>
      <c r="AE142" s="62">
        <f t="shared" si="45"/>
        <v>1</v>
      </c>
      <c r="AF142" s="63">
        <f t="shared" si="46"/>
        <v>1</v>
      </c>
      <c r="AG142" s="63" t="str">
        <f>IF(AND(AE142=1,AF142=1),"Initial",0)</f>
        <v>Initial</v>
      </c>
      <c r="AH142" s="83" t="str">
        <f>IF(AND(AND(AG142="Initial",AI142=0),AND(ISNUMBER(M142),M142&gt;0)),"RLIS","-")</f>
        <v>RLIS</v>
      </c>
      <c r="AI142" s="84">
        <f t="shared" si="47"/>
        <v>0</v>
      </c>
    </row>
    <row r="143" spans="1:35" ht="15">
      <c r="A143" s="60" t="s">
        <v>970</v>
      </c>
      <c r="B143" s="61" t="s">
        <v>971</v>
      </c>
      <c r="C143" s="62" t="s">
        <v>972</v>
      </c>
      <c r="D143" s="63" t="s">
        <v>973</v>
      </c>
      <c r="E143" s="63" t="s">
        <v>607</v>
      </c>
      <c r="F143" s="64" t="s">
        <v>44</v>
      </c>
      <c r="G143" s="65" t="s">
        <v>608</v>
      </c>
      <c r="H143" s="66" t="s">
        <v>854</v>
      </c>
      <c r="I143" s="67">
        <v>6154724000</v>
      </c>
      <c r="J143" s="68" t="s">
        <v>974</v>
      </c>
      <c r="K143" s="69" t="s">
        <v>48</v>
      </c>
      <c r="L143" s="70" t="s">
        <v>49</v>
      </c>
      <c r="M143" s="71">
        <v>29326</v>
      </c>
      <c r="N143" s="72"/>
      <c r="O143" s="73">
        <v>4.008237111127454</v>
      </c>
      <c r="P143" s="74" t="s">
        <v>48</v>
      </c>
      <c r="Q143" s="75"/>
      <c r="R143" s="76"/>
      <c r="S143" s="77" t="s">
        <v>48</v>
      </c>
      <c r="T143" s="78">
        <v>455415</v>
      </c>
      <c r="U143" s="79">
        <v>19800</v>
      </c>
      <c r="V143" s="79">
        <v>49644.87179970666</v>
      </c>
      <c r="W143" s="85">
        <v>14077</v>
      </c>
      <c r="X143" s="81" t="s">
        <v>51</v>
      </c>
      <c r="Y143" s="82" t="s">
        <v>52</v>
      </c>
      <c r="Z143" s="62">
        <f t="shared" si="40"/>
        <v>0</v>
      </c>
      <c r="AA143" s="63">
        <f t="shared" si="41"/>
        <v>0</v>
      </c>
      <c r="AB143" s="63">
        <f t="shared" si="42"/>
        <v>0</v>
      </c>
      <c r="AC143" s="63">
        <f t="shared" si="43"/>
        <v>0</v>
      </c>
      <c r="AD143" s="83" t="str">
        <f t="shared" si="44"/>
        <v>-</v>
      </c>
      <c r="AE143" s="62">
        <f t="shared" si="45"/>
        <v>0</v>
      </c>
      <c r="AF143" s="63">
        <f t="shared" si="46"/>
        <v>0</v>
      </c>
      <c r="AG143" s="63">
        <f>IF(AND(AE143=1,AF143=1),"Initial",0)</f>
        <v>0</v>
      </c>
      <c r="AH143" s="83" t="str">
        <f>IF(AND(AND(AG143="Initial",AI143=0),AND(ISNUMBER(M143),M143&gt;0)),"RLIS","-")</f>
        <v>-</v>
      </c>
      <c r="AI143" s="84">
        <f t="shared" si="47"/>
        <v>0</v>
      </c>
    </row>
    <row r="144" spans="1:35" ht="15">
      <c r="A144" s="60" t="s">
        <v>975</v>
      </c>
      <c r="B144" s="61" t="s">
        <v>976</v>
      </c>
      <c r="C144" s="62" t="s">
        <v>977</v>
      </c>
      <c r="D144" s="63" t="s">
        <v>978</v>
      </c>
      <c r="E144" s="63" t="s">
        <v>715</v>
      </c>
      <c r="F144" s="64" t="s">
        <v>44</v>
      </c>
      <c r="G144" s="65" t="s">
        <v>979</v>
      </c>
      <c r="H144" s="66" t="s">
        <v>186</v>
      </c>
      <c r="I144" s="67">
        <v>6154443282</v>
      </c>
      <c r="J144" s="68" t="s">
        <v>583</v>
      </c>
      <c r="K144" s="69" t="s">
        <v>48</v>
      </c>
      <c r="L144" s="70" t="s">
        <v>49</v>
      </c>
      <c r="M144" s="71">
        <v>14250</v>
      </c>
      <c r="N144" s="72"/>
      <c r="O144" s="73">
        <v>7.327559732203182</v>
      </c>
      <c r="P144" s="74" t="s">
        <v>48</v>
      </c>
      <c r="Q144" s="75"/>
      <c r="R144" s="76"/>
      <c r="S144" s="77" t="s">
        <v>48</v>
      </c>
      <c r="T144" s="78">
        <v>378883</v>
      </c>
      <c r="U144" s="79">
        <v>34526</v>
      </c>
      <c r="V144" s="79">
        <v>31510.150166836258</v>
      </c>
      <c r="W144" s="85">
        <v>24545</v>
      </c>
      <c r="X144" s="81" t="s">
        <v>52</v>
      </c>
      <c r="Y144" s="82" t="s">
        <v>52</v>
      </c>
      <c r="Z144" s="62">
        <f t="shared" si="40"/>
        <v>0</v>
      </c>
      <c r="AA144" s="63">
        <f t="shared" si="41"/>
        <v>0</v>
      </c>
      <c r="AB144" s="63">
        <f t="shared" si="42"/>
        <v>0</v>
      </c>
      <c r="AC144" s="63">
        <f t="shared" si="43"/>
        <v>0</v>
      </c>
      <c r="AD144" s="83" t="str">
        <f t="shared" si="44"/>
        <v>-</v>
      </c>
      <c r="AE144" s="62">
        <f t="shared" si="45"/>
        <v>0</v>
      </c>
      <c r="AF144" s="63">
        <f t="shared" si="46"/>
        <v>0</v>
      </c>
      <c r="AG144" s="63">
        <f>IF(AND(AE144=1,AF144=1),"Initial",0)</f>
        <v>0</v>
      </c>
      <c r="AH144" s="83" t="str">
        <f>IF(AND(AND(AG144="Initial",AI144=0),AND(ISNUMBER(M144),M144&gt;0)),"RLIS","-")</f>
        <v>-</v>
      </c>
      <c r="AI144" s="84">
        <f t="shared" si="47"/>
        <v>0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TN</dc:title>
  <dc:subject/>
  <dc:creator>U.S. Department of Education</dc:creator>
  <cp:keywords/>
  <dc:description/>
  <cp:lastModifiedBy>Authorised User</cp:lastModifiedBy>
  <dcterms:created xsi:type="dcterms:W3CDTF">2010-07-29T15:07:43Z</dcterms:created>
  <dcterms:modified xsi:type="dcterms:W3CDTF">2010-07-30T15:51:04Z</dcterms:modified>
  <cp:category/>
  <cp:version/>
  <cp:contentType/>
  <cp:contentStatus/>
</cp:coreProperties>
</file>