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<sst xmlns="http://schemas.openxmlformats.org/spreadsheetml/2006/main" count="350" uniqueCount="153">
  <si>
    <t>10</t>
  </si>
  <si>
    <t>LYON COUNTY SCHOOL DISTRICT</t>
  </si>
  <si>
    <t>25 EAST GOLDFIELD AVENUE</t>
  </si>
  <si>
    <t>YERINGTON</t>
  </si>
  <si>
    <t>89447</t>
  </si>
  <si>
    <t>2315</t>
  </si>
  <si>
    <t>05</t>
  </si>
  <si>
    <t>ESMERALDA COUNTY SCHOOL DISTRICT</t>
  </si>
  <si>
    <t>5TH AND RAMSEY STREETS</t>
  </si>
  <si>
    <t>GOLDFIELD</t>
  </si>
  <si>
    <t>89013</t>
  </si>
  <si>
    <t>17</t>
  </si>
  <si>
    <t>WHITE PINE COUNTY SCHOOL DISTRICT</t>
  </si>
  <si>
    <t>1120 AVENUE C</t>
  </si>
  <si>
    <t>EAST ELY</t>
  </si>
  <si>
    <t>89315</t>
  </si>
  <si>
    <t>13</t>
  </si>
  <si>
    <t>CARSON CITY SCHOOL DISTRICT</t>
  </si>
  <si>
    <t>1402 WEST KING STREET</t>
  </si>
  <si>
    <t>CARSON CITY</t>
  </si>
  <si>
    <t>89701</t>
  </si>
  <si>
    <t>4554</t>
  </si>
  <si>
    <t>2,8,N</t>
  </si>
  <si>
    <t>14</t>
  </si>
  <si>
    <t>PERSHING COUNTY SCHOOL DISTRICT</t>
  </si>
  <si>
    <t>12TH AND GRINNELL STREETS</t>
  </si>
  <si>
    <t>LOVELOCK</t>
  </si>
  <si>
    <t>89419</t>
  </si>
  <si>
    <t>09</t>
  </si>
  <si>
    <t>LINCOLN COUNTY SCHOOL DISTRICT</t>
  </si>
  <si>
    <t>PO BOX 118</t>
  </si>
  <si>
    <t>PANACA</t>
  </si>
  <si>
    <t>89042</t>
  </si>
  <si>
    <t>0118</t>
  </si>
  <si>
    <t>01</t>
  </si>
  <si>
    <t>CHURCHILL COUNTY SCHOOL DISTRICT</t>
  </si>
  <si>
    <t>545 EAST RICHARDS STREET</t>
  </si>
  <si>
    <t>FALLON</t>
  </si>
  <si>
    <t>89406</t>
  </si>
  <si>
    <t>3430</t>
  </si>
  <si>
    <t>6,N</t>
  </si>
  <si>
    <t>02</t>
  </si>
  <si>
    <t>CLARK COUNTY SCHOOL DISTRICT</t>
  </si>
  <si>
    <t>2832 EAST FLAMINGO ROAD</t>
  </si>
  <si>
    <t>LAS VEGAS</t>
  </si>
  <si>
    <t>89121</t>
  </si>
  <si>
    <t>5205</t>
  </si>
  <si>
    <t>1,2,3,8,N</t>
  </si>
  <si>
    <t>12</t>
  </si>
  <si>
    <t>NYE COUNTY SCHOOL DISTRICT</t>
  </si>
  <si>
    <t>MILITARY CIRCLE</t>
  </si>
  <si>
    <t>TON0PAH</t>
  </si>
  <si>
    <t>89049</t>
  </si>
  <si>
    <t>11</t>
  </si>
  <si>
    <t>MINERAL COUNTY SCHOOL DISTRICT</t>
  </si>
  <si>
    <t>503 C STREET</t>
  </si>
  <si>
    <t>HAWTHORNE</t>
  </si>
  <si>
    <t>89415</t>
  </si>
  <si>
    <t>40</t>
  </si>
  <si>
    <t>NEVADA DEPARTMENT OF ECUCATION</t>
  </si>
  <si>
    <t>700 EAST FIFTH STREET</t>
  </si>
  <si>
    <t>2,3,8</t>
  </si>
  <si>
    <t>M</t>
  </si>
  <si>
    <t>No RLIS Eligible Districts</t>
  </si>
  <si>
    <t>FISCAL YEAR 2007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</si>
  <si>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</si>
  <si>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Nevada School Districts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</si>
  <si>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</si>
  <si>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</si>
  <si>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</si>
  <si>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</si>
  <si>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</si>
  <si>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</si>
  <si>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</si>
  <si>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</si>
  <si>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</si>
  <si>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</si>
  <si>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</si>
  <si>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</si>
  <si>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</si>
  <si>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</si>
  <si>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</si>
  <si>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</si>
  <si>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</si>
  <si>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</si>
  <si>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</si>
  <si>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</si>
  <si>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</si>
  <si>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</si>
  <si>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</si>
  <si>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</si>
  <si>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</si>
  <si>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</si>
  <si>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</si>
  <si>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</si>
  <si>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</si>
  <si>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</si>
  <si>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</si>
  <si>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</si>
  <si>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</si>
  <si>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</si>
  <si>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</si>
  <si>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</si>
  <si>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</si>
  <si>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</si>
  <si>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</si>
  <si>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15</t>
  </si>
  <si>
    <t>STOREY COUNTY SCHOOL DISTRICT</t>
  </si>
  <si>
    <t>SOUTH D STREET</t>
  </si>
  <si>
    <t>VIRGINIA CITY</t>
  </si>
  <si>
    <t>NV</t>
  </si>
  <si>
    <t>89440</t>
  </si>
  <si>
    <t>2,8</t>
  </si>
  <si>
    <t>NO</t>
  </si>
  <si>
    <t>YES</t>
  </si>
  <si>
    <t>03</t>
  </si>
  <si>
    <t>DOUGLAS COUNTY SCHOOL DISTRICT</t>
  </si>
  <si>
    <t>751 MONO AVENUE</t>
  </si>
  <si>
    <t>MINDEN</t>
  </si>
  <si>
    <t>89423</t>
  </si>
  <si>
    <t>6,7,N</t>
  </si>
  <si>
    <t>04</t>
  </si>
  <si>
    <t>ELKO COUNTY SCHOOL DISTRICT</t>
  </si>
  <si>
    <t>1092 BURNS ROAD</t>
  </si>
  <si>
    <t>ELKO</t>
  </si>
  <si>
    <t>89801</t>
  </si>
  <si>
    <t>3437</t>
  </si>
  <si>
    <t>08</t>
  </si>
  <si>
    <t>LANDER COUNTY SCHOOL DISTRICT</t>
  </si>
  <si>
    <t>734 GOLD CREEK AVENUE</t>
  </si>
  <si>
    <t>BATTLE MOUNTAIN</t>
  </si>
  <si>
    <t>89820</t>
  </si>
  <si>
    <t>2188</t>
  </si>
  <si>
    <t>6,7</t>
  </si>
  <si>
    <t>06</t>
  </si>
  <si>
    <t>EUREKA COUNTY SCHOOL DISTRICT</t>
  </si>
  <si>
    <t>ADAMS STREET</t>
  </si>
  <si>
    <t>EUREKA</t>
  </si>
  <si>
    <t>89316</t>
  </si>
  <si>
    <t>7</t>
  </si>
  <si>
    <t>16</t>
  </si>
  <si>
    <t>WASHOE COUNTY SCHOOL DISTRICT</t>
  </si>
  <si>
    <t>425 EAST NINTH STREET</t>
  </si>
  <si>
    <t>RENO</t>
  </si>
  <si>
    <t>89520</t>
  </si>
  <si>
    <t>2800</t>
  </si>
  <si>
    <t>2,4,8,N</t>
  </si>
  <si>
    <t>N/A</t>
  </si>
  <si>
    <t>07</t>
  </si>
  <si>
    <t>HUMBOLDT COUNTY SCHOOL DISTRICT</t>
  </si>
  <si>
    <t>EAST 4TH AND REINHART STREETS</t>
  </si>
  <si>
    <t>WINNEMUCCA</t>
  </si>
  <si>
    <t>89445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</si>
</sst>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15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19" xfId="15" applyNumberFormat="1" applyFont="1" applyFill="1" applyBorder="1" applyAlignment="1" applyProtection="1">
      <alignment/>
      <protection locked="0"/>
    </xf>
    <xf numFmtId="169" fontId="0" fillId="0" borderId="18" xfId="15" applyNumberFormat="1" applyFont="1" applyFill="1" applyBorder="1" applyAlignment="1" applyProtection="1">
      <alignment/>
      <protection locked="0"/>
    </xf>
    <xf numFmtId="169" fontId="0" fillId="0" borderId="20" xfId="15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2" borderId="16" xfId="0" applyFont="1" applyFill="1" applyBorder="1" applyAlignment="1">
      <alignment horizontal="center"/>
    </xf>
    <xf numFmtId="170" fontId="0" fillId="0" borderId="19" xfId="15" applyNumberFormat="1" applyFont="1" applyFill="1" applyBorder="1" applyAlignment="1" applyProtection="1">
      <alignment/>
      <protection locked="0"/>
    </xf>
    <xf numFmtId="170" fontId="0" fillId="0" borderId="20" xfId="15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8"/>
  <sheetViews>
    <sheetView tabSelected="1" zoomScale="75" zoomScaleNormal="75" workbookViewId="0" topLeftCell="A1">
      <selection activeCell="A6" sqref="A6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53.421875" style="0" bestFit="1" customWidth="1"/>
    <col min="4" max="4" width="9.7109375" style="0" bestFit="1" customWidth="1"/>
    <col min="5" max="5" width="5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421875" style="0" bestFit="1" customWidth="1"/>
    <col min="11" max="12" width="6.421875" style="0" hidden="1" customWidth="1"/>
    <col min="13" max="13" width="4.0039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3" width="6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3" width="4.003906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83" t="s">
        <v>64</v>
      </c>
      <c r="B1" s="84"/>
      <c r="G1" s="85"/>
      <c r="I1" s="86"/>
      <c r="K1" s="87"/>
      <c r="L1" s="87"/>
      <c r="M1" s="87"/>
      <c r="N1" s="88"/>
      <c r="Q1" s="88"/>
      <c r="R1" s="87"/>
      <c r="S1" s="87"/>
      <c r="T1" s="87"/>
    </row>
    <row r="2" spans="1:251" ht="42" customHeight="1">
      <c r="A2" s="91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" s="3" customFormat="1" ht="16.5">
      <c r="A3" s="12" t="s">
        <v>66</v>
      </c>
      <c r="B3" s="89"/>
      <c r="G3" s="90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68</v>
      </c>
      <c r="B4" s="17" t="s">
        <v>69</v>
      </c>
      <c r="C4" s="18" t="s">
        <v>70</v>
      </c>
      <c r="D4" s="18" t="s">
        <v>71</v>
      </c>
      <c r="E4" s="18" t="s">
        <v>72</v>
      </c>
      <c r="F4" s="19" t="s">
        <v>73</v>
      </c>
      <c r="G4" s="20" t="s">
        <v>74</v>
      </c>
      <c r="H4" s="19" t="s">
        <v>75</v>
      </c>
      <c r="I4" s="21" t="s">
        <v>76</v>
      </c>
      <c r="J4" s="22" t="s">
        <v>77</v>
      </c>
      <c r="K4" s="23" t="s">
        <v>78</v>
      </c>
      <c r="L4" s="24" t="s">
        <v>79</v>
      </c>
      <c r="M4" s="25" t="s">
        <v>80</v>
      </c>
      <c r="N4" s="26" t="s">
        <v>81</v>
      </c>
      <c r="O4" s="27" t="s">
        <v>82</v>
      </c>
      <c r="P4" s="28" t="s">
        <v>83</v>
      </c>
      <c r="Q4" s="29" t="s">
        <v>84</v>
      </c>
      <c r="R4" s="30" t="s">
        <v>85</v>
      </c>
      <c r="S4" s="31" t="s">
        <v>86</v>
      </c>
      <c r="T4" s="32" t="s">
        <v>87</v>
      </c>
      <c r="U4" s="33" t="s">
        <v>88</v>
      </c>
      <c r="V4" s="33" t="s">
        <v>89</v>
      </c>
      <c r="W4" s="34" t="s">
        <v>90</v>
      </c>
      <c r="X4" s="35" t="s">
        <v>91</v>
      </c>
      <c r="Y4" s="36" t="s">
        <v>92</v>
      </c>
      <c r="Z4" s="37" t="s">
        <v>93</v>
      </c>
      <c r="AA4" s="38" t="s">
        <v>94</v>
      </c>
      <c r="AB4" s="38" t="s">
        <v>95</v>
      </c>
      <c r="AC4" s="39" t="s">
        <v>96</v>
      </c>
      <c r="AD4" s="40" t="s">
        <v>97</v>
      </c>
      <c r="AE4" s="37" t="s">
        <v>98</v>
      </c>
      <c r="AF4" s="38" t="s">
        <v>99</v>
      </c>
      <c r="AG4" s="39" t="s">
        <v>100</v>
      </c>
      <c r="AH4" s="41" t="s">
        <v>101</v>
      </c>
      <c r="AI4" s="42" t="s">
        <v>102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103</v>
      </c>
      <c r="R5" s="52" t="s">
        <v>104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105</v>
      </c>
    </row>
    <row r="8" ht="25.5">
      <c r="C8" s="82" t="s">
        <v>63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22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9.00390625" style="0" bestFit="1" customWidth="1"/>
    <col min="4" max="4" width="34.140625" style="0" bestFit="1" customWidth="1"/>
    <col min="5" max="5" width="18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8.421875" style="0" bestFit="1" customWidth="1"/>
    <col min="11" max="12" width="6.421875" style="0" bestFit="1" customWidth="1"/>
    <col min="13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1.28125" style="0" bestFit="1" customWidth="1"/>
    <col min="21" max="23" width="8.421875" style="0" bestFit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3" width="4.003906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5" ht="12">
      <c r="A1" s="1" t="s">
        <v>67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66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68</v>
      </c>
      <c r="B3" s="17" t="s">
        <v>69</v>
      </c>
      <c r="C3" s="18" t="s">
        <v>70</v>
      </c>
      <c r="D3" s="18" t="s">
        <v>71</v>
      </c>
      <c r="E3" s="18" t="s">
        <v>72</v>
      </c>
      <c r="F3" s="19" t="s">
        <v>73</v>
      </c>
      <c r="G3" s="20" t="s">
        <v>74</v>
      </c>
      <c r="H3" s="19" t="s">
        <v>75</v>
      </c>
      <c r="I3" s="21" t="s">
        <v>76</v>
      </c>
      <c r="J3" s="22" t="s">
        <v>77</v>
      </c>
      <c r="K3" s="23" t="s">
        <v>78</v>
      </c>
      <c r="L3" s="24" t="s">
        <v>79</v>
      </c>
      <c r="M3" s="25" t="s">
        <v>80</v>
      </c>
      <c r="N3" s="26" t="s">
        <v>81</v>
      </c>
      <c r="O3" s="27" t="s">
        <v>82</v>
      </c>
      <c r="P3" s="28" t="s">
        <v>83</v>
      </c>
      <c r="Q3" s="29" t="s">
        <v>84</v>
      </c>
      <c r="R3" s="30" t="s">
        <v>85</v>
      </c>
      <c r="S3" s="31" t="s">
        <v>86</v>
      </c>
      <c r="T3" s="32" t="s">
        <v>87</v>
      </c>
      <c r="U3" s="33" t="s">
        <v>88</v>
      </c>
      <c r="V3" s="33" t="s">
        <v>89</v>
      </c>
      <c r="W3" s="34" t="s">
        <v>90</v>
      </c>
      <c r="X3" s="35" t="s">
        <v>91</v>
      </c>
      <c r="Y3" s="36" t="s">
        <v>92</v>
      </c>
      <c r="Z3" s="37" t="s">
        <v>93</v>
      </c>
      <c r="AA3" s="38" t="s">
        <v>94</v>
      </c>
      <c r="AB3" s="38" t="s">
        <v>95</v>
      </c>
      <c r="AC3" s="39" t="s">
        <v>96</v>
      </c>
      <c r="AD3" s="40" t="s">
        <v>97</v>
      </c>
      <c r="AE3" s="37" t="s">
        <v>98</v>
      </c>
      <c r="AF3" s="38" t="s">
        <v>99</v>
      </c>
      <c r="AG3" s="39" t="s">
        <v>100</v>
      </c>
      <c r="AH3" s="41" t="s">
        <v>101</v>
      </c>
      <c r="AI3" s="42" t="s">
        <v>102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103</v>
      </c>
      <c r="R4" s="52" t="s">
        <v>104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105</v>
      </c>
    </row>
    <row r="5" spans="1:35" ht="12">
      <c r="A5" s="57">
        <v>3200390</v>
      </c>
      <c r="B5" s="58" t="s">
        <v>16</v>
      </c>
      <c r="C5" s="59" t="s">
        <v>17</v>
      </c>
      <c r="D5" s="60" t="s">
        <v>18</v>
      </c>
      <c r="E5" s="60" t="s">
        <v>19</v>
      </c>
      <c r="F5" s="61" t="s">
        <v>110</v>
      </c>
      <c r="G5" s="62" t="s">
        <v>20</v>
      </c>
      <c r="H5" s="63" t="s">
        <v>21</v>
      </c>
      <c r="I5" s="64">
        <v>7028856300</v>
      </c>
      <c r="J5" s="65" t="s">
        <v>22</v>
      </c>
      <c r="K5" s="66" t="s">
        <v>113</v>
      </c>
      <c r="L5" s="67" t="s">
        <v>113</v>
      </c>
      <c r="M5" s="68">
        <v>7539</v>
      </c>
      <c r="N5" s="69" t="s">
        <v>113</v>
      </c>
      <c r="O5" s="70">
        <v>12.546716497597437</v>
      </c>
      <c r="P5" s="66" t="s">
        <v>113</v>
      </c>
      <c r="Q5" s="71"/>
      <c r="R5" s="72"/>
      <c r="S5" s="73" t="s">
        <v>113</v>
      </c>
      <c r="T5" s="74">
        <v>345115</v>
      </c>
      <c r="U5" s="75">
        <v>11208</v>
      </c>
      <c r="V5" s="75">
        <v>20511</v>
      </c>
      <c r="W5" s="76">
        <v>15445</v>
      </c>
      <c r="X5" s="77" t="s">
        <v>113</v>
      </c>
      <c r="Y5" s="78" t="s">
        <v>113</v>
      </c>
      <c r="Z5" s="59">
        <f aca="true" t="shared" si="0" ref="Z5:Z22">IF(OR(K5="YES",L5="YES"),1,0)</f>
        <v>0</v>
      </c>
      <c r="AA5" s="60">
        <f aca="true" t="shared" si="1" ref="AA5:AA22">IF(OR(AND(ISNUMBER(M5),AND(M5&gt;0,M5&lt;600)),AND(ISNUMBER(M5),AND(M5&gt;0,N5="YES"))),1,0)</f>
        <v>0</v>
      </c>
      <c r="AB5" s="60">
        <f aca="true" t="shared" si="2" ref="AB5:AB22">IF(AND(OR(K5="YES",L5="YES"),(Z5=0)),"Trouble",0)</f>
        <v>0</v>
      </c>
      <c r="AC5" s="60">
        <f aca="true" t="shared" si="3" ref="AC5:AC22">IF(AND(OR(AND(ISNUMBER(M5),AND(M5&gt;0,M5&lt;600)),AND(ISNUMBER(M5),AND(M5&gt;0,N5="YES"))),(AA5=0)),"Trouble",0)</f>
        <v>0</v>
      </c>
      <c r="AD5" s="79" t="str">
        <f aca="true" t="shared" si="4" ref="AD5:AD22">IF(AND(Z5=1,AA5=1),"SRSA","-")</f>
        <v>-</v>
      </c>
      <c r="AE5" s="59">
        <f aca="true" t="shared" si="5" ref="AE5:AE22">IF(S5="YES",1,0)</f>
        <v>0</v>
      </c>
      <c r="AF5" s="60">
        <f aca="true" t="shared" si="6" ref="AF5:AF22">IF(OR(AND(ISNUMBER(Q5),Q5&gt;=20),(AND(ISNUMBER(Q5)=FALSE,AND(ISNUMBER(O5),O5&gt;=20)))),1,0)</f>
        <v>0</v>
      </c>
      <c r="AG5" s="60">
        <f aca="true" t="shared" si="7" ref="AG5:AG22">IF(AND(AE5=1,AF5=1),"Initial",0)</f>
        <v>0</v>
      </c>
      <c r="AH5" s="79" t="str">
        <f aca="true" t="shared" si="8" ref="AH5:AH22">IF(AND(AND(AG5="Initial",AI5=0),AND(ISNUMBER(M5),M5&gt;0)),"RLIS","-")</f>
        <v>-</v>
      </c>
      <c r="AI5" s="59">
        <f aca="true" t="shared" si="9" ref="AI5:AI22">IF(AND(AD5="SRSA",AG5="Initial"),"SRSA",0)</f>
        <v>0</v>
      </c>
    </row>
    <row r="6" spans="1:35" ht="12">
      <c r="A6" s="57">
        <v>3200030</v>
      </c>
      <c r="B6" s="58" t="s">
        <v>34</v>
      </c>
      <c r="C6" s="59" t="s">
        <v>35</v>
      </c>
      <c r="D6" s="60" t="s">
        <v>36</v>
      </c>
      <c r="E6" s="60" t="s">
        <v>37</v>
      </c>
      <c r="F6" s="61" t="s">
        <v>110</v>
      </c>
      <c r="G6" s="62" t="s">
        <v>38</v>
      </c>
      <c r="H6" s="63" t="s">
        <v>39</v>
      </c>
      <c r="I6" s="64">
        <v>7024235184</v>
      </c>
      <c r="J6" s="65" t="s">
        <v>40</v>
      </c>
      <c r="K6" s="66" t="s">
        <v>113</v>
      </c>
      <c r="L6" s="67" t="s">
        <v>114</v>
      </c>
      <c r="M6" s="68">
        <v>4088</v>
      </c>
      <c r="N6" s="69" t="s">
        <v>114</v>
      </c>
      <c r="O6" s="70">
        <v>13.844621513944222</v>
      </c>
      <c r="P6" s="66" t="s">
        <v>113</v>
      </c>
      <c r="Q6" s="71"/>
      <c r="R6" s="72"/>
      <c r="S6" s="73" t="s">
        <v>114</v>
      </c>
      <c r="T6" s="74">
        <v>198634</v>
      </c>
      <c r="U6" s="75">
        <v>7387</v>
      </c>
      <c r="V6" s="75">
        <v>11476</v>
      </c>
      <c r="W6" s="76">
        <v>9045</v>
      </c>
      <c r="X6" s="77" t="s">
        <v>113</v>
      </c>
      <c r="Y6" s="78" t="s">
        <v>114</v>
      </c>
      <c r="Z6" s="59">
        <f t="shared" si="0"/>
        <v>1</v>
      </c>
      <c r="AA6" s="60">
        <f t="shared" si="1"/>
        <v>1</v>
      </c>
      <c r="AB6" s="60">
        <f t="shared" si="2"/>
        <v>0</v>
      </c>
      <c r="AC6" s="60">
        <f t="shared" si="3"/>
        <v>0</v>
      </c>
      <c r="AD6" s="79" t="str">
        <f t="shared" si="4"/>
        <v>SRSA</v>
      </c>
      <c r="AE6" s="59">
        <f t="shared" si="5"/>
        <v>1</v>
      </c>
      <c r="AF6" s="60">
        <f t="shared" si="6"/>
        <v>0</v>
      </c>
      <c r="AG6" s="60">
        <f t="shared" si="7"/>
        <v>0</v>
      </c>
      <c r="AH6" s="79" t="str">
        <f t="shared" si="8"/>
        <v>-</v>
      </c>
      <c r="AI6" s="59">
        <f t="shared" si="9"/>
        <v>0</v>
      </c>
    </row>
    <row r="7" spans="1:35" ht="12">
      <c r="A7" s="57">
        <v>3200060</v>
      </c>
      <c r="B7" s="58" t="s">
        <v>41</v>
      </c>
      <c r="C7" s="59" t="s">
        <v>42</v>
      </c>
      <c r="D7" s="60" t="s">
        <v>43</v>
      </c>
      <c r="E7" s="60" t="s">
        <v>44</v>
      </c>
      <c r="F7" s="61" t="s">
        <v>110</v>
      </c>
      <c r="G7" s="62" t="s">
        <v>45</v>
      </c>
      <c r="H7" s="63" t="s">
        <v>46</v>
      </c>
      <c r="I7" s="64">
        <v>7027995310</v>
      </c>
      <c r="J7" s="65" t="s">
        <v>47</v>
      </c>
      <c r="K7" s="66" t="s">
        <v>113</v>
      </c>
      <c r="L7" s="67" t="s">
        <v>113</v>
      </c>
      <c r="M7" s="68" t="s">
        <v>147</v>
      </c>
      <c r="N7" s="69" t="s">
        <v>113</v>
      </c>
      <c r="O7" s="70">
        <v>14.460076545792798</v>
      </c>
      <c r="P7" s="66" t="s">
        <v>113</v>
      </c>
      <c r="Q7" s="71"/>
      <c r="R7" s="72"/>
      <c r="S7" s="73" t="s">
        <v>113</v>
      </c>
      <c r="T7" s="74">
        <v>10039661</v>
      </c>
      <c r="U7" s="75">
        <v>593364</v>
      </c>
      <c r="V7" s="75">
        <v>822955</v>
      </c>
      <c r="W7" s="76">
        <v>448606</v>
      </c>
      <c r="X7" s="77" t="s">
        <v>113</v>
      </c>
      <c r="Y7" s="78" t="s">
        <v>113</v>
      </c>
      <c r="Z7" s="59">
        <f t="shared" si="0"/>
        <v>0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0</v>
      </c>
      <c r="AF7" s="60">
        <f t="shared" si="6"/>
        <v>0</v>
      </c>
      <c r="AG7" s="60">
        <f t="shared" si="7"/>
        <v>0</v>
      </c>
      <c r="AH7" s="79" t="str">
        <f t="shared" si="8"/>
        <v>-</v>
      </c>
      <c r="AI7" s="59">
        <f t="shared" si="9"/>
        <v>0</v>
      </c>
    </row>
    <row r="8" spans="1:35" ht="12">
      <c r="A8" s="57">
        <v>3200090</v>
      </c>
      <c r="B8" s="58" t="s">
        <v>115</v>
      </c>
      <c r="C8" s="59" t="s">
        <v>116</v>
      </c>
      <c r="D8" s="60" t="s">
        <v>117</v>
      </c>
      <c r="E8" s="60" t="s">
        <v>118</v>
      </c>
      <c r="F8" s="61" t="s">
        <v>110</v>
      </c>
      <c r="G8" s="62" t="s">
        <v>119</v>
      </c>
      <c r="H8" s="63"/>
      <c r="I8" s="64">
        <v>7027825134</v>
      </c>
      <c r="J8" s="65" t="s">
        <v>120</v>
      </c>
      <c r="K8" s="66" t="s">
        <v>113</v>
      </c>
      <c r="L8" s="67" t="s">
        <v>113</v>
      </c>
      <c r="M8" s="68">
        <v>6292</v>
      </c>
      <c r="N8" s="69" t="s">
        <v>113</v>
      </c>
      <c r="O8" s="70">
        <v>8.833491396829698</v>
      </c>
      <c r="P8" s="66" t="s">
        <v>113</v>
      </c>
      <c r="Q8" s="71"/>
      <c r="R8" s="72"/>
      <c r="S8" s="73" t="s">
        <v>114</v>
      </c>
      <c r="T8" s="74">
        <v>223745</v>
      </c>
      <c r="U8" s="75">
        <v>5581</v>
      </c>
      <c r="V8" s="75">
        <v>15361</v>
      </c>
      <c r="W8" s="76">
        <v>12845</v>
      </c>
      <c r="X8" s="77" t="s">
        <v>114</v>
      </c>
      <c r="Y8" s="78" t="s">
        <v>113</v>
      </c>
      <c r="Z8" s="59">
        <f t="shared" si="0"/>
        <v>0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1</v>
      </c>
      <c r="AF8" s="60">
        <f t="shared" si="6"/>
        <v>0</v>
      </c>
      <c r="AG8" s="60">
        <f t="shared" si="7"/>
        <v>0</v>
      </c>
      <c r="AH8" s="79" t="str">
        <f t="shared" si="8"/>
        <v>-</v>
      </c>
      <c r="AI8" s="59">
        <f t="shared" si="9"/>
        <v>0</v>
      </c>
    </row>
    <row r="9" spans="1:35" ht="12">
      <c r="A9" s="57">
        <v>3200120</v>
      </c>
      <c r="B9" s="58" t="s">
        <v>121</v>
      </c>
      <c r="C9" s="59" t="s">
        <v>122</v>
      </c>
      <c r="D9" s="60" t="s">
        <v>123</v>
      </c>
      <c r="E9" s="60" t="s">
        <v>124</v>
      </c>
      <c r="F9" s="61" t="s">
        <v>110</v>
      </c>
      <c r="G9" s="62" t="s">
        <v>125</v>
      </c>
      <c r="H9" s="63" t="s">
        <v>126</v>
      </c>
      <c r="I9" s="64">
        <v>7027385196</v>
      </c>
      <c r="J9" s="65" t="s">
        <v>120</v>
      </c>
      <c r="K9" s="66" t="s">
        <v>113</v>
      </c>
      <c r="L9" s="67" t="s">
        <v>114</v>
      </c>
      <c r="M9" s="68">
        <v>90720</v>
      </c>
      <c r="N9" s="69" t="s">
        <v>114</v>
      </c>
      <c r="O9" s="70">
        <v>9.231211656441719</v>
      </c>
      <c r="P9" s="66" t="s">
        <v>113</v>
      </c>
      <c r="Q9" s="71"/>
      <c r="R9" s="72"/>
      <c r="S9" s="73" t="s">
        <v>114</v>
      </c>
      <c r="T9" s="74">
        <v>326205</v>
      </c>
      <c r="U9" s="75">
        <v>9282</v>
      </c>
      <c r="V9" s="75">
        <v>21399</v>
      </c>
      <c r="W9" s="76">
        <v>18941</v>
      </c>
      <c r="X9" s="77" t="s">
        <v>113</v>
      </c>
      <c r="Y9" s="78" t="s">
        <v>114</v>
      </c>
      <c r="Z9" s="59">
        <f t="shared" si="0"/>
        <v>1</v>
      </c>
      <c r="AA9" s="60">
        <f t="shared" si="1"/>
        <v>1</v>
      </c>
      <c r="AB9" s="60">
        <f t="shared" si="2"/>
        <v>0</v>
      </c>
      <c r="AC9" s="60">
        <f t="shared" si="3"/>
        <v>0</v>
      </c>
      <c r="AD9" s="79" t="str">
        <f t="shared" si="4"/>
        <v>SRSA</v>
      </c>
      <c r="AE9" s="59">
        <f t="shared" si="5"/>
        <v>1</v>
      </c>
      <c r="AF9" s="60">
        <f t="shared" si="6"/>
        <v>0</v>
      </c>
      <c r="AG9" s="60">
        <f t="shared" si="7"/>
        <v>0</v>
      </c>
      <c r="AH9" s="79" t="str">
        <f t="shared" si="8"/>
        <v>-</v>
      </c>
      <c r="AI9" s="59">
        <f t="shared" si="9"/>
        <v>0</v>
      </c>
    </row>
    <row r="10" spans="1:35" ht="12">
      <c r="A10" s="57">
        <v>3200150</v>
      </c>
      <c r="B10" s="58" t="s">
        <v>6</v>
      </c>
      <c r="C10" s="59" t="s">
        <v>7</v>
      </c>
      <c r="D10" s="60" t="s">
        <v>8</v>
      </c>
      <c r="E10" s="60" t="s">
        <v>9</v>
      </c>
      <c r="F10" s="61" t="s">
        <v>110</v>
      </c>
      <c r="G10" s="62" t="s">
        <v>10</v>
      </c>
      <c r="H10" s="63"/>
      <c r="I10" s="64">
        <v>7024856382</v>
      </c>
      <c r="J10" s="65" t="s">
        <v>139</v>
      </c>
      <c r="K10" s="66" t="s">
        <v>114</v>
      </c>
      <c r="L10" s="67" t="s">
        <v>114</v>
      </c>
      <c r="M10" s="68">
        <v>67</v>
      </c>
      <c r="N10" s="69" t="s">
        <v>114</v>
      </c>
      <c r="O10" s="70">
        <v>12</v>
      </c>
      <c r="P10" s="66" t="s">
        <v>113</v>
      </c>
      <c r="Q10" s="71"/>
      <c r="R10" s="72"/>
      <c r="S10" s="73" t="s">
        <v>114</v>
      </c>
      <c r="T10" s="74">
        <v>8825</v>
      </c>
      <c r="U10" s="75">
        <v>227</v>
      </c>
      <c r="V10" s="75">
        <v>803</v>
      </c>
      <c r="W10" s="76">
        <v>530</v>
      </c>
      <c r="X10" s="77" t="s">
        <v>114</v>
      </c>
      <c r="Y10" s="78" t="s">
        <v>114</v>
      </c>
      <c r="Z10" s="59">
        <f t="shared" si="0"/>
        <v>1</v>
      </c>
      <c r="AA10" s="60">
        <f t="shared" si="1"/>
        <v>1</v>
      </c>
      <c r="AB10" s="60">
        <f t="shared" si="2"/>
        <v>0</v>
      </c>
      <c r="AC10" s="60">
        <f t="shared" si="3"/>
        <v>0</v>
      </c>
      <c r="AD10" s="79" t="str">
        <f t="shared" si="4"/>
        <v>SRSA</v>
      </c>
      <c r="AE10" s="59">
        <f t="shared" si="5"/>
        <v>1</v>
      </c>
      <c r="AF10" s="60">
        <f t="shared" si="6"/>
        <v>0</v>
      </c>
      <c r="AG10" s="60">
        <f t="shared" si="7"/>
        <v>0</v>
      </c>
      <c r="AH10" s="79" t="str">
        <f t="shared" si="8"/>
        <v>-</v>
      </c>
      <c r="AI10" s="59">
        <f t="shared" si="9"/>
        <v>0</v>
      </c>
    </row>
    <row r="11" spans="1:35" ht="12">
      <c r="A11" s="57">
        <v>3200180</v>
      </c>
      <c r="B11" s="58" t="s">
        <v>134</v>
      </c>
      <c r="C11" s="59" t="s">
        <v>135</v>
      </c>
      <c r="D11" s="60" t="s">
        <v>136</v>
      </c>
      <c r="E11" s="60" t="s">
        <v>137</v>
      </c>
      <c r="F11" s="61" t="s">
        <v>110</v>
      </c>
      <c r="G11" s="62" t="s">
        <v>138</v>
      </c>
      <c r="H11" s="63"/>
      <c r="I11" s="64">
        <v>7022375373</v>
      </c>
      <c r="J11" s="65" t="s">
        <v>139</v>
      </c>
      <c r="K11" s="66" t="s">
        <v>114</v>
      </c>
      <c r="L11" s="67" t="s">
        <v>114</v>
      </c>
      <c r="M11" s="68">
        <v>215</v>
      </c>
      <c r="N11" s="69" t="s">
        <v>114</v>
      </c>
      <c r="O11" s="70">
        <v>10.294117647058822</v>
      </c>
      <c r="P11" s="66" t="s">
        <v>113</v>
      </c>
      <c r="Q11" s="71"/>
      <c r="R11" s="72"/>
      <c r="S11" s="73" t="s">
        <v>114</v>
      </c>
      <c r="T11" s="74">
        <v>12812</v>
      </c>
      <c r="U11" s="75">
        <v>310</v>
      </c>
      <c r="V11" s="75">
        <v>674</v>
      </c>
      <c r="W11" s="76">
        <v>1079</v>
      </c>
      <c r="X11" s="77" t="s">
        <v>114</v>
      </c>
      <c r="Y11" s="78" t="s">
        <v>114</v>
      </c>
      <c r="Z11" s="59">
        <f t="shared" si="0"/>
        <v>1</v>
      </c>
      <c r="AA11" s="60">
        <f t="shared" si="1"/>
        <v>1</v>
      </c>
      <c r="AB11" s="60">
        <f t="shared" si="2"/>
        <v>0</v>
      </c>
      <c r="AC11" s="60">
        <f t="shared" si="3"/>
        <v>0</v>
      </c>
      <c r="AD11" s="79" t="str">
        <f t="shared" si="4"/>
        <v>SRSA</v>
      </c>
      <c r="AE11" s="59">
        <f t="shared" si="5"/>
        <v>1</v>
      </c>
      <c r="AF11" s="60">
        <f t="shared" si="6"/>
        <v>0</v>
      </c>
      <c r="AG11" s="60">
        <f t="shared" si="7"/>
        <v>0</v>
      </c>
      <c r="AH11" s="79" t="str">
        <f t="shared" si="8"/>
        <v>-</v>
      </c>
      <c r="AI11" s="59">
        <f t="shared" si="9"/>
        <v>0</v>
      </c>
    </row>
    <row r="12" spans="1:35" ht="12">
      <c r="A12" s="57">
        <v>3200210</v>
      </c>
      <c r="B12" s="58" t="s">
        <v>148</v>
      </c>
      <c r="C12" s="59" t="s">
        <v>149</v>
      </c>
      <c r="D12" s="60" t="s">
        <v>150</v>
      </c>
      <c r="E12" s="60" t="s">
        <v>151</v>
      </c>
      <c r="F12" s="61" t="s">
        <v>110</v>
      </c>
      <c r="G12" s="62" t="s">
        <v>152</v>
      </c>
      <c r="H12" s="63"/>
      <c r="I12" s="64">
        <v>7026238100</v>
      </c>
      <c r="J12" s="65" t="s">
        <v>120</v>
      </c>
      <c r="K12" s="66" t="s">
        <v>113</v>
      </c>
      <c r="L12" s="67" t="s">
        <v>114</v>
      </c>
      <c r="M12" s="68">
        <v>3042</v>
      </c>
      <c r="N12" s="69" t="s">
        <v>114</v>
      </c>
      <c r="O12" s="70">
        <v>11.304347826086957</v>
      </c>
      <c r="P12" s="66" t="s">
        <v>113</v>
      </c>
      <c r="Q12" s="71"/>
      <c r="R12" s="72"/>
      <c r="S12" s="73" t="s">
        <v>114</v>
      </c>
      <c r="T12" s="74">
        <v>135517</v>
      </c>
      <c r="U12" s="75">
        <v>3804</v>
      </c>
      <c r="V12" s="75">
        <v>7860</v>
      </c>
      <c r="W12" s="76">
        <v>7095</v>
      </c>
      <c r="X12" s="77" t="s">
        <v>113</v>
      </c>
      <c r="Y12" s="78" t="s">
        <v>114</v>
      </c>
      <c r="Z12" s="59">
        <f t="shared" si="0"/>
        <v>1</v>
      </c>
      <c r="AA12" s="60">
        <f t="shared" si="1"/>
        <v>1</v>
      </c>
      <c r="AB12" s="60">
        <f t="shared" si="2"/>
        <v>0</v>
      </c>
      <c r="AC12" s="60">
        <f t="shared" si="3"/>
        <v>0</v>
      </c>
      <c r="AD12" s="79" t="str">
        <f t="shared" si="4"/>
        <v>SRSA</v>
      </c>
      <c r="AE12" s="59">
        <f t="shared" si="5"/>
        <v>1</v>
      </c>
      <c r="AF12" s="60">
        <f t="shared" si="6"/>
        <v>0</v>
      </c>
      <c r="AG12" s="60">
        <f t="shared" si="7"/>
        <v>0</v>
      </c>
      <c r="AH12" s="79" t="str">
        <f t="shared" si="8"/>
        <v>-</v>
      </c>
      <c r="AI12" s="59">
        <f t="shared" si="9"/>
        <v>0</v>
      </c>
    </row>
    <row r="13" spans="1:35" ht="12">
      <c r="A13" s="57">
        <v>3200240</v>
      </c>
      <c r="B13" s="58" t="s">
        <v>127</v>
      </c>
      <c r="C13" s="59" t="s">
        <v>128</v>
      </c>
      <c r="D13" s="60" t="s">
        <v>129</v>
      </c>
      <c r="E13" s="60" t="s">
        <v>130</v>
      </c>
      <c r="F13" s="61" t="s">
        <v>110</v>
      </c>
      <c r="G13" s="62" t="s">
        <v>131</v>
      </c>
      <c r="H13" s="63" t="s">
        <v>132</v>
      </c>
      <c r="I13" s="64">
        <v>7026352886</v>
      </c>
      <c r="J13" s="65" t="s">
        <v>133</v>
      </c>
      <c r="K13" s="66" t="s">
        <v>113</v>
      </c>
      <c r="L13" s="67" t="s">
        <v>114</v>
      </c>
      <c r="M13" s="68">
        <v>1169</v>
      </c>
      <c r="N13" s="69" t="s">
        <v>114</v>
      </c>
      <c r="O13" s="70">
        <v>10.260723296888141</v>
      </c>
      <c r="P13" s="66" t="s">
        <v>113</v>
      </c>
      <c r="Q13" s="71"/>
      <c r="R13" s="72"/>
      <c r="S13" s="73" t="s">
        <v>114</v>
      </c>
      <c r="T13" s="74">
        <v>53024</v>
      </c>
      <c r="U13" s="75">
        <v>1163</v>
      </c>
      <c r="V13" s="75">
        <v>3055</v>
      </c>
      <c r="W13" s="76">
        <v>2381</v>
      </c>
      <c r="X13" s="77" t="s">
        <v>113</v>
      </c>
      <c r="Y13" s="78" t="s">
        <v>114</v>
      </c>
      <c r="Z13" s="59">
        <f t="shared" si="0"/>
        <v>1</v>
      </c>
      <c r="AA13" s="60">
        <f t="shared" si="1"/>
        <v>1</v>
      </c>
      <c r="AB13" s="60">
        <f t="shared" si="2"/>
        <v>0</v>
      </c>
      <c r="AC13" s="60">
        <f t="shared" si="3"/>
        <v>0</v>
      </c>
      <c r="AD13" s="79" t="str">
        <f t="shared" si="4"/>
        <v>SRSA</v>
      </c>
      <c r="AE13" s="59">
        <f t="shared" si="5"/>
        <v>1</v>
      </c>
      <c r="AF13" s="60">
        <f t="shared" si="6"/>
        <v>0</v>
      </c>
      <c r="AG13" s="60">
        <f t="shared" si="7"/>
        <v>0</v>
      </c>
      <c r="AH13" s="79" t="str">
        <f t="shared" si="8"/>
        <v>-</v>
      </c>
      <c r="AI13" s="59">
        <f t="shared" si="9"/>
        <v>0</v>
      </c>
    </row>
    <row r="14" spans="1:35" ht="12">
      <c r="A14" s="57">
        <v>3200270</v>
      </c>
      <c r="B14" s="58" t="s">
        <v>28</v>
      </c>
      <c r="C14" s="59" t="s">
        <v>29</v>
      </c>
      <c r="D14" s="60" t="s">
        <v>30</v>
      </c>
      <c r="E14" s="60" t="s">
        <v>31</v>
      </c>
      <c r="F14" s="61" t="s">
        <v>110</v>
      </c>
      <c r="G14" s="62" t="s">
        <v>32</v>
      </c>
      <c r="H14" s="63" t="s">
        <v>33</v>
      </c>
      <c r="I14" s="64">
        <v>7027284471</v>
      </c>
      <c r="J14" s="65" t="s">
        <v>139</v>
      </c>
      <c r="K14" s="66" t="s">
        <v>114</v>
      </c>
      <c r="L14" s="67" t="s">
        <v>114</v>
      </c>
      <c r="M14" s="68">
        <v>903</v>
      </c>
      <c r="N14" s="69" t="s">
        <v>114</v>
      </c>
      <c r="O14" s="70">
        <v>13.822894168466524</v>
      </c>
      <c r="P14" s="66" t="s">
        <v>113</v>
      </c>
      <c r="Q14" s="71"/>
      <c r="R14" s="72"/>
      <c r="S14" s="73" t="s">
        <v>114</v>
      </c>
      <c r="T14" s="74">
        <v>46413</v>
      </c>
      <c r="U14" s="75">
        <v>1450</v>
      </c>
      <c r="V14" s="75">
        <v>3130</v>
      </c>
      <c r="W14" s="76">
        <v>2742</v>
      </c>
      <c r="X14" s="77" t="s">
        <v>114</v>
      </c>
      <c r="Y14" s="78" t="s">
        <v>114</v>
      </c>
      <c r="Z14" s="59">
        <f t="shared" si="0"/>
        <v>1</v>
      </c>
      <c r="AA14" s="60">
        <f t="shared" si="1"/>
        <v>1</v>
      </c>
      <c r="AB14" s="60">
        <f t="shared" si="2"/>
        <v>0</v>
      </c>
      <c r="AC14" s="60">
        <f t="shared" si="3"/>
        <v>0</v>
      </c>
      <c r="AD14" s="79" t="str">
        <f t="shared" si="4"/>
        <v>SRSA</v>
      </c>
      <c r="AE14" s="59">
        <f t="shared" si="5"/>
        <v>1</v>
      </c>
      <c r="AF14" s="60">
        <f t="shared" si="6"/>
        <v>0</v>
      </c>
      <c r="AG14" s="60">
        <f t="shared" si="7"/>
        <v>0</v>
      </c>
      <c r="AH14" s="79" t="str">
        <f t="shared" si="8"/>
        <v>-</v>
      </c>
      <c r="AI14" s="59">
        <f t="shared" si="9"/>
        <v>0</v>
      </c>
    </row>
    <row r="15" spans="1:35" ht="12">
      <c r="A15" s="57">
        <v>3200300</v>
      </c>
      <c r="B15" s="58" t="s">
        <v>0</v>
      </c>
      <c r="C15" s="59" t="s">
        <v>1</v>
      </c>
      <c r="D15" s="60" t="s">
        <v>2</v>
      </c>
      <c r="E15" s="60" t="s">
        <v>3</v>
      </c>
      <c r="F15" s="61" t="s">
        <v>110</v>
      </c>
      <c r="G15" s="62" t="s">
        <v>4</v>
      </c>
      <c r="H15" s="63" t="s">
        <v>5</v>
      </c>
      <c r="I15" s="64">
        <v>7024632205</v>
      </c>
      <c r="J15" s="65" t="s">
        <v>120</v>
      </c>
      <c r="K15" s="66" t="s">
        <v>113</v>
      </c>
      <c r="L15" s="67" t="s">
        <v>113</v>
      </c>
      <c r="M15" s="68">
        <v>8378</v>
      </c>
      <c r="N15" s="69" t="s">
        <v>113</v>
      </c>
      <c r="O15" s="70">
        <v>11.954049135577797</v>
      </c>
      <c r="P15" s="66" t="s">
        <v>113</v>
      </c>
      <c r="Q15" s="71"/>
      <c r="R15" s="72"/>
      <c r="S15" s="73" t="s">
        <v>114</v>
      </c>
      <c r="T15" s="74">
        <v>276670</v>
      </c>
      <c r="U15" s="75">
        <v>10199</v>
      </c>
      <c r="V15" s="75">
        <v>20968</v>
      </c>
      <c r="W15" s="76">
        <v>14614</v>
      </c>
      <c r="X15" s="77" t="s">
        <v>113</v>
      </c>
      <c r="Y15" s="78" t="s">
        <v>113</v>
      </c>
      <c r="Z15" s="59">
        <f t="shared" si="0"/>
        <v>0</v>
      </c>
      <c r="AA15" s="60">
        <f t="shared" si="1"/>
        <v>0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1</v>
      </c>
      <c r="AF15" s="60">
        <f t="shared" si="6"/>
        <v>0</v>
      </c>
      <c r="AG15" s="60">
        <f t="shared" si="7"/>
        <v>0</v>
      </c>
      <c r="AH15" s="79" t="str">
        <f t="shared" si="8"/>
        <v>-</v>
      </c>
      <c r="AI15" s="59">
        <f t="shared" si="9"/>
        <v>0</v>
      </c>
    </row>
    <row r="16" spans="1:35" ht="12">
      <c r="A16" s="57">
        <v>3200330</v>
      </c>
      <c r="B16" s="58" t="s">
        <v>53</v>
      </c>
      <c r="C16" s="59" t="s">
        <v>54</v>
      </c>
      <c r="D16" s="60" t="s">
        <v>55</v>
      </c>
      <c r="E16" s="60" t="s">
        <v>56</v>
      </c>
      <c r="F16" s="61" t="s">
        <v>110</v>
      </c>
      <c r="G16" s="62" t="s">
        <v>57</v>
      </c>
      <c r="H16" s="63"/>
      <c r="I16" s="64">
        <v>7029452403</v>
      </c>
      <c r="J16" s="65" t="s">
        <v>120</v>
      </c>
      <c r="K16" s="66" t="s">
        <v>113</v>
      </c>
      <c r="L16" s="67" t="s">
        <v>114</v>
      </c>
      <c r="M16" s="68">
        <v>632</v>
      </c>
      <c r="N16" s="69" t="s">
        <v>114</v>
      </c>
      <c r="O16" s="70">
        <v>18.60730593607306</v>
      </c>
      <c r="P16" s="66" t="s">
        <v>113</v>
      </c>
      <c r="Q16" s="71"/>
      <c r="R16" s="72"/>
      <c r="S16" s="73" t="s">
        <v>114</v>
      </c>
      <c r="T16" s="74">
        <v>55850</v>
      </c>
      <c r="U16" s="75">
        <v>1790</v>
      </c>
      <c r="V16" s="75">
        <v>3073</v>
      </c>
      <c r="W16" s="76">
        <v>2029</v>
      </c>
      <c r="X16" s="77" t="s">
        <v>113</v>
      </c>
      <c r="Y16" s="78" t="s">
        <v>114</v>
      </c>
      <c r="Z16" s="59">
        <f t="shared" si="0"/>
        <v>1</v>
      </c>
      <c r="AA16" s="60">
        <f t="shared" si="1"/>
        <v>1</v>
      </c>
      <c r="AB16" s="60">
        <f t="shared" si="2"/>
        <v>0</v>
      </c>
      <c r="AC16" s="60">
        <f t="shared" si="3"/>
        <v>0</v>
      </c>
      <c r="AD16" s="79" t="str">
        <f t="shared" si="4"/>
        <v>SRSA</v>
      </c>
      <c r="AE16" s="59">
        <f t="shared" si="5"/>
        <v>1</v>
      </c>
      <c r="AF16" s="60">
        <f t="shared" si="6"/>
        <v>0</v>
      </c>
      <c r="AG16" s="60">
        <f t="shared" si="7"/>
        <v>0</v>
      </c>
      <c r="AH16" s="79" t="str">
        <f t="shared" si="8"/>
        <v>-</v>
      </c>
      <c r="AI16" s="59">
        <f t="shared" si="9"/>
        <v>0</v>
      </c>
    </row>
    <row r="17" spans="1:35" ht="12">
      <c r="A17" s="57">
        <v>3200001</v>
      </c>
      <c r="B17" s="58" t="s">
        <v>58</v>
      </c>
      <c r="C17" s="59" t="s">
        <v>59</v>
      </c>
      <c r="D17" s="60" t="s">
        <v>60</v>
      </c>
      <c r="E17" s="60" t="s">
        <v>19</v>
      </c>
      <c r="F17" s="61" t="s">
        <v>110</v>
      </c>
      <c r="G17" s="62" t="s">
        <v>20</v>
      </c>
      <c r="H17" s="63"/>
      <c r="I17" s="64">
        <v>7756879100</v>
      </c>
      <c r="J17" s="65" t="s">
        <v>61</v>
      </c>
      <c r="K17" s="66" t="s">
        <v>113</v>
      </c>
      <c r="L17" s="67" t="s">
        <v>113</v>
      </c>
      <c r="M17" s="68" t="s">
        <v>147</v>
      </c>
      <c r="N17" s="69" t="s">
        <v>147</v>
      </c>
      <c r="O17" s="70" t="s">
        <v>62</v>
      </c>
      <c r="P17" s="66" t="s">
        <v>62</v>
      </c>
      <c r="Q17" s="71"/>
      <c r="R17" s="72"/>
      <c r="S17" s="73" t="s">
        <v>113</v>
      </c>
      <c r="T17" s="74" t="s">
        <v>147</v>
      </c>
      <c r="U17" s="75" t="s">
        <v>147</v>
      </c>
      <c r="V17" s="75" t="s">
        <v>147</v>
      </c>
      <c r="W17" s="76" t="s">
        <v>147</v>
      </c>
      <c r="X17" s="80" t="s">
        <v>147</v>
      </c>
      <c r="Y17" s="81" t="s">
        <v>147</v>
      </c>
      <c r="Z17" s="59">
        <f t="shared" si="0"/>
        <v>0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0</v>
      </c>
      <c r="AF17" s="60">
        <f t="shared" si="6"/>
        <v>0</v>
      </c>
      <c r="AG17" s="60">
        <f t="shared" si="7"/>
        <v>0</v>
      </c>
      <c r="AH17" s="79" t="str">
        <f t="shared" si="8"/>
        <v>-</v>
      </c>
      <c r="AI17" s="59">
        <f t="shared" si="9"/>
        <v>0</v>
      </c>
    </row>
    <row r="18" spans="1:35" ht="12">
      <c r="A18" s="57">
        <v>3200360</v>
      </c>
      <c r="B18" s="58" t="s">
        <v>48</v>
      </c>
      <c r="C18" s="59" t="s">
        <v>49</v>
      </c>
      <c r="D18" s="60" t="s">
        <v>50</v>
      </c>
      <c r="E18" s="60" t="s">
        <v>51</v>
      </c>
      <c r="F18" s="61" t="s">
        <v>110</v>
      </c>
      <c r="G18" s="62" t="s">
        <v>52</v>
      </c>
      <c r="H18" s="63"/>
      <c r="I18" s="64">
        <v>7024826258</v>
      </c>
      <c r="J18" s="65" t="s">
        <v>120</v>
      </c>
      <c r="K18" s="66" t="s">
        <v>113</v>
      </c>
      <c r="L18" s="67" t="s">
        <v>114</v>
      </c>
      <c r="M18" s="68">
        <v>5937</v>
      </c>
      <c r="N18" s="69" t="s">
        <v>114</v>
      </c>
      <c r="O18" s="70">
        <v>16.362308254200148</v>
      </c>
      <c r="P18" s="66" t="s">
        <v>113</v>
      </c>
      <c r="Q18" s="71"/>
      <c r="R18" s="72"/>
      <c r="S18" s="73" t="s">
        <v>114</v>
      </c>
      <c r="T18" s="74">
        <v>267324</v>
      </c>
      <c r="U18" s="75">
        <v>12097</v>
      </c>
      <c r="V18" s="75">
        <v>17735</v>
      </c>
      <c r="W18" s="76">
        <v>14078</v>
      </c>
      <c r="X18" s="77" t="s">
        <v>113</v>
      </c>
      <c r="Y18" s="78" t="s">
        <v>114</v>
      </c>
      <c r="Z18" s="59">
        <f t="shared" si="0"/>
        <v>1</v>
      </c>
      <c r="AA18" s="60">
        <f t="shared" si="1"/>
        <v>1</v>
      </c>
      <c r="AB18" s="60">
        <f t="shared" si="2"/>
        <v>0</v>
      </c>
      <c r="AC18" s="60">
        <f t="shared" si="3"/>
        <v>0</v>
      </c>
      <c r="AD18" s="79" t="str">
        <f t="shared" si="4"/>
        <v>SRSA</v>
      </c>
      <c r="AE18" s="59">
        <f t="shared" si="5"/>
        <v>1</v>
      </c>
      <c r="AF18" s="60">
        <f t="shared" si="6"/>
        <v>0</v>
      </c>
      <c r="AG18" s="60">
        <f t="shared" si="7"/>
        <v>0</v>
      </c>
      <c r="AH18" s="79" t="str">
        <f t="shared" si="8"/>
        <v>-</v>
      </c>
      <c r="AI18" s="59">
        <f t="shared" si="9"/>
        <v>0</v>
      </c>
    </row>
    <row r="19" spans="1:35" ht="12">
      <c r="A19" s="57">
        <v>3200420</v>
      </c>
      <c r="B19" s="58" t="s">
        <v>23</v>
      </c>
      <c r="C19" s="59" t="s">
        <v>24</v>
      </c>
      <c r="D19" s="60" t="s">
        <v>25</v>
      </c>
      <c r="E19" s="60" t="s">
        <v>26</v>
      </c>
      <c r="F19" s="61" t="s">
        <v>110</v>
      </c>
      <c r="G19" s="62" t="s">
        <v>27</v>
      </c>
      <c r="H19" s="63"/>
      <c r="I19" s="64">
        <v>7022737819</v>
      </c>
      <c r="J19" s="65" t="s">
        <v>139</v>
      </c>
      <c r="K19" s="66" t="s">
        <v>114</v>
      </c>
      <c r="L19" s="67" t="s">
        <v>114</v>
      </c>
      <c r="M19" s="68">
        <v>687</v>
      </c>
      <c r="N19" s="69" t="s">
        <v>114</v>
      </c>
      <c r="O19" s="70">
        <v>12.575366063738159</v>
      </c>
      <c r="P19" s="66" t="s">
        <v>113</v>
      </c>
      <c r="Q19" s="71"/>
      <c r="R19" s="72"/>
      <c r="S19" s="73" t="s">
        <v>114</v>
      </c>
      <c r="T19" s="74">
        <v>45470</v>
      </c>
      <c r="U19" s="75">
        <v>1791</v>
      </c>
      <c r="V19" s="75">
        <v>3428</v>
      </c>
      <c r="W19" s="76">
        <v>2380</v>
      </c>
      <c r="X19" s="77" t="s">
        <v>113</v>
      </c>
      <c r="Y19" s="78" t="s">
        <v>114</v>
      </c>
      <c r="Z19" s="59">
        <f t="shared" si="0"/>
        <v>1</v>
      </c>
      <c r="AA19" s="60">
        <f t="shared" si="1"/>
        <v>1</v>
      </c>
      <c r="AB19" s="60">
        <f t="shared" si="2"/>
        <v>0</v>
      </c>
      <c r="AC19" s="60">
        <f t="shared" si="3"/>
        <v>0</v>
      </c>
      <c r="AD19" s="79" t="str">
        <f t="shared" si="4"/>
        <v>SRSA</v>
      </c>
      <c r="AE19" s="59">
        <f t="shared" si="5"/>
        <v>1</v>
      </c>
      <c r="AF19" s="60">
        <f t="shared" si="6"/>
        <v>0</v>
      </c>
      <c r="AG19" s="60">
        <f t="shared" si="7"/>
        <v>0</v>
      </c>
      <c r="AH19" s="79" t="str">
        <f t="shared" si="8"/>
        <v>-</v>
      </c>
      <c r="AI19" s="59">
        <f t="shared" si="9"/>
        <v>0</v>
      </c>
    </row>
    <row r="20" spans="1:35" ht="12">
      <c r="A20" s="57">
        <v>3200450</v>
      </c>
      <c r="B20" s="58" t="s">
        <v>106</v>
      </c>
      <c r="C20" s="59" t="s">
        <v>107</v>
      </c>
      <c r="D20" s="60" t="s">
        <v>108</v>
      </c>
      <c r="E20" s="60" t="s">
        <v>109</v>
      </c>
      <c r="F20" s="61" t="s">
        <v>110</v>
      </c>
      <c r="G20" s="62" t="s">
        <v>111</v>
      </c>
      <c r="H20" s="63"/>
      <c r="I20" s="64">
        <v>7028470977</v>
      </c>
      <c r="J20" s="65" t="s">
        <v>112</v>
      </c>
      <c r="K20" s="66" t="s">
        <v>113</v>
      </c>
      <c r="L20" s="67" t="s">
        <v>114</v>
      </c>
      <c r="M20" s="68">
        <v>401</v>
      </c>
      <c r="N20" s="69" t="s">
        <v>113</v>
      </c>
      <c r="O20" s="70">
        <v>6.0449050086355784</v>
      </c>
      <c r="P20" s="66" t="s">
        <v>113</v>
      </c>
      <c r="Q20" s="71"/>
      <c r="R20" s="72"/>
      <c r="S20" s="73" t="s">
        <v>113</v>
      </c>
      <c r="T20" s="74">
        <v>10588</v>
      </c>
      <c r="U20" s="75">
        <v>343</v>
      </c>
      <c r="V20" s="75">
        <v>1045</v>
      </c>
      <c r="W20" s="76">
        <v>1086</v>
      </c>
      <c r="X20" s="77" t="s">
        <v>114</v>
      </c>
      <c r="Y20" s="78" t="s">
        <v>114</v>
      </c>
      <c r="Z20" s="59">
        <f t="shared" si="0"/>
        <v>1</v>
      </c>
      <c r="AA20" s="60">
        <f t="shared" si="1"/>
        <v>1</v>
      </c>
      <c r="AB20" s="60">
        <f t="shared" si="2"/>
        <v>0</v>
      </c>
      <c r="AC20" s="60">
        <f t="shared" si="3"/>
        <v>0</v>
      </c>
      <c r="AD20" s="79" t="str">
        <f t="shared" si="4"/>
        <v>SRSA</v>
      </c>
      <c r="AE20" s="59">
        <f t="shared" si="5"/>
        <v>0</v>
      </c>
      <c r="AF20" s="60">
        <f t="shared" si="6"/>
        <v>0</v>
      </c>
      <c r="AG20" s="60">
        <f t="shared" si="7"/>
        <v>0</v>
      </c>
      <c r="AH20" s="79" t="str">
        <f t="shared" si="8"/>
        <v>-</v>
      </c>
      <c r="AI20" s="59">
        <f t="shared" si="9"/>
        <v>0</v>
      </c>
    </row>
    <row r="21" spans="1:35" ht="12">
      <c r="A21" s="57">
        <v>3200480</v>
      </c>
      <c r="B21" s="58" t="s">
        <v>140</v>
      </c>
      <c r="C21" s="59" t="s">
        <v>141</v>
      </c>
      <c r="D21" s="60" t="s">
        <v>142</v>
      </c>
      <c r="E21" s="60" t="s">
        <v>143</v>
      </c>
      <c r="F21" s="61" t="s">
        <v>110</v>
      </c>
      <c r="G21" s="62" t="s">
        <v>144</v>
      </c>
      <c r="H21" s="63" t="s">
        <v>145</v>
      </c>
      <c r="I21" s="64">
        <v>7023480200</v>
      </c>
      <c r="J21" s="65" t="s">
        <v>146</v>
      </c>
      <c r="K21" s="66" t="s">
        <v>113</v>
      </c>
      <c r="L21" s="67" t="s">
        <v>113</v>
      </c>
      <c r="M21" s="68" t="s">
        <v>147</v>
      </c>
      <c r="N21" s="69" t="s">
        <v>113</v>
      </c>
      <c r="O21" s="70">
        <v>11.167818332998824</v>
      </c>
      <c r="P21" s="66" t="s">
        <v>113</v>
      </c>
      <c r="Q21" s="71"/>
      <c r="R21" s="72"/>
      <c r="S21" s="73" t="s">
        <v>113</v>
      </c>
      <c r="T21" s="74">
        <v>2181521</v>
      </c>
      <c r="U21" s="75">
        <v>93958</v>
      </c>
      <c r="V21" s="75">
        <v>155221</v>
      </c>
      <c r="W21" s="76">
        <v>97987</v>
      </c>
      <c r="X21" s="77" t="s">
        <v>113</v>
      </c>
      <c r="Y21" s="78" t="s">
        <v>113</v>
      </c>
      <c r="Z21" s="59">
        <f t="shared" si="0"/>
        <v>0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0</v>
      </c>
      <c r="AF21" s="60">
        <f t="shared" si="6"/>
        <v>0</v>
      </c>
      <c r="AG21" s="60">
        <f t="shared" si="7"/>
        <v>0</v>
      </c>
      <c r="AH21" s="79" t="str">
        <f t="shared" si="8"/>
        <v>-</v>
      </c>
      <c r="AI21" s="59">
        <f t="shared" si="9"/>
        <v>0</v>
      </c>
    </row>
    <row r="22" spans="1:35" ht="12">
      <c r="A22" s="57">
        <v>3200510</v>
      </c>
      <c r="B22" s="58" t="s">
        <v>11</v>
      </c>
      <c r="C22" s="59" t="s">
        <v>12</v>
      </c>
      <c r="D22" s="60" t="s">
        <v>13</v>
      </c>
      <c r="E22" s="60" t="s">
        <v>14</v>
      </c>
      <c r="F22" s="61" t="s">
        <v>110</v>
      </c>
      <c r="G22" s="62" t="s">
        <v>15</v>
      </c>
      <c r="H22" s="63"/>
      <c r="I22" s="64">
        <v>7022894851</v>
      </c>
      <c r="J22" s="65" t="s">
        <v>120</v>
      </c>
      <c r="K22" s="66" t="s">
        <v>113</v>
      </c>
      <c r="L22" s="67" t="s">
        <v>114</v>
      </c>
      <c r="M22" s="68">
        <v>1273</v>
      </c>
      <c r="N22" s="69" t="s">
        <v>114</v>
      </c>
      <c r="O22" s="70">
        <v>12.357286769644055</v>
      </c>
      <c r="P22" s="66" t="s">
        <v>113</v>
      </c>
      <c r="Q22" s="71"/>
      <c r="R22" s="72"/>
      <c r="S22" s="73" t="s">
        <v>114</v>
      </c>
      <c r="T22" s="74">
        <v>80021</v>
      </c>
      <c r="U22" s="75">
        <v>2341</v>
      </c>
      <c r="V22" s="75">
        <v>4225</v>
      </c>
      <c r="W22" s="76">
        <v>2855</v>
      </c>
      <c r="X22" s="77" t="s">
        <v>114</v>
      </c>
      <c r="Y22" s="78" t="s">
        <v>114</v>
      </c>
      <c r="Z22" s="59">
        <f t="shared" si="0"/>
        <v>1</v>
      </c>
      <c r="AA22" s="60">
        <f t="shared" si="1"/>
        <v>1</v>
      </c>
      <c r="AB22" s="60">
        <f t="shared" si="2"/>
        <v>0</v>
      </c>
      <c r="AC22" s="60">
        <f t="shared" si="3"/>
        <v>0</v>
      </c>
      <c r="AD22" s="79" t="str">
        <f t="shared" si="4"/>
        <v>SRSA</v>
      </c>
      <c r="AE22" s="59">
        <f t="shared" si="5"/>
        <v>1</v>
      </c>
      <c r="AF22" s="60">
        <f t="shared" si="6"/>
        <v>0</v>
      </c>
      <c r="AG22" s="60">
        <f t="shared" si="7"/>
        <v>0</v>
      </c>
      <c r="AH22" s="79" t="str">
        <f t="shared" si="8"/>
        <v>-</v>
      </c>
      <c r="AI22" s="59">
        <f t="shared" si="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Nevada FY 2007 Rural Low Income Schools Eligibility Spreadsheet (MS Excel)</dc:title>
  <dc:subject/>
  <dc:creator/>
  <cp:keywords/>
  <dc:description/>
  <cp:lastModifiedBy>Alan Smigielski User</cp:lastModifiedBy>
  <dcterms:created xsi:type="dcterms:W3CDTF">2007-06-29T21:30:49Z</dcterms:created>
  <dcterms:modified xsi:type="dcterms:W3CDTF">2007-08-30T17:53:52Z</dcterms:modified>
  <cp:category/>
  <cp:version/>
  <cp:contentType/>
  <cp:contentStatus/>
</cp:coreProperties>
</file>