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Geoffrey.Rhodes\OneDrive - U.S. Department of Education\Documents\My Documents\www2.ed.gov\policy\speced\leg\arp\"/>
    </mc:Choice>
  </mc:AlternateContent>
  <xr:revisionPtr revIDLastSave="0" documentId="13_ncr:1_{6371523E-CD59-4B02-A609-39BD898E52CA}" xr6:coauthVersionLast="46" xr6:coauthVersionMax="46" xr10:uidLastSave="{00000000-0000-0000-0000-000000000000}"/>
  <bookViews>
    <workbookView xWindow="-120" yWindow="-120" windowWidth="29040" windowHeight="18240" xr2:uid="{00000000-000D-0000-FFFF-FFFF00000000}"/>
  </bookViews>
  <sheets>
    <sheet name="Part C"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4" i="1" l="1"/>
  <c r="H63" i="1"/>
  <c r="H64" i="1"/>
  <c r="F63" i="1"/>
  <c r="F64" i="1"/>
  <c r="H7" i="1"/>
  <c r="H8" i="1"/>
  <c r="H9" i="1"/>
  <c r="H10" i="1"/>
  <c r="H11" i="1"/>
  <c r="F12" i="1"/>
  <c r="F13" i="1"/>
  <c r="F14" i="1"/>
  <c r="H15" i="1"/>
  <c r="H16" i="1"/>
  <c r="H17" i="1"/>
  <c r="H18" i="1"/>
  <c r="F19" i="1"/>
  <c r="F20" i="1"/>
  <c r="F21" i="1"/>
  <c r="F22" i="1"/>
  <c r="H23" i="1"/>
  <c r="H24" i="1"/>
  <c r="H25" i="1"/>
  <c r="H26" i="1"/>
  <c r="H27" i="1"/>
  <c r="F28" i="1"/>
  <c r="F29" i="1"/>
  <c r="F30" i="1"/>
  <c r="H31" i="1"/>
  <c r="H32" i="1"/>
  <c r="H33" i="1"/>
  <c r="H34" i="1"/>
  <c r="H35" i="1"/>
  <c r="F36" i="1"/>
  <c r="F37" i="1"/>
  <c r="F38" i="1"/>
  <c r="H39" i="1"/>
  <c r="H40" i="1"/>
  <c r="H41" i="1"/>
  <c r="H42" i="1"/>
  <c r="H43" i="1"/>
  <c r="F44" i="1"/>
  <c r="F45" i="1"/>
  <c r="F46" i="1"/>
  <c r="H47" i="1"/>
  <c r="H48" i="1"/>
  <c r="H49" i="1"/>
  <c r="H50" i="1"/>
  <c r="H51" i="1"/>
  <c r="F52" i="1"/>
  <c r="F53" i="1"/>
  <c r="F54" i="1"/>
  <c r="H55" i="1"/>
  <c r="H56" i="1"/>
  <c r="H57" i="1"/>
  <c r="H58" i="1"/>
  <c r="H59" i="1"/>
  <c r="F60" i="1"/>
  <c r="F61" i="1"/>
  <c r="H6" i="1"/>
  <c r="C66" i="1" l="1"/>
  <c r="H62" i="1"/>
  <c r="F56" i="1"/>
  <c r="F34" i="1"/>
  <c r="F11" i="1"/>
  <c r="H53" i="1"/>
  <c r="H30" i="1"/>
  <c r="F51" i="1"/>
  <c r="F32" i="1"/>
  <c r="F10" i="1"/>
  <c r="H29" i="1"/>
  <c r="F50" i="1"/>
  <c r="F27" i="1"/>
  <c r="F8" i="1"/>
  <c r="H46" i="1"/>
  <c r="F48" i="1"/>
  <c r="F26" i="1"/>
  <c r="H45" i="1"/>
  <c r="H21" i="1"/>
  <c r="F43" i="1"/>
  <c r="F24" i="1"/>
  <c r="H19" i="1"/>
  <c r="F42" i="1"/>
  <c r="H61" i="1"/>
  <c r="H38" i="1"/>
  <c r="H14" i="1"/>
  <c r="F59" i="1"/>
  <c r="F40" i="1"/>
  <c r="F18" i="1"/>
  <c r="H37" i="1"/>
  <c r="H13" i="1"/>
  <c r="F58" i="1"/>
  <c r="F35" i="1"/>
  <c r="F16" i="1"/>
  <c r="H54" i="1"/>
  <c r="D66" i="1"/>
  <c r="H66" i="1" s="1"/>
  <c r="F6" i="1"/>
  <c r="F57" i="1"/>
  <c r="F49" i="1"/>
  <c r="F41" i="1"/>
  <c r="F33" i="1"/>
  <c r="F25" i="1"/>
  <c r="F17" i="1"/>
  <c r="F9" i="1"/>
  <c r="H60" i="1"/>
  <c r="H52" i="1"/>
  <c r="H44" i="1"/>
  <c r="H36" i="1"/>
  <c r="H28" i="1"/>
  <c r="H20" i="1"/>
  <c r="H12" i="1"/>
  <c r="F55" i="1"/>
  <c r="F47" i="1"/>
  <c r="F39" i="1"/>
  <c r="F31" i="1"/>
  <c r="F23" i="1"/>
  <c r="F15" i="1"/>
  <c r="F7" i="1"/>
  <c r="H22" i="1"/>
  <c r="F62" i="1"/>
  <c r="F66" i="1" l="1"/>
  <c r="J66" i="1"/>
  <c r="J10" i="1"/>
  <c r="J14" i="1"/>
  <c r="J18" i="1"/>
  <c r="J22" i="1"/>
  <c r="J26" i="1"/>
  <c r="J30" i="1"/>
  <c r="J34" i="1"/>
  <c r="J38" i="1"/>
  <c r="J42" i="1"/>
  <c r="J46" i="1"/>
  <c r="J50" i="1"/>
  <c r="J54" i="1"/>
  <c r="J58" i="1"/>
  <c r="J63" i="1"/>
  <c r="J7" i="1"/>
  <c r="J8" i="1"/>
  <c r="J9" i="1"/>
  <c r="J11" i="1"/>
  <c r="J12" i="1"/>
  <c r="J13" i="1"/>
  <c r="J15" i="1"/>
  <c r="J16" i="1"/>
  <c r="J17" i="1"/>
  <c r="J19" i="1"/>
  <c r="J20" i="1"/>
  <c r="J21" i="1"/>
  <c r="J23" i="1"/>
  <c r="J24" i="1"/>
  <c r="J25" i="1"/>
  <c r="J27" i="1"/>
  <c r="J28" i="1"/>
  <c r="J29" i="1"/>
  <c r="J31" i="1"/>
  <c r="J32" i="1"/>
  <c r="J33" i="1"/>
  <c r="J35" i="1"/>
  <c r="J36" i="1"/>
  <c r="J37" i="1"/>
  <c r="J39" i="1"/>
  <c r="J40" i="1"/>
  <c r="J41" i="1"/>
  <c r="J43" i="1"/>
  <c r="J44" i="1"/>
  <c r="J45" i="1"/>
  <c r="J47" i="1"/>
  <c r="J48" i="1"/>
  <c r="J49" i="1"/>
  <c r="J51" i="1"/>
  <c r="J52" i="1"/>
  <c r="J53" i="1"/>
  <c r="J55" i="1"/>
  <c r="J56" i="1"/>
  <c r="J57" i="1"/>
  <c r="J59" i="1"/>
  <c r="J60" i="1"/>
  <c r="J61" i="1"/>
  <c r="J6" i="1"/>
</calcChain>
</file>

<file path=xl/sharedStrings.xml><?xml version="1.0" encoding="utf-8"?>
<sst xmlns="http://schemas.openxmlformats.org/spreadsheetml/2006/main" count="73" uniqueCount="73">
  <si>
    <t>Allocations based on new data may result in changes from these estimates.</t>
  </si>
  <si>
    <t xml:space="preserve">     Total</t>
  </si>
  <si>
    <t>Freely Associated States</t>
  </si>
  <si>
    <t>Virgin Islands</t>
  </si>
  <si>
    <t>Puerto Rico</t>
  </si>
  <si>
    <t>Northern Mariana Islands</t>
  </si>
  <si>
    <t>Guam</t>
  </si>
  <si>
    <t>American Samoa</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</si>
  <si>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</si>
  <si>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</si>
  <si>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</si>
  <si>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</si>
  <si>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</si>
  <si>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</si>
  <si>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</si>
  <si>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</si>
  <si>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</si>
  <si>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</si>
  <si>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</si>
  <si>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</si>
  <si>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</si>
  <si>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</si>
  <si>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</si>
  <si>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</si>
  <si>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</si>
  <si>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</si>
  <si>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</si>
  <si>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</si>
  <si>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</si>
  <si>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</si>
  <si>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</si>
  <si>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</si>
  <si>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</si>
  <si>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</si>
  <si>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</si>
  <si>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</si>
  <si>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</si>
  <si>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</si>
  <si>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</si>
  <si>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</si>
  <si>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</si>
  <si>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</si>
  <si>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</si>
  <si>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</si>
  <si>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</si>
  <si>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</si>
  <si>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</si>
  <si>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</si>
  <si>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</si>
  <si>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</si>
  <si>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District of Columbia</t>
  </si>
  <si>
    <t>Delaware</t>
  </si>
  <si>
    <t>Connecticut</t>
  </si>
  <si>
    <t>Colorado</t>
  </si>
  <si>
    <t>California</t>
  </si>
  <si>
    <t>Arkansas</t>
  </si>
  <si>
    <t>Arizona</t>
  </si>
  <si>
    <t>Alaska</t>
  </si>
  <si>
    <t>Alabama</t>
  </si>
  <si>
    <t>NOTE: State allocations for fiscal year 2021 are estimates based on currently available data.</t>
  </si>
  <si>
    <t>Department of Interior</t>
  </si>
  <si>
    <r>
      <rPr>
        <sz val="12"/>
        <rFont val="Arial"/>
        <family val="2"/>
      </rPr>
      <t xml:space="preserve">State Incentive Grants </t>
    </r>
    <r>
      <rPr>
        <vertAlign val="superscript"/>
        <sz val="12"/>
        <rFont val="Arial"/>
        <family val="2"/>
      </rPr>
      <t>3</t>
    </r>
  </si>
  <si>
    <t>[1] 2020 Actual column includes State Incentive Grant (SIG) funds for District of Columbia and Maryland.</t>
  </si>
  <si>
    <t>[2] 2021 Regular Award amounts have changed from previously distributed tables as funds reserved for SIG awards are all being reserved from funds available under the American Rescue Plan Act (P.L. 117-02).</t>
  </si>
  <si>
    <t xml:space="preserve">[3] Denotes funds reserved, but not yet allocated, for SIG funding. Five States have submitted FFY 2021 requests for SIG funds. </t>
  </si>
  <si>
    <r>
      <t>Special Education</t>
    </r>
    <r>
      <rPr>
        <b/>
        <sz val="16"/>
        <rFont val="Calibri"/>
        <family val="2"/>
      </rPr>
      <t>—</t>
    </r>
    <r>
      <rPr>
        <b/>
        <sz val="16"/>
        <rFont val="Arial"/>
        <family val="2"/>
      </rPr>
      <t>Grants for Infants and Families</t>
    </r>
  </si>
  <si>
    <t>State or 
Other Area</t>
  </si>
  <si>
    <r>
      <t xml:space="preserve">2020 
Actual </t>
    </r>
    <r>
      <rPr>
        <vertAlign val="superscript"/>
        <sz val="12"/>
        <rFont val="Arial"/>
        <family val="2"/>
      </rPr>
      <t>1</t>
    </r>
  </si>
  <si>
    <t>2021 
Total</t>
  </si>
  <si>
    <r>
      <t xml:space="preserve">2021 
Regular Award </t>
    </r>
    <r>
      <rPr>
        <vertAlign val="superscript"/>
        <sz val="12"/>
        <rFont val="Arial"/>
        <family val="2"/>
      </rPr>
      <t>2</t>
    </r>
  </si>
  <si>
    <t>2021 
ARP Act</t>
  </si>
  <si>
    <t>Amount Change 
FY 2020 to 2021</t>
  </si>
  <si>
    <t>Percent Change 
FY 2020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</si>
</sst>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0.0%"/>
    <numFmt numFmtId="165" formatCode="_(* #,##0_);_(* \(#,##0\);_(* &quot;-&quot;??_);_(@_)"/>
  </numFmts>
  <fonts count="10" x14ac:knownFonts="1">
    <font>
      <sz val="11"/>
      <color theme="1"/>
      <name val="Calibri"/>
      <family val="2"/>
      <scheme val="minor"/>
    </font>
    <font>
      <sz val="11"/>
      <color theme="1"/>
      <name val="Calibri"/>
      <family val="2"/>
      <scheme val="minor"/>
    </font>
    <font>
      <sz val="12"/>
      <name val="Arial"/>
      <family val="2"/>
    </font>
    <font>
      <i/>
      <sz val="12"/>
      <name val="Arial"/>
      <family val="2"/>
    </font>
    <font>
      <sz val="12"/>
      <color indexed="8"/>
      <name val="Arial"/>
      <family val="2"/>
    </font>
    <font>
      <b/>
      <sz val="12"/>
      <name val="Arial"/>
      <family val="2"/>
    </font>
    <font>
      <b/>
      <sz val="16"/>
      <name val="Arial"/>
      <family val="2"/>
    </font>
    <font>
      <sz val="10"/>
      <name val="Arial"/>
      <family val="2"/>
    </font>
    <font>
      <vertAlign val="superscript"/>
      <sz val="12"/>
      <name val="Arial"/>
      <family val="2"/>
    </font>
    <font>
      <b/>
      <sz val="16"/>
      <name val="Calibri"/>
      <family val="2"/>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cellStyleXfs>
  <cellXfs count="47">
    <xf numFmtId="0" fontId="0" fillId="0" borderId="0" xfId="0"/>
    <xf numFmtId="0" fontId="2" fillId="0" borderId="0" xfId="0" applyFont="1"/>
    <xf numFmtId="5" fontId="3" fillId="0" borderId="0" xfId="0" applyNumberFormat="1" applyFont="1" applyProtection="1"/>
    <xf numFmtId="0" fontId="3" fillId="0" borderId="0" xfId="0" applyFont="1"/>
    <xf numFmtId="5" fontId="2" fillId="0" borderId="0" xfId="0" applyNumberFormat="1" applyFont="1" applyProtection="1"/>
    <xf numFmtId="164" fontId="4" fillId="0" borderId="0" xfId="0" applyNumberFormat="1" applyFont="1" applyAlignment="1" applyProtection="1">
      <alignment horizontal="right"/>
    </xf>
    <xf numFmtId="37" fontId="2" fillId="0" borderId="0" xfId="0" applyNumberFormat="1" applyFont="1"/>
    <xf numFmtId="0" fontId="0" fillId="0" borderId="0" xfId="0" applyBorder="1"/>
    <xf numFmtId="0" fontId="2" fillId="0" borderId="0" xfId="0" applyFont="1" applyBorder="1"/>
    <xf numFmtId="165" fontId="2" fillId="0" borderId="1" xfId="1" applyNumberFormat="1" applyFont="1" applyBorder="1"/>
    <xf numFmtId="37" fontId="2" fillId="0" borderId="0" xfId="0" applyNumberFormat="1" applyFont="1" applyBorder="1"/>
    <xf numFmtId="164" fontId="4" fillId="0" borderId="0" xfId="0" applyNumberFormat="1" applyFont="1" applyBorder="1" applyAlignment="1" applyProtection="1">
      <alignment horizontal="right"/>
    </xf>
    <xf numFmtId="165" fontId="2" fillId="0" borderId="0" xfId="1" applyNumberFormat="1" applyFont="1" applyBorder="1"/>
    <xf numFmtId="39" fontId="4" fillId="0" borderId="0" xfId="0" applyNumberFormat="1" applyFont="1" applyBorder="1" applyProtection="1"/>
    <xf numFmtId="0" fontId="2" fillId="0" borderId="0" xfId="0" quotePrefix="1" applyFont="1" applyAlignment="1">
      <alignment horizontal="fill"/>
    </xf>
    <xf numFmtId="0" fontId="2" fillId="0" borderId="1" xfId="0" applyFont="1" applyBorder="1"/>
    <xf numFmtId="0" fontId="2" fillId="0" borderId="0" xfId="0" quotePrefix="1" applyFont="1"/>
    <xf numFmtId="0" fontId="5" fillId="0" borderId="0" xfId="0" quotePrefix="1" applyFont="1" applyAlignment="1">
      <alignment horizontal="center"/>
    </xf>
    <xf numFmtId="0" fontId="6" fillId="0" borderId="0" xfId="0" quotePrefix="1" applyFont="1" applyAlignment="1">
      <alignment horizontal="center"/>
    </xf>
    <xf numFmtId="165" fontId="0" fillId="0" borderId="0" xfId="0" applyNumberFormat="1"/>
    <xf numFmtId="0" fontId="8" fillId="0" borderId="1" xfId="0" applyFont="1" applyBorder="1"/>
    <xf numFmtId="37" fontId="2" fillId="0" borderId="1" xfId="0" applyNumberFormat="1" applyFont="1" applyBorder="1"/>
    <xf numFmtId="164" fontId="4" fillId="0" borderId="1" xfId="0" applyNumberFormat="1" applyFont="1" applyBorder="1" applyAlignment="1" applyProtection="1">
      <alignment horizontal="right"/>
    </xf>
    <xf numFmtId="39" fontId="4" fillId="0" borderId="4" xfId="0" applyNumberFormat="1" applyFont="1" applyBorder="1" applyProtection="1"/>
    <xf numFmtId="39" fontId="4" fillId="0" borderId="5" xfId="0" applyNumberFormat="1" applyFont="1" applyBorder="1" applyProtection="1"/>
    <xf numFmtId="165" fontId="2" fillId="0" borderId="4" xfId="1" applyNumberFormat="1" applyFont="1" applyBorder="1"/>
    <xf numFmtId="165" fontId="2" fillId="0" borderId="5" xfId="1" applyNumberFormat="1" applyFont="1" applyBorder="1"/>
    <xf numFmtId="37" fontId="2" fillId="0" borderId="5" xfId="0" applyNumberFormat="1" applyFont="1" applyBorder="1"/>
    <xf numFmtId="165" fontId="2" fillId="0" borderId="2" xfId="1" applyNumberFormat="1" applyFont="1" applyBorder="1"/>
    <xf numFmtId="165" fontId="2" fillId="0" borderId="3" xfId="1" applyNumberFormat="1" applyFont="1" applyBorder="1"/>
    <xf numFmtId="0" fontId="0" fillId="0" borderId="4" xfId="0" applyBorder="1"/>
    <xf numFmtId="0" fontId="0" fillId="0" borderId="5" xfId="0" applyBorder="1"/>
    <xf numFmtId="37" fontId="2" fillId="0" borderId="6" xfId="0" applyNumberFormat="1" applyFont="1" applyBorder="1" applyAlignment="1" applyProtection="1">
      <alignment horizont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xf>
    <xf numFmtId="37" fontId="2" fillId="0" borderId="6" xfId="0" applyNumberFormat="1" applyFont="1" applyBorder="1" applyAlignment="1" applyProtection="1">
      <alignment horizontal="right" wrapText="1"/>
    </xf>
    <xf numFmtId="0" fontId="2" fillId="0" borderId="6" xfId="0" applyFont="1" applyBorder="1"/>
    <xf numFmtId="37" fontId="2" fillId="0" borderId="8" xfId="0" applyNumberFormat="1" applyFont="1" applyBorder="1" applyAlignment="1" applyProtection="1">
      <alignment horizontal="right" wrapText="1"/>
    </xf>
    <xf numFmtId="5" fontId="2" fillId="0" borderId="1" xfId="0" applyNumberFormat="1" applyFont="1" applyBorder="1" applyProtection="1"/>
    <xf numFmtId="37" fontId="2" fillId="0" borderId="1" xfId="2" applyNumberFormat="1" applyFont="1" applyBorder="1"/>
    <xf numFmtId="37" fontId="2" fillId="0" borderId="2" xfId="2" applyNumberFormat="1" applyFont="1" applyBorder="1"/>
    <xf numFmtId="37" fontId="2" fillId="0" borderId="3" xfId="2" applyNumberFormat="1" applyFont="1" applyBorder="1"/>
    <xf numFmtId="0" fontId="6" fillId="0" borderId="0" xfId="0" applyFont="1" applyFill="1" applyAlignment="1">
      <alignment horizontal="center"/>
    </xf>
    <xf numFmtId="5" fontId="3" fillId="0" borderId="0" xfId="0" applyNumberFormat="1" applyFont="1" applyAlignment="1" applyProtection="1">
      <alignment horizontal="left" wrapText="1"/>
    </xf>
    <xf numFmtId="0" fontId="3" fillId="0" borderId="0" xfId="0" applyFont="1" applyAlignment="1">
      <alignment horizontal="left"/>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tabSelected="1" workbookViewId="0">
      <selection sqref="A1:K1"/>
    </sheetView>
  </sheetViews>
  <sheetFormatPr defaultRowHeight="15" x14ac:dyDescent="0.25"/>
  <cols>
    <col min="1" max="1" width="22.42578125" customWidth="1"/>
    <col min="2" max="2" width="2.5703125" customWidth="1"/>
    <col min="3" max="6" width="18.7109375" customWidth="1"/>
    <col min="7" max="7" width="2.85546875" customWidth="1"/>
    <col min="8" max="8" width="18.7109375" customWidth="1"/>
    <col min="9" max="9" width="2.42578125" customWidth="1"/>
    <col min="10" max="10" width="18.7109375" customWidth="1"/>
    <col min="11" max="11" width="1.85546875" customWidth="1"/>
  </cols>
  <sheetData>
    <row r="1" spans="1:11" ht="21" x14ac:dyDescent="0.35">
      <c r="A1" s="44" t="s">
        <v>65</v>
      </c>
      <c r="B1" s="44"/>
      <c r="C1" s="44"/>
      <c r="D1" s="44"/>
      <c r="E1" s="44"/>
      <c r="F1" s="44"/>
      <c r="G1" s="44"/>
      <c r="H1" s="44"/>
      <c r="I1" s="44"/>
      <c r="J1" s="44"/>
      <c r="K1" s="44"/>
    </row>
    <row r="2" spans="1:11" ht="20.25" x14ac:dyDescent="0.3">
      <c r="A2" s="18"/>
      <c r="B2" s="18"/>
      <c r="C2" s="18"/>
      <c r="D2" s="18"/>
      <c r="E2" s="18"/>
      <c r="F2" s="18"/>
      <c r="G2" s="18"/>
      <c r="H2" s="17"/>
      <c r="I2" s="17"/>
      <c r="J2" s="17"/>
      <c r="K2" s="17"/>
    </row>
    <row r="3" spans="1:11" ht="15.75" x14ac:dyDescent="0.25">
      <c r="A3" s="16"/>
      <c r="B3" s="8"/>
      <c r="C3" s="8"/>
      <c r="D3" s="8"/>
      <c r="E3" s="8"/>
      <c r="F3" s="8"/>
      <c r="G3" s="8"/>
      <c r="H3" s="1"/>
      <c r="I3" s="1"/>
      <c r="J3" s="1"/>
      <c r="K3" s="8"/>
    </row>
    <row r="4" spans="1:11" ht="33.75" x14ac:dyDescent="0.25">
      <c r="A4" s="34" t="s">
        <v>66</v>
      </c>
      <c r="B4" s="32"/>
      <c r="C4" s="33" t="s">
        <v>67</v>
      </c>
      <c r="D4" s="34" t="s">
        <v>68</v>
      </c>
      <c r="E4" s="33" t="s">
        <v>69</v>
      </c>
      <c r="F4" s="35" t="s">
        <v>70</v>
      </c>
      <c r="G4" s="36"/>
      <c r="H4" s="37" t="s">
        <v>71</v>
      </c>
      <c r="I4" s="38"/>
      <c r="J4" s="39" t="s">
        <v>72</v>
      </c>
      <c r="K4" s="8"/>
    </row>
    <row r="5" spans="1:11" ht="15.75" x14ac:dyDescent="0.25">
      <c r="A5" s="14"/>
      <c r="B5" s="13"/>
      <c r="C5" s="13"/>
      <c r="D5" s="23"/>
      <c r="E5" s="13"/>
      <c r="F5" s="24"/>
      <c r="G5" s="13"/>
      <c r="H5" s="1"/>
      <c r="I5" s="1"/>
      <c r="J5" s="1"/>
      <c r="K5" s="1"/>
    </row>
    <row r="6" spans="1:11" ht="15.75" x14ac:dyDescent="0.25">
      <c r="A6" s="1" t="s">
        <v>58</v>
      </c>
      <c r="B6" s="10"/>
      <c r="C6" s="12">
        <v>6682309</v>
      </c>
      <c r="D6" s="25">
        <v>9841645</v>
      </c>
      <c r="E6" s="12">
        <v>6868504</v>
      </c>
      <c r="F6" s="26">
        <f t="shared" ref="F6:F37" si="0">D6-E6</f>
        <v>2973141</v>
      </c>
      <c r="G6" s="12"/>
      <c r="H6" s="10">
        <f t="shared" ref="H6:H37" si="1">D6-C6</f>
        <v>3159336</v>
      </c>
      <c r="I6" s="1"/>
      <c r="J6" s="11">
        <f t="shared" ref="J6:J37" si="2">H6/C6</f>
        <v>0.47279106668069376</v>
      </c>
      <c r="K6" s="1"/>
    </row>
    <row r="7" spans="1:11" ht="15.75" x14ac:dyDescent="0.25">
      <c r="A7" s="1" t="s">
        <v>57</v>
      </c>
      <c r="B7" s="10"/>
      <c r="C7" s="12">
        <v>2333044</v>
      </c>
      <c r="D7" s="25">
        <v>3587364</v>
      </c>
      <c r="E7" s="12">
        <v>2369091</v>
      </c>
      <c r="F7" s="26">
        <f t="shared" si="0"/>
        <v>1218273</v>
      </c>
      <c r="G7" s="12"/>
      <c r="H7" s="10">
        <f t="shared" si="1"/>
        <v>1254320</v>
      </c>
      <c r="I7" s="1"/>
      <c r="J7" s="11">
        <f t="shared" si="2"/>
        <v>0.53763238070092123</v>
      </c>
      <c r="K7" s="1"/>
    </row>
    <row r="8" spans="1:11" ht="15.75" x14ac:dyDescent="0.25">
      <c r="A8" s="1" t="s">
        <v>56</v>
      </c>
      <c r="B8" s="10"/>
      <c r="C8" s="12">
        <v>9823164</v>
      </c>
      <c r="D8" s="25">
        <v>14159534</v>
      </c>
      <c r="E8" s="12">
        <v>9881968</v>
      </c>
      <c r="F8" s="26">
        <f t="shared" si="0"/>
        <v>4277566</v>
      </c>
      <c r="G8" s="12"/>
      <c r="H8" s="10">
        <f t="shared" si="1"/>
        <v>4336370</v>
      </c>
      <c r="I8" s="1"/>
      <c r="J8" s="11">
        <f t="shared" si="2"/>
        <v>0.44144330686121092</v>
      </c>
      <c r="K8" s="1"/>
    </row>
    <row r="9" spans="1:11" ht="15.75" x14ac:dyDescent="0.25">
      <c r="A9" s="1" t="s">
        <v>55</v>
      </c>
      <c r="B9" s="10"/>
      <c r="C9" s="12">
        <v>4337624</v>
      </c>
      <c r="D9" s="25">
        <v>6264995</v>
      </c>
      <c r="E9" s="12">
        <v>4372353</v>
      </c>
      <c r="F9" s="26">
        <f t="shared" si="0"/>
        <v>1892642</v>
      </c>
      <c r="G9" s="12"/>
      <c r="H9" s="10">
        <f t="shared" si="1"/>
        <v>1927371</v>
      </c>
      <c r="I9" s="1"/>
      <c r="J9" s="11">
        <f t="shared" si="2"/>
        <v>0.44433796013670157</v>
      </c>
      <c r="K9" s="1"/>
    </row>
    <row r="10" spans="1:11" ht="15.75" x14ac:dyDescent="0.25">
      <c r="A10" s="1" t="s">
        <v>54</v>
      </c>
      <c r="B10" s="10"/>
      <c r="C10" s="12">
        <v>55523940</v>
      </c>
      <c r="D10" s="25">
        <v>79213875</v>
      </c>
      <c r="E10" s="12">
        <v>55283524</v>
      </c>
      <c r="F10" s="26">
        <f t="shared" si="0"/>
        <v>23930351</v>
      </c>
      <c r="G10" s="12"/>
      <c r="H10" s="10">
        <f t="shared" si="1"/>
        <v>23689935</v>
      </c>
      <c r="I10" s="1"/>
      <c r="J10" s="11">
        <f t="shared" si="2"/>
        <v>0.42666163460301987</v>
      </c>
      <c r="K10" s="1"/>
    </row>
    <row r="11" spans="1:11" ht="15.75" x14ac:dyDescent="0.25">
      <c r="A11" s="1" t="s">
        <v>53</v>
      </c>
      <c r="B11" s="10"/>
      <c r="C11" s="12">
        <v>7689773</v>
      </c>
      <c r="D11" s="25">
        <v>11053721</v>
      </c>
      <c r="E11" s="12">
        <v>7714415</v>
      </c>
      <c r="F11" s="26">
        <f t="shared" si="0"/>
        <v>3339306</v>
      </c>
      <c r="G11" s="12"/>
      <c r="H11" s="10">
        <f t="shared" si="1"/>
        <v>3363948</v>
      </c>
      <c r="I11" s="1"/>
      <c r="J11" s="11">
        <f t="shared" si="2"/>
        <v>0.43745738658345312</v>
      </c>
      <c r="K11" s="1"/>
    </row>
    <row r="12" spans="1:11" ht="15.75" x14ac:dyDescent="0.25">
      <c r="A12" s="1" t="s">
        <v>52</v>
      </c>
      <c r="B12" s="10"/>
      <c r="C12" s="12">
        <v>4136154</v>
      </c>
      <c r="D12" s="25">
        <v>6015374</v>
      </c>
      <c r="E12" s="12">
        <v>4198142</v>
      </c>
      <c r="F12" s="26">
        <f t="shared" si="0"/>
        <v>1817232</v>
      </c>
      <c r="G12" s="12"/>
      <c r="H12" s="10">
        <f t="shared" si="1"/>
        <v>1879220</v>
      </c>
      <c r="I12" s="1"/>
      <c r="J12" s="11">
        <f t="shared" si="2"/>
        <v>0.45433994962469965</v>
      </c>
      <c r="K12" s="1"/>
    </row>
    <row r="13" spans="1:11" ht="15.75" x14ac:dyDescent="0.25">
      <c r="A13" s="1" t="s">
        <v>51</v>
      </c>
      <c r="B13" s="10"/>
      <c r="C13" s="12">
        <v>2333044</v>
      </c>
      <c r="D13" s="25">
        <v>3587364</v>
      </c>
      <c r="E13" s="12">
        <v>2369091</v>
      </c>
      <c r="F13" s="26">
        <f t="shared" si="0"/>
        <v>1218273</v>
      </c>
      <c r="G13" s="12"/>
      <c r="H13" s="10">
        <f t="shared" si="1"/>
        <v>1254320</v>
      </c>
      <c r="I13" s="1"/>
      <c r="J13" s="11">
        <f t="shared" si="2"/>
        <v>0.53763238070092123</v>
      </c>
      <c r="K13" s="1"/>
    </row>
    <row r="14" spans="1:11" ht="15.75" x14ac:dyDescent="0.25">
      <c r="A14" s="1" t="s">
        <v>50</v>
      </c>
      <c r="B14" s="10"/>
      <c r="C14" s="12">
        <v>2843044</v>
      </c>
      <c r="D14" s="25">
        <v>3587364</v>
      </c>
      <c r="E14" s="12">
        <v>2369091</v>
      </c>
      <c r="F14" s="26">
        <f t="shared" si="0"/>
        <v>1218273</v>
      </c>
      <c r="G14" s="12"/>
      <c r="H14" s="10">
        <f t="shared" si="1"/>
        <v>744320</v>
      </c>
      <c r="I14" s="1"/>
      <c r="J14" s="11">
        <f t="shared" si="2"/>
        <v>0.26180389751266603</v>
      </c>
      <c r="K14" s="1"/>
    </row>
    <row r="15" spans="1:11" ht="15.75" x14ac:dyDescent="0.25">
      <c r="A15" s="1" t="s">
        <v>49</v>
      </c>
      <c r="B15" s="10"/>
      <c r="C15" s="12">
        <v>26088064</v>
      </c>
      <c r="D15" s="25">
        <v>38099042</v>
      </c>
      <c r="E15" s="12">
        <v>26589400</v>
      </c>
      <c r="F15" s="26">
        <f t="shared" si="0"/>
        <v>11509642</v>
      </c>
      <c r="G15" s="12"/>
      <c r="H15" s="10">
        <f t="shared" si="1"/>
        <v>12010978</v>
      </c>
      <c r="I15" s="1"/>
      <c r="J15" s="11">
        <f t="shared" si="2"/>
        <v>0.4604012777644213</v>
      </c>
      <c r="K15" s="1"/>
    </row>
    <row r="16" spans="1:11" ht="15.75" x14ac:dyDescent="0.25">
      <c r="A16" s="1" t="s">
        <v>48</v>
      </c>
      <c r="B16" s="10"/>
      <c r="C16" s="12">
        <v>14932168</v>
      </c>
      <c r="D16" s="25">
        <v>21887132</v>
      </c>
      <c r="E16" s="12">
        <v>15275074</v>
      </c>
      <c r="F16" s="26">
        <f t="shared" si="0"/>
        <v>6612058</v>
      </c>
      <c r="G16" s="12"/>
      <c r="H16" s="10">
        <f t="shared" si="1"/>
        <v>6954964</v>
      </c>
      <c r="I16" s="1"/>
      <c r="J16" s="11">
        <f t="shared" si="2"/>
        <v>0.46577054316560063</v>
      </c>
      <c r="K16" s="1"/>
    </row>
    <row r="17" spans="1:11" ht="15.75" x14ac:dyDescent="0.25">
      <c r="A17" s="1" t="s">
        <v>47</v>
      </c>
      <c r="B17" s="10"/>
      <c r="C17" s="12">
        <v>2333044</v>
      </c>
      <c r="D17" s="25">
        <v>3587364</v>
      </c>
      <c r="E17" s="12">
        <v>2369091</v>
      </c>
      <c r="F17" s="26">
        <f t="shared" si="0"/>
        <v>1218273</v>
      </c>
      <c r="G17" s="12"/>
      <c r="H17" s="10">
        <f t="shared" si="1"/>
        <v>1254320</v>
      </c>
      <c r="I17" s="1"/>
      <c r="J17" s="11">
        <f t="shared" si="2"/>
        <v>0.53763238070092123</v>
      </c>
      <c r="K17" s="1"/>
    </row>
    <row r="18" spans="1:11" ht="15.75" x14ac:dyDescent="0.25">
      <c r="A18" s="1" t="s">
        <v>46</v>
      </c>
      <c r="B18" s="10"/>
      <c r="C18" s="12">
        <v>2631271</v>
      </c>
      <c r="D18" s="25">
        <v>3813790</v>
      </c>
      <c r="E18" s="12">
        <v>2661651</v>
      </c>
      <c r="F18" s="26">
        <f t="shared" si="0"/>
        <v>1152139</v>
      </c>
      <c r="G18" s="12"/>
      <c r="H18" s="10">
        <f t="shared" si="1"/>
        <v>1182519</v>
      </c>
      <c r="I18" s="1"/>
      <c r="J18" s="11">
        <f t="shared" si="2"/>
        <v>0.44940980993595869</v>
      </c>
      <c r="K18" s="1"/>
    </row>
    <row r="19" spans="1:11" ht="15.75" x14ac:dyDescent="0.25">
      <c r="A19" s="1" t="s">
        <v>45</v>
      </c>
      <c r="B19" s="10"/>
      <c r="C19" s="12">
        <v>17337869</v>
      </c>
      <c r="D19" s="25">
        <v>24801945</v>
      </c>
      <c r="E19" s="12">
        <v>17309328</v>
      </c>
      <c r="F19" s="26">
        <f t="shared" si="0"/>
        <v>7492617</v>
      </c>
      <c r="G19" s="12"/>
      <c r="H19" s="10">
        <f t="shared" si="1"/>
        <v>7464076</v>
      </c>
      <c r="I19" s="1"/>
      <c r="J19" s="11">
        <f t="shared" si="2"/>
        <v>0.43050711710879808</v>
      </c>
      <c r="K19" s="1"/>
    </row>
    <row r="20" spans="1:11" ht="15.75" x14ac:dyDescent="0.25">
      <c r="A20" s="1" t="s">
        <v>44</v>
      </c>
      <c r="B20" s="10"/>
      <c r="C20" s="12">
        <v>9490221</v>
      </c>
      <c r="D20" s="25">
        <v>13888960</v>
      </c>
      <c r="E20" s="12">
        <v>9693134</v>
      </c>
      <c r="F20" s="26">
        <f t="shared" si="0"/>
        <v>4195826</v>
      </c>
      <c r="G20" s="12"/>
      <c r="H20" s="10">
        <f t="shared" si="1"/>
        <v>4398739</v>
      </c>
      <c r="I20" s="1"/>
      <c r="J20" s="11">
        <f t="shared" si="2"/>
        <v>0.4635022724971315</v>
      </c>
      <c r="K20" s="1"/>
    </row>
    <row r="21" spans="1:11" ht="15.75" x14ac:dyDescent="0.25">
      <c r="A21" s="1" t="s">
        <v>43</v>
      </c>
      <c r="B21" s="10"/>
      <c r="C21" s="12">
        <v>4503980</v>
      </c>
      <c r="D21" s="25">
        <v>6495924</v>
      </c>
      <c r="E21" s="12">
        <v>4533518</v>
      </c>
      <c r="F21" s="26">
        <f t="shared" si="0"/>
        <v>1962406</v>
      </c>
      <c r="G21" s="12"/>
      <c r="H21" s="10">
        <f t="shared" si="1"/>
        <v>1991944</v>
      </c>
      <c r="I21" s="1"/>
      <c r="J21" s="11">
        <f t="shared" si="2"/>
        <v>0.44226306511130153</v>
      </c>
      <c r="K21" s="1"/>
    </row>
    <row r="22" spans="1:11" ht="15.75" x14ac:dyDescent="0.25">
      <c r="A22" s="1" t="s">
        <v>42</v>
      </c>
      <c r="B22" s="10"/>
      <c r="C22" s="12">
        <v>4298980</v>
      </c>
      <c r="D22" s="25">
        <v>6137925</v>
      </c>
      <c r="E22" s="12">
        <v>4283671</v>
      </c>
      <c r="F22" s="26">
        <f t="shared" si="0"/>
        <v>1854254</v>
      </c>
      <c r="G22" s="12"/>
      <c r="H22" s="10">
        <f t="shared" si="1"/>
        <v>1838945</v>
      </c>
      <c r="I22" s="1"/>
      <c r="J22" s="11">
        <f t="shared" si="2"/>
        <v>0.42776309729284623</v>
      </c>
      <c r="K22" s="1"/>
    </row>
    <row r="23" spans="1:11" ht="15.75" x14ac:dyDescent="0.25">
      <c r="A23" s="1" t="s">
        <v>41</v>
      </c>
      <c r="B23" s="10"/>
      <c r="C23" s="12">
        <v>6280636</v>
      </c>
      <c r="D23" s="25">
        <v>9133781</v>
      </c>
      <c r="E23" s="12">
        <v>6374484</v>
      </c>
      <c r="F23" s="26">
        <f t="shared" si="0"/>
        <v>2759297</v>
      </c>
      <c r="G23" s="12"/>
      <c r="H23" s="10">
        <f t="shared" si="1"/>
        <v>2853145</v>
      </c>
      <c r="I23" s="1"/>
      <c r="J23" s="11">
        <f t="shared" si="2"/>
        <v>0.45427644588860111</v>
      </c>
      <c r="K23" s="1"/>
    </row>
    <row r="24" spans="1:11" ht="15.75" x14ac:dyDescent="0.25">
      <c r="A24" s="1" t="s">
        <v>40</v>
      </c>
      <c r="B24" s="10"/>
      <c r="C24" s="12">
        <v>7021584</v>
      </c>
      <c r="D24" s="25">
        <v>10053484</v>
      </c>
      <c r="E24" s="12">
        <v>7016347</v>
      </c>
      <c r="F24" s="26">
        <f t="shared" si="0"/>
        <v>3037137</v>
      </c>
      <c r="G24" s="12"/>
      <c r="H24" s="10">
        <f t="shared" si="1"/>
        <v>3031900</v>
      </c>
      <c r="I24" s="1"/>
      <c r="J24" s="11">
        <f t="shared" si="2"/>
        <v>0.43179715574149652</v>
      </c>
      <c r="K24" s="1"/>
    </row>
    <row r="25" spans="1:11" ht="15.75" x14ac:dyDescent="0.25">
      <c r="A25" s="1" t="s">
        <v>39</v>
      </c>
      <c r="B25" s="10"/>
      <c r="C25" s="12">
        <v>2333044</v>
      </c>
      <c r="D25" s="25">
        <v>3587364</v>
      </c>
      <c r="E25" s="12">
        <v>2369091</v>
      </c>
      <c r="F25" s="26">
        <f t="shared" si="0"/>
        <v>1218273</v>
      </c>
      <c r="G25" s="12"/>
      <c r="H25" s="10">
        <f t="shared" si="1"/>
        <v>1254320</v>
      </c>
      <c r="I25" s="1"/>
      <c r="J25" s="11">
        <f t="shared" si="2"/>
        <v>0.53763238070092123</v>
      </c>
      <c r="K25" s="1"/>
    </row>
    <row r="26" spans="1:11" ht="15.75" x14ac:dyDescent="0.25">
      <c r="A26" s="1" t="s">
        <v>38</v>
      </c>
      <c r="B26" s="10"/>
      <c r="C26" s="12">
        <v>8832580</v>
      </c>
      <c r="D26" s="25">
        <v>12079712</v>
      </c>
      <c r="E26" s="12">
        <v>8430455</v>
      </c>
      <c r="F26" s="26">
        <f t="shared" si="0"/>
        <v>3649257</v>
      </c>
      <c r="G26" s="12"/>
      <c r="H26" s="10">
        <f t="shared" si="1"/>
        <v>3247132</v>
      </c>
      <c r="I26" s="1"/>
      <c r="J26" s="11">
        <f t="shared" si="2"/>
        <v>0.36763120175531949</v>
      </c>
      <c r="K26" s="1"/>
    </row>
    <row r="27" spans="1:11" ht="15.75" x14ac:dyDescent="0.25">
      <c r="A27" s="1" t="s">
        <v>37</v>
      </c>
      <c r="B27" s="10"/>
      <c r="C27" s="12">
        <v>8228368</v>
      </c>
      <c r="D27" s="25">
        <v>12024196</v>
      </c>
      <c r="E27" s="12">
        <v>8391712</v>
      </c>
      <c r="F27" s="26">
        <f t="shared" si="0"/>
        <v>3632484</v>
      </c>
      <c r="G27" s="12"/>
      <c r="H27" s="10">
        <f t="shared" si="1"/>
        <v>3795828</v>
      </c>
      <c r="I27" s="1"/>
      <c r="J27" s="11">
        <f t="shared" si="2"/>
        <v>0.46130994627367178</v>
      </c>
      <c r="K27" s="1"/>
    </row>
    <row r="28" spans="1:11" ht="15.75" x14ac:dyDescent="0.25">
      <c r="A28" s="1" t="s">
        <v>36</v>
      </c>
      <c r="B28" s="10"/>
      <c r="C28" s="12">
        <v>12992801</v>
      </c>
      <c r="D28" s="25">
        <v>18851405</v>
      </c>
      <c r="E28" s="12">
        <v>13156434</v>
      </c>
      <c r="F28" s="26">
        <f t="shared" si="0"/>
        <v>5694971</v>
      </c>
      <c r="G28" s="12"/>
      <c r="H28" s="10">
        <f t="shared" si="1"/>
        <v>5858604</v>
      </c>
      <c r="I28" s="1"/>
      <c r="J28" s="11">
        <f t="shared" si="2"/>
        <v>0.4509115470944256</v>
      </c>
      <c r="K28" s="1"/>
    </row>
    <row r="29" spans="1:11" ht="15.75" x14ac:dyDescent="0.25">
      <c r="A29" s="1" t="s">
        <v>35</v>
      </c>
      <c r="B29" s="10"/>
      <c r="C29" s="12">
        <v>8066348</v>
      </c>
      <c r="D29" s="25">
        <v>11685400</v>
      </c>
      <c r="E29" s="12">
        <v>8155264</v>
      </c>
      <c r="F29" s="26">
        <f t="shared" si="0"/>
        <v>3530136</v>
      </c>
      <c r="G29" s="12"/>
      <c r="H29" s="10">
        <f t="shared" si="1"/>
        <v>3619052</v>
      </c>
      <c r="I29" s="1"/>
      <c r="J29" s="11">
        <f t="shared" si="2"/>
        <v>0.44866053386241206</v>
      </c>
      <c r="K29" s="1"/>
    </row>
    <row r="30" spans="1:11" ht="15.75" x14ac:dyDescent="0.25">
      <c r="A30" s="1" t="s">
        <v>34</v>
      </c>
      <c r="B30" s="10"/>
      <c r="C30" s="12">
        <v>4226412</v>
      </c>
      <c r="D30" s="25">
        <v>6140072</v>
      </c>
      <c r="E30" s="12">
        <v>4285168</v>
      </c>
      <c r="F30" s="26">
        <f t="shared" si="0"/>
        <v>1854904</v>
      </c>
      <c r="G30" s="12"/>
      <c r="H30" s="10">
        <f t="shared" si="1"/>
        <v>1913660</v>
      </c>
      <c r="I30" s="1"/>
      <c r="J30" s="11">
        <f t="shared" si="2"/>
        <v>0.45278595650400388</v>
      </c>
      <c r="K30" s="1"/>
    </row>
    <row r="31" spans="1:11" ht="15.75" x14ac:dyDescent="0.25">
      <c r="A31" s="1" t="s">
        <v>33</v>
      </c>
      <c r="B31" s="10"/>
      <c r="C31" s="12">
        <v>8485022</v>
      </c>
      <c r="D31" s="25">
        <v>12268283</v>
      </c>
      <c r="E31" s="12">
        <v>8562060</v>
      </c>
      <c r="F31" s="26">
        <f t="shared" si="0"/>
        <v>3706223</v>
      </c>
      <c r="G31" s="12"/>
      <c r="H31" s="10">
        <f t="shared" si="1"/>
        <v>3783261</v>
      </c>
      <c r="I31" s="1"/>
      <c r="J31" s="11">
        <f t="shared" si="2"/>
        <v>0.44587521399473096</v>
      </c>
      <c r="K31" s="1"/>
    </row>
    <row r="32" spans="1:11" ht="15.75" x14ac:dyDescent="0.25">
      <c r="A32" s="1" t="s">
        <v>32</v>
      </c>
      <c r="B32" s="10"/>
      <c r="C32" s="12">
        <v>2333044</v>
      </c>
      <c r="D32" s="25">
        <v>3587364</v>
      </c>
      <c r="E32" s="12">
        <v>2369091</v>
      </c>
      <c r="F32" s="26">
        <f t="shared" si="0"/>
        <v>1218273</v>
      </c>
      <c r="G32" s="12"/>
      <c r="H32" s="10">
        <f t="shared" si="1"/>
        <v>1254320</v>
      </c>
      <c r="I32" s="1"/>
      <c r="J32" s="11">
        <f t="shared" si="2"/>
        <v>0.53763238070092123</v>
      </c>
      <c r="K32" s="1"/>
    </row>
    <row r="33" spans="1:11" ht="15.75" x14ac:dyDescent="0.25">
      <c r="A33" s="1" t="s">
        <v>31</v>
      </c>
      <c r="B33" s="10"/>
      <c r="C33" s="12">
        <v>3022084</v>
      </c>
      <c r="D33" s="25">
        <v>4347144</v>
      </c>
      <c r="E33" s="12">
        <v>3033881</v>
      </c>
      <c r="F33" s="26">
        <f t="shared" si="0"/>
        <v>1313263</v>
      </c>
      <c r="G33" s="12"/>
      <c r="H33" s="10">
        <f t="shared" si="1"/>
        <v>1325060</v>
      </c>
      <c r="I33" s="1"/>
      <c r="J33" s="11">
        <f t="shared" si="2"/>
        <v>0.43845902364064004</v>
      </c>
      <c r="K33" s="1"/>
    </row>
    <row r="34" spans="1:11" ht="15.75" x14ac:dyDescent="0.25">
      <c r="A34" s="1" t="s">
        <v>30</v>
      </c>
      <c r="B34" s="10"/>
      <c r="C34" s="12">
        <v>4223381</v>
      </c>
      <c r="D34" s="25">
        <v>6146736</v>
      </c>
      <c r="E34" s="12">
        <v>4289819</v>
      </c>
      <c r="F34" s="26">
        <f t="shared" si="0"/>
        <v>1856917</v>
      </c>
      <c r="G34" s="12"/>
      <c r="H34" s="10">
        <f t="shared" si="1"/>
        <v>1923355</v>
      </c>
      <c r="I34" s="1"/>
      <c r="J34" s="11">
        <f t="shared" si="2"/>
        <v>0.45540646226329096</v>
      </c>
      <c r="K34" s="1"/>
    </row>
    <row r="35" spans="1:11" ht="15.75" x14ac:dyDescent="0.25">
      <c r="A35" s="1" t="s">
        <v>29</v>
      </c>
      <c r="B35" s="10"/>
      <c r="C35" s="12">
        <v>2333044</v>
      </c>
      <c r="D35" s="25">
        <v>3587364</v>
      </c>
      <c r="E35" s="12">
        <v>2369091</v>
      </c>
      <c r="F35" s="26">
        <f t="shared" si="0"/>
        <v>1218273</v>
      </c>
      <c r="G35" s="12"/>
      <c r="H35" s="10">
        <f t="shared" si="1"/>
        <v>1254320</v>
      </c>
      <c r="I35" s="1"/>
      <c r="J35" s="11">
        <f t="shared" si="2"/>
        <v>0.53763238070092123</v>
      </c>
      <c r="K35" s="1"/>
    </row>
    <row r="36" spans="1:11" ht="15.75" x14ac:dyDescent="0.25">
      <c r="A36" s="1" t="s">
        <v>28</v>
      </c>
      <c r="B36" s="10"/>
      <c r="C36" s="12">
        <v>11826579</v>
      </c>
      <c r="D36" s="25">
        <v>17192551</v>
      </c>
      <c r="E36" s="12">
        <v>11998716</v>
      </c>
      <c r="F36" s="26">
        <f t="shared" si="0"/>
        <v>5193835</v>
      </c>
      <c r="G36" s="12"/>
      <c r="H36" s="10">
        <f t="shared" si="1"/>
        <v>5365972</v>
      </c>
      <c r="I36" s="1"/>
      <c r="J36" s="11">
        <f t="shared" si="2"/>
        <v>0.45372140159889007</v>
      </c>
      <c r="K36" s="1"/>
    </row>
    <row r="37" spans="1:11" ht="15.75" x14ac:dyDescent="0.25">
      <c r="A37" s="1" t="s">
        <v>27</v>
      </c>
      <c r="B37" s="10"/>
      <c r="C37" s="12">
        <v>2785232</v>
      </c>
      <c r="D37" s="25">
        <v>3970057</v>
      </c>
      <c r="E37" s="12">
        <v>2770711</v>
      </c>
      <c r="F37" s="26">
        <f t="shared" si="0"/>
        <v>1199346</v>
      </c>
      <c r="G37" s="12"/>
      <c r="H37" s="10">
        <f t="shared" si="1"/>
        <v>1184825</v>
      </c>
      <c r="I37" s="1"/>
      <c r="J37" s="11">
        <f t="shared" si="2"/>
        <v>0.42539544282128022</v>
      </c>
      <c r="K37" s="1"/>
    </row>
    <row r="38" spans="1:11" ht="15.75" x14ac:dyDescent="0.25">
      <c r="A38" s="1" t="s">
        <v>26</v>
      </c>
      <c r="B38" s="10"/>
      <c r="C38" s="12">
        <v>26271804</v>
      </c>
      <c r="D38" s="25">
        <v>38009472</v>
      </c>
      <c r="E38" s="12">
        <v>26526888</v>
      </c>
      <c r="F38" s="26">
        <f t="shared" ref="F38:F64" si="3">D38-E38</f>
        <v>11482584</v>
      </c>
      <c r="G38" s="12"/>
      <c r="H38" s="10">
        <f t="shared" ref="H38:H64" si="4">D38-C38</f>
        <v>11737668</v>
      </c>
      <c r="I38" s="1"/>
      <c r="J38" s="11">
        <f t="shared" ref="J38:J61" si="5">H38/C38</f>
        <v>0.44677815044600666</v>
      </c>
      <c r="K38" s="1"/>
    </row>
    <row r="39" spans="1:11" ht="15.75" x14ac:dyDescent="0.25">
      <c r="A39" s="1" t="s">
        <v>25</v>
      </c>
      <c r="B39" s="10"/>
      <c r="C39" s="12">
        <v>13917221</v>
      </c>
      <c r="D39" s="25">
        <v>20395106</v>
      </c>
      <c r="E39" s="12">
        <v>14233786</v>
      </c>
      <c r="F39" s="26">
        <f t="shared" si="3"/>
        <v>6161320</v>
      </c>
      <c r="G39" s="12"/>
      <c r="H39" s="10">
        <f t="shared" si="4"/>
        <v>6477885</v>
      </c>
      <c r="I39" s="1"/>
      <c r="J39" s="11">
        <f t="shared" si="5"/>
        <v>0.46545822617891891</v>
      </c>
      <c r="K39" s="1"/>
    </row>
    <row r="40" spans="1:11" ht="15.75" x14ac:dyDescent="0.25">
      <c r="A40" s="1" t="s">
        <v>24</v>
      </c>
      <c r="B40" s="10"/>
      <c r="C40" s="12">
        <v>2333044</v>
      </c>
      <c r="D40" s="25">
        <v>3587364</v>
      </c>
      <c r="E40" s="12">
        <v>2369091</v>
      </c>
      <c r="F40" s="26">
        <f t="shared" si="3"/>
        <v>1218273</v>
      </c>
      <c r="G40" s="12"/>
      <c r="H40" s="10">
        <f t="shared" si="4"/>
        <v>1254320</v>
      </c>
      <c r="I40" s="1"/>
      <c r="J40" s="11">
        <f t="shared" si="5"/>
        <v>0.53763238070092123</v>
      </c>
      <c r="K40" s="1"/>
    </row>
    <row r="41" spans="1:11" ht="15.75" x14ac:dyDescent="0.25">
      <c r="A41" s="1" t="s">
        <v>23</v>
      </c>
      <c r="B41" s="10"/>
      <c r="C41" s="12">
        <v>15774656</v>
      </c>
      <c r="D41" s="25">
        <v>23029913</v>
      </c>
      <c r="E41" s="12">
        <v>16072624</v>
      </c>
      <c r="F41" s="26">
        <f t="shared" si="3"/>
        <v>6957289</v>
      </c>
      <c r="G41" s="12"/>
      <c r="H41" s="10">
        <f t="shared" si="4"/>
        <v>7255257</v>
      </c>
      <c r="I41" s="1"/>
      <c r="J41" s="11">
        <f t="shared" si="5"/>
        <v>0.45993123399965108</v>
      </c>
      <c r="K41" s="1"/>
    </row>
    <row r="42" spans="1:11" ht="15.75" x14ac:dyDescent="0.25">
      <c r="A42" s="1" t="s">
        <v>22</v>
      </c>
      <c r="B42" s="10"/>
      <c r="C42" s="12">
        <v>5923248</v>
      </c>
      <c r="D42" s="25">
        <v>8435405</v>
      </c>
      <c r="E42" s="12">
        <v>5887086</v>
      </c>
      <c r="F42" s="26">
        <f t="shared" si="3"/>
        <v>2548319</v>
      </c>
      <c r="G42" s="12"/>
      <c r="H42" s="10">
        <f t="shared" si="4"/>
        <v>2512157</v>
      </c>
      <c r="I42" s="1"/>
      <c r="J42" s="11">
        <f t="shared" si="5"/>
        <v>0.42411815274322467</v>
      </c>
      <c r="K42" s="1"/>
    </row>
    <row r="43" spans="1:11" ht="15.75" x14ac:dyDescent="0.25">
      <c r="A43" s="1" t="s">
        <v>21</v>
      </c>
      <c r="B43" s="10"/>
      <c r="C43" s="12">
        <v>5307480</v>
      </c>
      <c r="D43" s="25">
        <v>7499945</v>
      </c>
      <c r="E43" s="12">
        <v>5234227</v>
      </c>
      <c r="F43" s="26">
        <f t="shared" si="3"/>
        <v>2265718</v>
      </c>
      <c r="G43" s="12"/>
      <c r="H43" s="10">
        <f t="shared" si="4"/>
        <v>2192465</v>
      </c>
      <c r="I43" s="1"/>
      <c r="J43" s="11">
        <f t="shared" si="5"/>
        <v>0.41308963952761008</v>
      </c>
      <c r="K43" s="1"/>
    </row>
    <row r="44" spans="1:11" ht="15.75" x14ac:dyDescent="0.25">
      <c r="A44" s="1" t="s">
        <v>20</v>
      </c>
      <c r="B44" s="10"/>
      <c r="C44" s="12">
        <v>15931573</v>
      </c>
      <c r="D44" s="25">
        <v>23249095</v>
      </c>
      <c r="E44" s="12">
        <v>16225591</v>
      </c>
      <c r="F44" s="26">
        <f t="shared" si="3"/>
        <v>7023504</v>
      </c>
      <c r="G44" s="12"/>
      <c r="H44" s="10">
        <f t="shared" si="4"/>
        <v>7317522</v>
      </c>
      <c r="I44" s="1"/>
      <c r="J44" s="11">
        <f t="shared" si="5"/>
        <v>0.45930944797478568</v>
      </c>
      <c r="K44" s="1"/>
    </row>
    <row r="45" spans="1:11" ht="15.75" x14ac:dyDescent="0.25">
      <c r="A45" s="1" t="s">
        <v>19</v>
      </c>
      <c r="B45" s="10"/>
      <c r="C45" s="12">
        <v>2333044</v>
      </c>
      <c r="D45" s="25">
        <v>3587364</v>
      </c>
      <c r="E45" s="12">
        <v>2369091</v>
      </c>
      <c r="F45" s="26">
        <f t="shared" si="3"/>
        <v>1218273</v>
      </c>
      <c r="G45" s="12"/>
      <c r="H45" s="10">
        <f t="shared" si="4"/>
        <v>1254320</v>
      </c>
      <c r="I45" s="1"/>
      <c r="J45" s="11">
        <f t="shared" si="5"/>
        <v>0.53763238070092123</v>
      </c>
      <c r="K45" s="1"/>
    </row>
    <row r="46" spans="1:11" ht="15.75" x14ac:dyDescent="0.25">
      <c r="A46" s="1" t="s">
        <v>18</v>
      </c>
      <c r="B46" s="10"/>
      <c r="C46" s="12">
        <v>6612159</v>
      </c>
      <c r="D46" s="25">
        <v>9697688</v>
      </c>
      <c r="E46" s="12">
        <v>6768037</v>
      </c>
      <c r="F46" s="26">
        <f t="shared" si="3"/>
        <v>2929651</v>
      </c>
      <c r="G46" s="12"/>
      <c r="H46" s="10">
        <f t="shared" si="4"/>
        <v>3085529</v>
      </c>
      <c r="I46" s="1"/>
      <c r="J46" s="11">
        <f t="shared" si="5"/>
        <v>0.46664470712213668</v>
      </c>
      <c r="K46" s="1"/>
    </row>
    <row r="47" spans="1:11" ht="15.75" x14ac:dyDescent="0.25">
      <c r="A47" s="1" t="s">
        <v>17</v>
      </c>
      <c r="B47" s="10"/>
      <c r="C47" s="12">
        <v>2333044</v>
      </c>
      <c r="D47" s="25">
        <v>3587364</v>
      </c>
      <c r="E47" s="12">
        <v>2369091</v>
      </c>
      <c r="F47" s="26">
        <f t="shared" si="3"/>
        <v>1218273</v>
      </c>
      <c r="G47" s="12"/>
      <c r="H47" s="10">
        <f t="shared" si="4"/>
        <v>1254320</v>
      </c>
      <c r="I47" s="1"/>
      <c r="J47" s="11">
        <f t="shared" si="5"/>
        <v>0.53763238070092123</v>
      </c>
      <c r="K47" s="1"/>
    </row>
    <row r="48" spans="1:11" ht="15.75" x14ac:dyDescent="0.25">
      <c r="A48" s="1" t="s">
        <v>16</v>
      </c>
      <c r="B48" s="10"/>
      <c r="C48" s="12">
        <v>9268221</v>
      </c>
      <c r="D48" s="25">
        <v>13677799</v>
      </c>
      <c r="E48" s="12">
        <v>9545763</v>
      </c>
      <c r="F48" s="26">
        <f t="shared" si="3"/>
        <v>4132036</v>
      </c>
      <c r="G48" s="12"/>
      <c r="H48" s="10">
        <f t="shared" si="4"/>
        <v>4409578</v>
      </c>
      <c r="I48" s="1"/>
      <c r="J48" s="11">
        <f t="shared" si="5"/>
        <v>0.47577393763053338</v>
      </c>
      <c r="K48" s="1"/>
    </row>
    <row r="49" spans="1:11" ht="15.75" x14ac:dyDescent="0.25">
      <c r="A49" s="1" t="s">
        <v>15</v>
      </c>
      <c r="B49" s="10"/>
      <c r="C49" s="12">
        <v>45957813</v>
      </c>
      <c r="D49" s="25">
        <v>65565952</v>
      </c>
      <c r="E49" s="12">
        <v>45758612</v>
      </c>
      <c r="F49" s="26">
        <f t="shared" si="3"/>
        <v>19807340</v>
      </c>
      <c r="G49" s="12"/>
      <c r="H49" s="10">
        <f t="shared" si="4"/>
        <v>19608139</v>
      </c>
      <c r="I49" s="1"/>
      <c r="J49" s="11">
        <f t="shared" si="5"/>
        <v>0.42665518048041146</v>
      </c>
      <c r="K49" s="1"/>
    </row>
    <row r="50" spans="1:11" ht="15.75" x14ac:dyDescent="0.25">
      <c r="A50" s="1" t="s">
        <v>14</v>
      </c>
      <c r="B50" s="10"/>
      <c r="C50" s="12">
        <v>5786440</v>
      </c>
      <c r="D50" s="25">
        <v>8242485</v>
      </c>
      <c r="E50" s="12">
        <v>5752447</v>
      </c>
      <c r="F50" s="26">
        <f t="shared" si="3"/>
        <v>2490038</v>
      </c>
      <c r="G50" s="12"/>
      <c r="H50" s="10">
        <f t="shared" si="4"/>
        <v>2456045</v>
      </c>
      <c r="I50" s="1"/>
      <c r="J50" s="11">
        <f t="shared" si="5"/>
        <v>0.42444836548897075</v>
      </c>
      <c r="K50" s="1"/>
    </row>
    <row r="51" spans="1:11" ht="15.75" x14ac:dyDescent="0.25">
      <c r="A51" s="1" t="s">
        <v>13</v>
      </c>
      <c r="B51" s="10"/>
      <c r="C51" s="12">
        <v>2333044</v>
      </c>
      <c r="D51" s="25">
        <v>3587364</v>
      </c>
      <c r="E51" s="12">
        <v>2369091</v>
      </c>
      <c r="F51" s="26">
        <f t="shared" si="3"/>
        <v>1218273</v>
      </c>
      <c r="G51" s="12"/>
      <c r="H51" s="10">
        <f t="shared" si="4"/>
        <v>1254320</v>
      </c>
      <c r="I51" s="1"/>
      <c r="J51" s="11">
        <f t="shared" si="5"/>
        <v>0.53763238070092123</v>
      </c>
      <c r="K51" s="1"/>
    </row>
    <row r="52" spans="1:11" ht="15.75" x14ac:dyDescent="0.25">
      <c r="A52" s="1" t="s">
        <v>12</v>
      </c>
      <c r="B52" s="10"/>
      <c r="C52" s="12">
        <v>11671543</v>
      </c>
      <c r="D52" s="25">
        <v>16893626</v>
      </c>
      <c r="E52" s="12">
        <v>11790096</v>
      </c>
      <c r="F52" s="26">
        <f t="shared" si="3"/>
        <v>5103530</v>
      </c>
      <c r="G52" s="12"/>
      <c r="H52" s="10">
        <f t="shared" si="4"/>
        <v>5222083</v>
      </c>
      <c r="I52" s="1"/>
      <c r="J52" s="11">
        <f t="shared" si="5"/>
        <v>0.4474201054650615</v>
      </c>
      <c r="K52" s="1"/>
    </row>
    <row r="53" spans="1:11" ht="15.75" x14ac:dyDescent="0.25">
      <c r="A53" s="1" t="s">
        <v>11</v>
      </c>
      <c r="B53" s="10"/>
      <c r="C53" s="12">
        <v>10584988</v>
      </c>
      <c r="D53" s="25">
        <v>15165928</v>
      </c>
      <c r="E53" s="12">
        <v>10584332</v>
      </c>
      <c r="F53" s="26">
        <f t="shared" si="3"/>
        <v>4581596</v>
      </c>
      <c r="G53" s="12"/>
      <c r="H53" s="10">
        <f t="shared" si="4"/>
        <v>4580940</v>
      </c>
      <c r="I53" s="1"/>
      <c r="J53" s="11">
        <f t="shared" si="5"/>
        <v>0.43277706124938453</v>
      </c>
      <c r="K53" s="1"/>
    </row>
    <row r="54" spans="1:11" ht="15.75" x14ac:dyDescent="0.25">
      <c r="A54" s="1" t="s">
        <v>10</v>
      </c>
      <c r="B54" s="10"/>
      <c r="C54" s="12">
        <v>2333044</v>
      </c>
      <c r="D54" s="25">
        <v>3587364</v>
      </c>
      <c r="E54" s="12">
        <v>2369091</v>
      </c>
      <c r="F54" s="26">
        <f t="shared" si="3"/>
        <v>1218273</v>
      </c>
      <c r="G54" s="12"/>
      <c r="H54" s="10">
        <f t="shared" si="4"/>
        <v>1254320</v>
      </c>
      <c r="I54" s="1"/>
      <c r="J54" s="11">
        <f t="shared" si="5"/>
        <v>0.53763238070092123</v>
      </c>
      <c r="K54" s="1"/>
    </row>
    <row r="55" spans="1:11" ht="15.75" x14ac:dyDescent="0.25">
      <c r="A55" s="1" t="s">
        <v>9</v>
      </c>
      <c r="B55" s="10"/>
      <c r="C55" s="12">
        <v>7602085</v>
      </c>
      <c r="D55" s="25">
        <v>10968274</v>
      </c>
      <c r="E55" s="12">
        <v>7654781</v>
      </c>
      <c r="F55" s="26">
        <f t="shared" si="3"/>
        <v>3313493</v>
      </c>
      <c r="G55" s="12"/>
      <c r="H55" s="10">
        <f t="shared" si="4"/>
        <v>3366189</v>
      </c>
      <c r="I55" s="1"/>
      <c r="J55" s="11">
        <f t="shared" si="5"/>
        <v>0.44279812709276467</v>
      </c>
      <c r="K55" s="1"/>
    </row>
    <row r="56" spans="1:11" ht="15.75" x14ac:dyDescent="0.25">
      <c r="A56" s="1" t="s">
        <v>8</v>
      </c>
      <c r="B56" s="10"/>
      <c r="C56" s="12">
        <v>2333044</v>
      </c>
      <c r="D56" s="25">
        <v>3587364</v>
      </c>
      <c r="E56" s="12">
        <v>2369091</v>
      </c>
      <c r="F56" s="26">
        <f t="shared" si="3"/>
        <v>1218273</v>
      </c>
      <c r="G56" s="12"/>
      <c r="H56" s="10">
        <f t="shared" si="4"/>
        <v>1254320</v>
      </c>
      <c r="I56" s="1"/>
      <c r="J56" s="11">
        <f t="shared" si="5"/>
        <v>0.53763238070092123</v>
      </c>
      <c r="K56" s="1"/>
    </row>
    <row r="57" spans="1:11" ht="15.75" x14ac:dyDescent="0.25">
      <c r="A57" s="1" t="s">
        <v>7</v>
      </c>
      <c r="B57" s="10"/>
      <c r="C57" s="12">
        <v>631013</v>
      </c>
      <c r="D57" s="25">
        <v>968015</v>
      </c>
      <c r="E57" s="12">
        <v>968015</v>
      </c>
      <c r="F57" s="26">
        <f t="shared" si="3"/>
        <v>0</v>
      </c>
      <c r="G57" s="12"/>
      <c r="H57" s="10">
        <f t="shared" si="4"/>
        <v>337002</v>
      </c>
      <c r="I57" s="1"/>
      <c r="J57" s="11">
        <f t="shared" si="5"/>
        <v>0.53406506680527976</v>
      </c>
      <c r="K57" s="1"/>
    </row>
    <row r="58" spans="1:11" ht="15.75" x14ac:dyDescent="0.25">
      <c r="A58" s="1" t="s">
        <v>6</v>
      </c>
      <c r="B58" s="10"/>
      <c r="C58" s="12">
        <v>1544042</v>
      </c>
      <c r="D58" s="25">
        <v>2368661</v>
      </c>
      <c r="E58" s="12">
        <v>2368661</v>
      </c>
      <c r="F58" s="26">
        <f t="shared" si="3"/>
        <v>0</v>
      </c>
      <c r="G58" s="12"/>
      <c r="H58" s="10">
        <f t="shared" si="4"/>
        <v>824619</v>
      </c>
      <c r="I58" s="1"/>
      <c r="J58" s="11">
        <f t="shared" si="5"/>
        <v>0.53406513553387791</v>
      </c>
      <c r="K58" s="1"/>
    </row>
    <row r="59" spans="1:11" ht="15.75" x14ac:dyDescent="0.25">
      <c r="A59" s="1" t="s">
        <v>5</v>
      </c>
      <c r="B59" s="10"/>
      <c r="C59" s="12">
        <v>484093</v>
      </c>
      <c r="D59" s="25">
        <v>742630</v>
      </c>
      <c r="E59" s="12">
        <v>742630</v>
      </c>
      <c r="F59" s="26">
        <f t="shared" si="3"/>
        <v>0</v>
      </c>
      <c r="G59" s="12"/>
      <c r="H59" s="10">
        <f t="shared" si="4"/>
        <v>258537</v>
      </c>
      <c r="I59" s="1"/>
      <c r="J59" s="11">
        <f t="shared" si="5"/>
        <v>0.53406473549503919</v>
      </c>
      <c r="K59" s="1"/>
    </row>
    <row r="60" spans="1:11" ht="15.75" x14ac:dyDescent="0.25">
      <c r="A60" s="1" t="s">
        <v>4</v>
      </c>
      <c r="B60" s="10"/>
      <c r="C60" s="12">
        <v>2713548</v>
      </c>
      <c r="D60" s="25">
        <v>3662266</v>
      </c>
      <c r="E60" s="12">
        <v>2555903</v>
      </c>
      <c r="F60" s="26">
        <f t="shared" si="3"/>
        <v>1106363</v>
      </c>
      <c r="G60" s="12"/>
      <c r="H60" s="10">
        <f t="shared" si="4"/>
        <v>948718</v>
      </c>
      <c r="I60" s="1"/>
      <c r="J60" s="11">
        <f t="shared" si="5"/>
        <v>0.34962270798231687</v>
      </c>
      <c r="K60" s="1"/>
    </row>
    <row r="61" spans="1:11" ht="15.75" x14ac:dyDescent="0.25">
      <c r="A61" s="1" t="s">
        <v>3</v>
      </c>
      <c r="B61" s="10"/>
      <c r="C61" s="12">
        <v>823068</v>
      </c>
      <c r="D61" s="25">
        <v>1262640</v>
      </c>
      <c r="E61" s="12">
        <v>1262640</v>
      </c>
      <c r="F61" s="26">
        <f t="shared" si="3"/>
        <v>0</v>
      </c>
      <c r="G61" s="12"/>
      <c r="H61" s="10">
        <f t="shared" si="4"/>
        <v>439572</v>
      </c>
      <c r="I61" s="1"/>
      <c r="J61" s="11">
        <f t="shared" si="5"/>
        <v>0.53406522911837173</v>
      </c>
      <c r="K61" s="1"/>
    </row>
    <row r="62" spans="1:11" ht="15.75" x14ac:dyDescent="0.25">
      <c r="A62" s="1" t="s">
        <v>2</v>
      </c>
      <c r="B62" s="10"/>
      <c r="C62" s="12">
        <v>0</v>
      </c>
      <c r="D62" s="25">
        <v>0</v>
      </c>
      <c r="E62" s="12">
        <v>0</v>
      </c>
      <c r="F62" s="27">
        <f t="shared" si="3"/>
        <v>0</v>
      </c>
      <c r="G62" s="10"/>
      <c r="H62" s="10">
        <f t="shared" si="4"/>
        <v>0</v>
      </c>
      <c r="I62" s="1"/>
      <c r="J62" s="11"/>
      <c r="K62" s="1"/>
    </row>
    <row r="63" spans="1:11" ht="15.75" x14ac:dyDescent="0.25">
      <c r="A63" s="1" t="s">
        <v>60</v>
      </c>
      <c r="B63" s="10"/>
      <c r="C63" s="12">
        <v>5888889</v>
      </c>
      <c r="D63" s="25">
        <v>9035185</v>
      </c>
      <c r="E63" s="12">
        <v>5989965</v>
      </c>
      <c r="F63" s="26">
        <f t="shared" si="3"/>
        <v>3045220</v>
      </c>
      <c r="G63" s="12"/>
      <c r="H63" s="10">
        <f t="shared" si="4"/>
        <v>3146296</v>
      </c>
      <c r="I63" s="1"/>
      <c r="J63" s="11">
        <f>H63/C63</f>
        <v>0.53427666916459116</v>
      </c>
      <c r="K63" s="1"/>
    </row>
    <row r="64" spans="1:11" ht="18.75" x14ac:dyDescent="0.25">
      <c r="A64" s="20" t="s">
        <v>61</v>
      </c>
      <c r="B64" s="21"/>
      <c r="C64" s="9">
        <v>0</v>
      </c>
      <c r="D64" s="28">
        <v>40777500</v>
      </c>
      <c r="E64" s="9">
        <v>0</v>
      </c>
      <c r="F64" s="29">
        <f t="shared" si="3"/>
        <v>40777500</v>
      </c>
      <c r="G64" s="9"/>
      <c r="H64" s="9">
        <f t="shared" si="4"/>
        <v>40777500</v>
      </c>
      <c r="I64" s="15"/>
      <c r="J64" s="22"/>
      <c r="K64" s="1"/>
    </row>
    <row r="65" spans="1:11" ht="15.75" x14ac:dyDescent="0.25">
      <c r="A65" s="1"/>
      <c r="B65" s="8"/>
      <c r="C65" s="7"/>
      <c r="D65" s="30"/>
      <c r="E65" s="7"/>
      <c r="F65" s="31"/>
      <c r="G65" s="7"/>
      <c r="H65" s="6"/>
      <c r="I65" s="1"/>
      <c r="J65" s="5"/>
      <c r="K65" s="1"/>
    </row>
    <row r="66" spans="1:11" ht="15.75" x14ac:dyDescent="0.25">
      <c r="A66" s="40" t="s">
        <v>1</v>
      </c>
      <c r="B66" s="41"/>
      <c r="C66" s="41">
        <f>SUM(C6:C64)</f>
        <v>477000000</v>
      </c>
      <c r="D66" s="42">
        <f>SUM(D6:D64)</f>
        <v>731850000</v>
      </c>
      <c r="E66" s="41">
        <v>481850000</v>
      </c>
      <c r="F66" s="43">
        <f>SUM(F6:F64)</f>
        <v>250000000</v>
      </c>
      <c r="G66" s="41"/>
      <c r="H66" s="21">
        <f>D66-C66</f>
        <v>254850000</v>
      </c>
      <c r="I66" s="15"/>
      <c r="J66" s="22">
        <f>H66/C66</f>
        <v>0.53427672955974848</v>
      </c>
      <c r="K66" s="1"/>
    </row>
    <row r="67" spans="1:11" ht="15.75" x14ac:dyDescent="0.25">
      <c r="A67" s="1"/>
      <c r="B67" s="1"/>
      <c r="C67" s="1"/>
      <c r="D67" s="1"/>
      <c r="E67" s="1"/>
      <c r="F67" s="1"/>
      <c r="G67" s="1"/>
      <c r="H67" s="1"/>
      <c r="I67" s="1"/>
      <c r="J67" s="1"/>
      <c r="K67" s="1"/>
    </row>
    <row r="68" spans="1:11" ht="15.75" x14ac:dyDescent="0.25">
      <c r="A68" s="46" t="s">
        <v>62</v>
      </c>
      <c r="B68" s="46"/>
      <c r="C68" s="46"/>
      <c r="D68" s="46"/>
      <c r="E68" s="46"/>
      <c r="F68" s="46"/>
      <c r="G68" s="46"/>
      <c r="H68" s="46"/>
      <c r="I68" s="46"/>
      <c r="J68" s="46"/>
      <c r="K68" s="1"/>
    </row>
    <row r="69" spans="1:11" ht="31.5" customHeight="1" x14ac:dyDescent="0.25">
      <c r="A69" s="45" t="s">
        <v>63</v>
      </c>
      <c r="B69" s="45"/>
      <c r="C69" s="45"/>
      <c r="D69" s="45"/>
      <c r="E69" s="45"/>
      <c r="F69" s="45"/>
      <c r="G69" s="45"/>
      <c r="H69" s="45"/>
      <c r="I69" s="45"/>
      <c r="J69" s="45"/>
      <c r="K69" s="1"/>
    </row>
    <row r="70" spans="1:11" ht="15.75" x14ac:dyDescent="0.25">
      <c r="A70" s="45" t="s">
        <v>64</v>
      </c>
      <c r="B70" s="45"/>
      <c r="C70" s="45"/>
      <c r="D70" s="45"/>
      <c r="E70" s="45"/>
      <c r="F70" s="45"/>
      <c r="G70" s="45"/>
      <c r="H70" s="45"/>
      <c r="I70" s="45"/>
      <c r="J70" s="45"/>
      <c r="K70" s="1"/>
    </row>
    <row r="71" spans="1:11" ht="15.75" x14ac:dyDescent="0.25">
      <c r="A71" s="4"/>
      <c r="B71" s="1"/>
      <c r="C71" s="1"/>
      <c r="D71" s="1"/>
      <c r="E71" s="1"/>
      <c r="F71" s="1"/>
      <c r="G71" s="1"/>
      <c r="H71" s="1"/>
      <c r="I71" s="1"/>
      <c r="J71" s="1"/>
      <c r="K71" s="1"/>
    </row>
    <row r="72" spans="1:11" ht="15.75" x14ac:dyDescent="0.25">
      <c r="A72" s="3" t="s">
        <v>59</v>
      </c>
      <c r="B72" s="1"/>
      <c r="C72" s="1"/>
      <c r="D72" s="1"/>
      <c r="E72" s="1"/>
      <c r="F72" s="1"/>
      <c r="G72" s="1"/>
      <c r="H72" s="1"/>
      <c r="I72" s="1"/>
      <c r="J72" s="1"/>
      <c r="K72" s="1"/>
    </row>
    <row r="73" spans="1:11" ht="15.75" x14ac:dyDescent="0.25">
      <c r="A73" s="2" t="s">
        <v>0</v>
      </c>
      <c r="B73" s="1"/>
      <c r="C73" s="1"/>
      <c r="D73" s="1"/>
      <c r="E73" s="1"/>
      <c r="F73" s="1"/>
      <c r="G73" s="1"/>
      <c r="H73" s="1"/>
      <c r="I73" s="1"/>
      <c r="J73" s="1"/>
      <c r="K73" s="1"/>
    </row>
    <row r="74" spans="1:11" x14ac:dyDescent="0.25">
      <c r="F74" s="19">
        <f>D64/5</f>
        <v>8155500</v>
      </c>
    </row>
  </sheetData>
  <mergeCells count="4">
    <mergeCell ref="A1:K1"/>
    <mergeCell ref="A69:J69"/>
    <mergeCell ref="A70:J70"/>
    <mergeCell ref="A68:J68"/>
  </mergeCells>
  <pageMargins left="0.7" right="0.7" top="0.75" bottom="0.7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 C</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American Rescue Plan Funds — Special Education — Grants for Infants and Families (Excel)</dc:title>
  <dc:subject>IDEA American Rescue Plan Funds</dc:subject>
  <dc:creator>Budget</dc:creator>
  <cp:keywords>ARP</cp:keywords>
  <cp:lastModifiedBy>Rhodes, Geoffrey</cp:lastModifiedBy>
  <cp:lastPrinted>2018-06-11T14:13:09Z</cp:lastPrinted>
  <dcterms:created xsi:type="dcterms:W3CDTF">2018-04-05T14:00:51Z</dcterms:created>
  <dcterms:modified xsi:type="dcterms:W3CDTF">2021-06-09T16:10:17Z</dcterms:modified>
</cp:coreProperties>
</file>