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20" windowWidth="15240" windowHeight="8960" activeTab="0"/>
  </bookViews>
  <sheets>
    <sheet name="SRSA" sheetId="1" r:id="rId1"/>
    <sheet name="ALL" sheetId="2" r:id="rId2"/>
  </sheets>
  <definedNames>
    <definedName name="_xlnm.Print_Area" localSheetId="1">'ALL'!$A$1:$AI$299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<sst xmlns="http://schemas.openxmlformats.org/spreadsheetml/2006/main" count="6207" uniqueCount="2217">
  <si>
    <t>72751</t>
  </si>
  <si>
    <t>0006</t>
  </si>
  <si>
    <t>4794518181</t>
  </si>
  <si>
    <t>0511340</t>
  </si>
  <si>
    <t>5303000</t>
  </si>
  <si>
    <t>PERRYVILLE SCHOOL DISTRICT</t>
  </si>
  <si>
    <t>823 ASH</t>
  </si>
  <si>
    <t>PERRYVILLE</t>
  </si>
  <si>
    <t>72126</t>
  </si>
  <si>
    <t>9484</t>
  </si>
  <si>
    <t>5018892327</t>
  </si>
  <si>
    <t>0500066</t>
  </si>
  <si>
    <t>0122000</t>
  </si>
  <si>
    <t>PHILLIPS COMMUNITY COLLEGE</t>
  </si>
  <si>
    <t>2807 HIGHWAY 165 SOUTH</t>
  </si>
  <si>
    <t>STUTTGART</t>
  </si>
  <si>
    <t>72160</t>
  </si>
  <si>
    <t>2408</t>
  </si>
  <si>
    <t>8706734201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</si>
  <si>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</si>
  <si>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</si>
  <si>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</si>
  <si>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</si>
  <si>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</si>
  <si>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</si>
  <si>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</si>
  <si>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8705982572</t>
  </si>
  <si>
    <t>0500026</t>
  </si>
  <si>
    <t>3505000</t>
  </si>
  <si>
    <t>PINE BLUFF SCHOOL DISTRICT</t>
  </si>
  <si>
    <t>1215 WEST PULLEN</t>
  </si>
  <si>
    <t>8705434200</t>
  </si>
  <si>
    <t>0511610</t>
  </si>
  <si>
    <t>6103000</t>
  </si>
  <si>
    <t>POCAHONTAS SCHOOL DISTRICT</t>
  </si>
  <si>
    <t>2300 NORTH PARK</t>
  </si>
  <si>
    <t>POCAHONTAS</t>
  </si>
  <si>
    <t>72455</t>
  </si>
  <si>
    <t>8708924573</t>
  </si>
  <si>
    <t>0511700</t>
  </si>
  <si>
    <t>5804000</t>
  </si>
  <si>
    <t>POTTSVILLE SCHOOL DISTRICT</t>
  </si>
  <si>
    <t>63 WEST CEDAR ST</t>
  </si>
  <si>
    <t>POTTSVILLE</t>
  </si>
  <si>
    <t>72858</t>
  </si>
  <si>
    <t>4799688101</t>
  </si>
  <si>
    <t>0511730</t>
  </si>
  <si>
    <t>2703000</t>
  </si>
  <si>
    <t>POYEN SCHOOL DISTRICT</t>
  </si>
  <si>
    <t>P O BOX 209</t>
  </si>
  <si>
    <t>POYEN</t>
  </si>
  <si>
    <t>72128</t>
  </si>
  <si>
    <t>0209</t>
  </si>
  <si>
    <t>5013328884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</si>
  <si>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</si>
  <si>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</si>
  <si>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</si>
  <si>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</si>
  <si>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</si>
  <si>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</si>
  <si>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</si>
  <si>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4798464213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</si>
  <si>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</si>
  <si>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</si>
  <si>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</si>
  <si>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</si>
  <si>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</si>
  <si>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</si>
  <si>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</si>
  <si>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8708873016</t>
  </si>
  <si>
    <t>0511850</t>
  </si>
  <si>
    <t>6003000</t>
  </si>
  <si>
    <t>PULASKI CO. SPEC. SCHOOL DIST.</t>
  </si>
  <si>
    <t>P O BOX 8601</t>
  </si>
  <si>
    <t>72216</t>
  </si>
  <si>
    <t>8601</t>
  </si>
  <si>
    <t>5014902000</t>
  </si>
  <si>
    <t>0500058</t>
  </si>
  <si>
    <t>6322000</t>
  </si>
  <si>
    <t>PULASKI TECHNICAL COLLEGE</t>
  </si>
  <si>
    <t>3201 S REYNOLDS ROAD</t>
  </si>
  <si>
    <t>5016022420</t>
  </si>
  <si>
    <t>0500057</t>
  </si>
  <si>
    <t>2622000</t>
  </si>
  <si>
    <t>QUAPAW TECHNICAL INSTITUTE</t>
  </si>
  <si>
    <t>P O BOX 3950</t>
  </si>
  <si>
    <t>71914</t>
  </si>
  <si>
    <t>5017679314</t>
  </si>
  <si>
    <t>0511880</t>
  </si>
  <si>
    <t>1203000</t>
  </si>
  <si>
    <t>QUITMAN SCHOOL DISTRICT</t>
  </si>
  <si>
    <t>P O BOX 178</t>
  </si>
  <si>
    <t>QUITMAN</t>
  </si>
  <si>
    <t>72131</t>
  </si>
  <si>
    <t>0178</t>
  </si>
  <si>
    <t>5015893156</t>
  </si>
  <si>
    <t>0504370</t>
  </si>
  <si>
    <t>1106000</t>
  </si>
  <si>
    <t>RECTOR SCHOOL DISTRICT</t>
  </si>
  <si>
    <t>P O BOX 367</t>
  </si>
  <si>
    <t>RECTOR</t>
  </si>
  <si>
    <t>72461</t>
  </si>
  <si>
    <t>0367</t>
  </si>
  <si>
    <t>8705953151</t>
  </si>
  <si>
    <t>0500012</t>
  </si>
  <si>
    <t>1613000</t>
  </si>
  <si>
    <t>RIVERSIDE SCHOOL DISTRICT</t>
  </si>
  <si>
    <t>LAKE CITY</t>
  </si>
  <si>
    <t>72437</t>
  </si>
  <si>
    <t>8702374329</t>
  </si>
  <si>
    <t>0508400</t>
  </si>
  <si>
    <t>7307000</t>
  </si>
  <si>
    <t>RIVERVIEW SCHOOL DISTRICT</t>
  </si>
  <si>
    <t>800 RAIDER DRIVE</t>
  </si>
  <si>
    <t>72143</t>
  </si>
  <si>
    <t>4792</t>
  </si>
  <si>
    <t>5012790540</t>
  </si>
  <si>
    <t>0511970</t>
  </si>
  <si>
    <t>0405000</t>
  </si>
  <si>
    <t>3320000</t>
  </si>
  <si>
    <t>NORTH CENTRAL ARK. EDUC CO-OP</t>
  </si>
  <si>
    <t>P O BOX 739</t>
  </si>
  <si>
    <t>0739</t>
  </si>
  <si>
    <t>8703687955</t>
  </si>
  <si>
    <t>0500027</t>
  </si>
  <si>
    <t>3820000</t>
  </si>
  <si>
    <t>NORTHEAST ARK. EDUC. CO-OP</t>
  </si>
  <si>
    <t>211 WEST HICKORY</t>
  </si>
  <si>
    <t>2648</t>
  </si>
  <si>
    <t>8708867717</t>
  </si>
  <si>
    <t>0500039</t>
  </si>
  <si>
    <t>7221000</t>
  </si>
  <si>
    <t>NORTHWEST ARK. EDUCATION CO-OP</t>
  </si>
  <si>
    <t>4 N DOUBLE SPRINS ROAD</t>
  </si>
  <si>
    <t>4792677450</t>
  </si>
  <si>
    <t>0500081</t>
  </si>
  <si>
    <t>7222000</t>
  </si>
  <si>
    <t>NORTHWEST ARKANSAS COMMUNITY COLLEGE</t>
  </si>
  <si>
    <t>2350 OLD FARMINGTON</t>
  </si>
  <si>
    <t>4794443058</t>
  </si>
  <si>
    <t>0500391</t>
  </si>
  <si>
    <t>0441700</t>
  </si>
  <si>
    <t>NWA ACADEMY OF FINE ARTS</t>
  </si>
  <si>
    <t>506 POPLAR</t>
  </si>
  <si>
    <t>72756</t>
  </si>
  <si>
    <t>4796312787</t>
  </si>
  <si>
    <t>0500401</t>
  </si>
  <si>
    <t>4740700</t>
  </si>
  <si>
    <t>OCAPS</t>
  </si>
  <si>
    <t>1425 OHLENDORF</t>
  </si>
  <si>
    <t>OSCEOLA</t>
  </si>
  <si>
    <t>72370</t>
  </si>
  <si>
    <t>8708220574</t>
  </si>
  <si>
    <t>0510920</t>
  </si>
  <si>
    <t>0504000</t>
  </si>
  <si>
    <t>OMAHA SCHOOL DISTRICT</t>
  </si>
  <si>
    <t>522 W COLLEGE</t>
  </si>
  <si>
    <t>OMAHA</t>
  </si>
  <si>
    <t>72662</t>
  </si>
  <si>
    <t>0480</t>
  </si>
  <si>
    <t>8704263366</t>
  </si>
  <si>
    <t>0510950</t>
  </si>
  <si>
    <t>4713000</t>
  </si>
  <si>
    <t>OSCEOLA SCHOOL DISTRICT</t>
  </si>
  <si>
    <t>2750 W SEMMES</t>
  </si>
  <si>
    <t>0628</t>
  </si>
  <si>
    <t>8705632561</t>
  </si>
  <si>
    <t>0500073</t>
  </si>
  <si>
    <t>5706000</t>
  </si>
  <si>
    <t>OUACHITA RIVER SCHOOL DISTRICT</t>
  </si>
  <si>
    <t>143 POLK 96</t>
  </si>
  <si>
    <t>4793942348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</si>
  <si>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</si>
  <si>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</si>
  <si>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</si>
  <si>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</si>
  <si>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</si>
  <si>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</si>
  <si>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</si>
  <si>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5013842318</t>
  </si>
  <si>
    <t>0500054</t>
  </si>
  <si>
    <t>3022000</t>
  </si>
  <si>
    <t>OUACHITA TECHNICAL COLLEGE</t>
  </si>
  <si>
    <t>P O BOX 816</t>
  </si>
  <si>
    <t>5013323658</t>
  </si>
  <si>
    <t>0500076</t>
  </si>
  <si>
    <t>6505000</t>
  </si>
  <si>
    <t>OZARK MOUNTAIN SCHOOL DISTRICT</t>
  </si>
  <si>
    <t>P O BOX 69</t>
  </si>
  <si>
    <t>ST JOE</t>
  </si>
  <si>
    <t>8704392213</t>
  </si>
  <si>
    <t>0511010</t>
  </si>
  <si>
    <t>2404000</t>
  </si>
  <si>
    <t>OZARK SCHOOL DISTRICT</t>
  </si>
  <si>
    <t>P O BOX 135</t>
  </si>
  <si>
    <t>OZARK</t>
  </si>
  <si>
    <t>72949</t>
  </si>
  <si>
    <t>0135</t>
  </si>
  <si>
    <t>4796674118</t>
  </si>
  <si>
    <t>0500005</t>
  </si>
  <si>
    <t>0520000</t>
  </si>
  <si>
    <t>OZARKS UNLITD. RESOURCE CO-OP</t>
  </si>
  <si>
    <t>525 OLD BELLEFONTE RD</t>
  </si>
  <si>
    <t>5542</t>
  </si>
  <si>
    <t>8707439100</t>
  </si>
  <si>
    <t>0500051</t>
  </si>
  <si>
    <t>6205000</t>
  </si>
  <si>
    <t>PALESTINE-WHEATLEY SCH. DIST.</t>
  </si>
  <si>
    <t>PALESTINE</t>
  </si>
  <si>
    <t>72372</t>
  </si>
  <si>
    <t>8705812646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</si>
  <si>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</si>
  <si>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</si>
  <si>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</si>
  <si>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</si>
  <si>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</si>
  <si>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</si>
  <si>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</si>
  <si>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5017284511</t>
  </si>
  <si>
    <t>0500017</t>
  </si>
  <si>
    <t>2808000</t>
  </si>
  <si>
    <t>PARAGOULD SCHOOL DISTRICT</t>
  </si>
  <si>
    <t>1501 WEST COURT STREET</t>
  </si>
  <si>
    <t>4248</t>
  </si>
  <si>
    <t>8702392105</t>
  </si>
  <si>
    <t>0511130</t>
  </si>
  <si>
    <t>4203000</t>
  </si>
  <si>
    <t>PARIS SCHOOL DISTRICT</t>
  </si>
  <si>
    <t>602 N TENTH ST</t>
  </si>
  <si>
    <t>PARIS</t>
  </si>
  <si>
    <t>72855</t>
  </si>
  <si>
    <t>0645</t>
  </si>
  <si>
    <t>4799633243</t>
  </si>
  <si>
    <t>0511220</t>
  </si>
  <si>
    <t>7007000</t>
  </si>
  <si>
    <t>PARKERS CHAPEL SCHOOL DIST.</t>
  </si>
  <si>
    <t>401 PARKERS CHAPEL R</t>
  </si>
  <si>
    <t>7981</t>
  </si>
  <si>
    <t>8708624641</t>
  </si>
  <si>
    <t>0503030</t>
  </si>
  <si>
    <t>0407000</t>
  </si>
  <si>
    <t>PEA RIDGE SCHOOL DISTRICT</t>
  </si>
  <si>
    <t>781 W PICKENS ROAD</t>
  </si>
  <si>
    <t>PEA RIDGE</t>
  </si>
  <si>
    <t>5733</t>
  </si>
  <si>
    <t>8703674000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</si>
  <si>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</si>
  <si>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</si>
  <si>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</si>
  <si>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</si>
  <si>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</si>
  <si>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</si>
  <si>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</si>
  <si>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8708672323</t>
  </si>
  <si>
    <t>0500043</t>
  </si>
  <si>
    <t>0303000</t>
  </si>
  <si>
    <t>MOUNTAIN HOME SCHOOL DISTRICT</t>
  </si>
  <si>
    <t>2465 RODEO DR</t>
  </si>
  <si>
    <t>MOUNTAIN HOME</t>
  </si>
  <si>
    <t>72653</t>
  </si>
  <si>
    <t>4840</t>
  </si>
  <si>
    <t>8704251201</t>
  </si>
  <si>
    <t>0510170</t>
  </si>
  <si>
    <t>2607000</t>
  </si>
  <si>
    <t>MOUNTAIN PINE SCHOOL DISTRICT</t>
  </si>
  <si>
    <t>MOUNTAIN PINE</t>
  </si>
  <si>
    <t>71956</t>
  </si>
  <si>
    <t>0001</t>
  </si>
  <si>
    <t>5017671540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</si>
  <si>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</si>
  <si>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</si>
  <si>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</si>
  <si>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</si>
  <si>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</si>
  <si>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</si>
  <si>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</si>
  <si>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8702693443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</si>
  <si>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</si>
  <si>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</si>
  <si>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</si>
  <si>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</si>
  <si>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</si>
  <si>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</si>
  <si>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</si>
  <si>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4793692121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</si>
  <si>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</si>
  <si>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</si>
  <si>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</si>
  <si>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</si>
  <si>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</si>
  <si>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</si>
  <si>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</si>
  <si>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5018492220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</si>
  <si>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</si>
  <si>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</si>
  <si>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</si>
  <si>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</si>
  <si>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</si>
  <si>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</si>
  <si>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</si>
  <si>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4799971715</t>
  </si>
  <si>
    <t>0510320</t>
  </si>
  <si>
    <t>5504000</t>
  </si>
  <si>
    <t>MURFREESBORO SCHOOL DISTRICT</t>
  </si>
  <si>
    <t>P O BOX 339</t>
  </si>
  <si>
    <t>MURFREESBORO</t>
  </si>
  <si>
    <t>71958</t>
  </si>
  <si>
    <t>0339</t>
  </si>
  <si>
    <t>8702852201</t>
  </si>
  <si>
    <t>0500060</t>
  </si>
  <si>
    <t>0522000</t>
  </si>
  <si>
    <t>N ARKANSAS COMMUNITY COLLEGE</t>
  </si>
  <si>
    <t>1515 PIONEER DRIVE</t>
  </si>
  <si>
    <t>72675</t>
  </si>
  <si>
    <t>8703913513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</si>
  <si>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</si>
  <si>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</si>
  <si>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</si>
  <si>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</si>
  <si>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</si>
  <si>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</si>
  <si>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</si>
  <si>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5017718000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</si>
  <si>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</si>
  <si>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</si>
  <si>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</si>
  <si>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</si>
  <si>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</si>
  <si>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</si>
  <si>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</si>
  <si>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8708453425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</si>
  <si>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</si>
  <si>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</si>
  <si>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</si>
  <si>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</si>
  <si>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</si>
  <si>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</si>
  <si>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</si>
  <si>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5018932925</t>
  </si>
  <si>
    <t>0510440</t>
  </si>
  <si>
    <t>1611000</t>
  </si>
  <si>
    <t>NETTLETON SCHOOL DISTRICT</t>
  </si>
  <si>
    <t>2616 PROGRESS DRIVE</t>
  </si>
  <si>
    <t>7639</t>
  </si>
  <si>
    <t>8709107800</t>
  </si>
  <si>
    <t>0500030</t>
  </si>
  <si>
    <t>5008000</t>
  </si>
  <si>
    <t>NEVADA SCHOOL DISTRICT</t>
  </si>
  <si>
    <t>ROSSTON</t>
  </si>
  <si>
    <t>71858</t>
  </si>
  <si>
    <t>0050</t>
  </si>
  <si>
    <t>8708712418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</si>
  <si>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</si>
  <si>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</si>
  <si>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</si>
  <si>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</si>
  <si>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</si>
  <si>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</si>
  <si>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</si>
  <si>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8705231312</t>
  </si>
  <si>
    <t>0510560</t>
  </si>
  <si>
    <t>0304000</t>
  </si>
  <si>
    <t>NORFORK SCHOOL DISTRICT</t>
  </si>
  <si>
    <t>44 FIREBALL LANE</t>
  </si>
  <si>
    <t>NORFORK</t>
  </si>
  <si>
    <t>72658</t>
  </si>
  <si>
    <t>9703</t>
  </si>
  <si>
    <t>8704995228</t>
  </si>
  <si>
    <t>0510620</t>
  </si>
  <si>
    <t>7006000</t>
  </si>
  <si>
    <t>NORPHLET SCHOOL DISTRICT</t>
  </si>
  <si>
    <t>NORPHLET</t>
  </si>
  <si>
    <t>71759</t>
  </si>
  <si>
    <t>8705462781</t>
  </si>
  <si>
    <t>0500022</t>
  </si>
  <si>
    <t>1517 SOUTH MAIN ST</t>
  </si>
  <si>
    <t>5231</t>
  </si>
  <si>
    <t>5013327500</t>
  </si>
  <si>
    <t>0509270</t>
  </si>
  <si>
    <t>2501000</t>
  </si>
  <si>
    <t>MAMMOTH SPRING SCHOOL DISTRICT</t>
  </si>
  <si>
    <t>410 GOLDSMITH AVE</t>
  </si>
  <si>
    <t>MAMMOTH SPRING</t>
  </si>
  <si>
    <t>72554</t>
  </si>
  <si>
    <t>0370</t>
  </si>
  <si>
    <t>8706253612</t>
  </si>
  <si>
    <t>0500046</t>
  </si>
  <si>
    <t>4712000</t>
  </si>
  <si>
    <t>MANILA SCHOOL DISTRICT</t>
  </si>
  <si>
    <t>P O BOX 670</t>
  </si>
  <si>
    <t>MANILA</t>
  </si>
  <si>
    <t>72442</t>
  </si>
  <si>
    <t>0670</t>
  </si>
  <si>
    <t>8705614419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</si>
  <si>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</si>
  <si>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</si>
  <si>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</si>
  <si>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</si>
  <si>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</si>
  <si>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</si>
  <si>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</si>
  <si>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4799284006</t>
  </si>
  <si>
    <t>0509390</t>
  </si>
  <si>
    <t>1804000</t>
  </si>
  <si>
    <t>MARION SCHOOL DISTRICT</t>
  </si>
  <si>
    <t>200 MANOR STREET</t>
  </si>
  <si>
    <t>MARION</t>
  </si>
  <si>
    <t>72364</t>
  </si>
  <si>
    <t>1909</t>
  </si>
  <si>
    <t>8707395100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</si>
  <si>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</si>
  <si>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</si>
  <si>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</si>
  <si>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</si>
  <si>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</si>
  <si>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</si>
  <si>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</si>
  <si>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8703582913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</si>
  <si>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</si>
  <si>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</si>
  <si>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</si>
  <si>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</si>
  <si>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</si>
  <si>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</si>
  <si>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</si>
  <si>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8705972723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</si>
  <si>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</si>
  <si>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</si>
  <si>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</si>
  <si>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</si>
  <si>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</si>
  <si>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</si>
  <si>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</si>
  <si>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8708292101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</si>
  <si>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</si>
  <si>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</si>
  <si>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</si>
  <si>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</si>
  <si>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</si>
  <si>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</si>
  <si>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</si>
  <si>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5014700506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</si>
  <si>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</si>
  <si>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</si>
  <si>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</si>
  <si>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</si>
  <si>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</si>
  <si>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</si>
  <si>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</si>
  <si>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8706472051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</si>
  <si>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</si>
  <si>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</si>
  <si>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</si>
  <si>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</si>
  <si>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</si>
  <si>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</si>
  <si>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</si>
  <si>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8707312535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</si>
  <si>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</si>
  <si>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</si>
  <si>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</si>
  <si>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</si>
  <si>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</si>
  <si>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</si>
  <si>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</si>
  <si>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8702223670</t>
  </si>
  <si>
    <t>0509720</t>
  </si>
  <si>
    <t>3302000</t>
  </si>
  <si>
    <t>MELBOURNE SCHOOL DISTRICT</t>
  </si>
  <si>
    <t>P O BOX 250</t>
  </si>
  <si>
    <t>MELBOURNE</t>
  </si>
  <si>
    <t>72556</t>
  </si>
  <si>
    <t>0250</t>
  </si>
  <si>
    <t>8703684500</t>
  </si>
  <si>
    <t>0509750</t>
  </si>
  <si>
    <t>5703000</t>
  </si>
  <si>
    <t>MENA SCHOOL DISTRICT</t>
  </si>
  <si>
    <t>501 HICKORY ST</t>
  </si>
  <si>
    <t>MENA</t>
  </si>
  <si>
    <t>71953</t>
  </si>
  <si>
    <t>1945</t>
  </si>
  <si>
    <t>4793941710</t>
  </si>
  <si>
    <t>0500063</t>
  </si>
  <si>
    <t>1870000</t>
  </si>
  <si>
    <t>MID SOUTH COMMUNITY COLLEGE</t>
  </si>
  <si>
    <t>2000 W BROADWAY</t>
  </si>
  <si>
    <t>WEST MEMPHIS</t>
  </si>
  <si>
    <t>72301</t>
  </si>
  <si>
    <t>8707336722</t>
  </si>
  <si>
    <t>3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</si>
  <si>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</si>
  <si>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</si>
  <si>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</si>
  <si>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</si>
  <si>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</si>
  <si>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</si>
  <si>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</si>
  <si>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5013458844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</si>
  <si>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</si>
  <si>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</si>
  <si>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</si>
  <si>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</si>
  <si>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</si>
  <si>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</si>
  <si>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</si>
  <si>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8702874748</t>
  </si>
  <si>
    <t>0509840</t>
  </si>
  <si>
    <t>2203000</t>
  </si>
  <si>
    <t>MONTICELLO SCHOOL DISTRICT</t>
  </si>
  <si>
    <t>935 SCOGIN DR</t>
  </si>
  <si>
    <t>5440700</t>
  </si>
  <si>
    <t>KIPP:DELTA COLLEGE PREP SCHOOL</t>
  </si>
  <si>
    <t>215 CHERRY</t>
  </si>
  <si>
    <t>8707539444</t>
  </si>
  <si>
    <t>0508490</t>
  </si>
  <si>
    <t>5503000</t>
  </si>
  <si>
    <t>KIRBY SCHOOL DISTRICT</t>
  </si>
  <si>
    <t>KIRBY</t>
  </si>
  <si>
    <t>71950</t>
  </si>
  <si>
    <t>8703984212</t>
  </si>
  <si>
    <t>0500065</t>
  </si>
  <si>
    <t>3704000</t>
  </si>
  <si>
    <t>LAFAYETTE COUNTY SCHOOL DISTRI</t>
  </si>
  <si>
    <t>LEWISVILLE</t>
  </si>
  <si>
    <t>71845</t>
  </si>
  <si>
    <t>8709215500</t>
  </si>
  <si>
    <t>0508610</t>
  </si>
  <si>
    <t>2605000</t>
  </si>
  <si>
    <t>LAKE HAMILTON SCHOOL DISTRICT</t>
  </si>
  <si>
    <t>205 WOLF STREET</t>
  </si>
  <si>
    <t>PEARCY</t>
  </si>
  <si>
    <t>71964</t>
  </si>
  <si>
    <t>5017672306</t>
  </si>
  <si>
    <t>0508640</t>
  </si>
  <si>
    <t>0903000</t>
  </si>
  <si>
    <t>LAKESIDE SCHOOL DISTRICT</t>
  </si>
  <si>
    <t>1110 SOUTH LAKESHORE</t>
  </si>
  <si>
    <t>LAKE VILLAGE</t>
  </si>
  <si>
    <t>71653</t>
  </si>
  <si>
    <t>1426</t>
  </si>
  <si>
    <t>8702657300</t>
  </si>
  <si>
    <t>0508670</t>
  </si>
  <si>
    <t>2606000</t>
  </si>
  <si>
    <t>2837 MALVERN AVENUE</t>
  </si>
  <si>
    <t>8321</t>
  </si>
  <si>
    <t>5012621880</t>
  </si>
  <si>
    <t>0508700</t>
  </si>
  <si>
    <t>3604000</t>
  </si>
  <si>
    <t>LAMAR SCHOOL DISTRICT</t>
  </si>
  <si>
    <t>301 ELBERTA ST</t>
  </si>
  <si>
    <t>LAMAR</t>
  </si>
  <si>
    <t>72846</t>
  </si>
  <si>
    <t>0208</t>
  </si>
  <si>
    <t>4798853907</t>
  </si>
  <si>
    <t>0508730</t>
  </si>
  <si>
    <t>6605000</t>
  </si>
  <si>
    <t>LAVACA SCHOOL DISTRICT</t>
  </si>
  <si>
    <t>LAVACA</t>
  </si>
  <si>
    <t>72941</t>
  </si>
  <si>
    <t>4796745611</t>
  </si>
  <si>
    <t>0500082</t>
  </si>
  <si>
    <t>3810000</t>
  </si>
  <si>
    <t>LAWRENCE COUNTY SCHOOL DISTRIC</t>
  </si>
  <si>
    <t>508 E FREE STREET</t>
  </si>
  <si>
    <t>WALNUT RIDGE</t>
  </si>
  <si>
    <t>72476</t>
  </si>
  <si>
    <t>8708866634</t>
  </si>
  <si>
    <t>0503420</t>
  </si>
  <si>
    <t>0506000</t>
  </si>
  <si>
    <t>LEAD HILL SCHOOL DISTRICT</t>
  </si>
  <si>
    <t>LEAD HILL</t>
  </si>
  <si>
    <t>72644</t>
  </si>
  <si>
    <t>8704365249</t>
  </si>
  <si>
    <t>0509360</t>
  </si>
  <si>
    <t>3904000</t>
  </si>
  <si>
    <t>LEE COUNTY SCHOOL DISTRICT</t>
  </si>
  <si>
    <t>188 W CHESTNUT ST</t>
  </si>
  <si>
    <t>MARIANNA</t>
  </si>
  <si>
    <t>72360</t>
  </si>
  <si>
    <t>2002</t>
  </si>
  <si>
    <t>8702957100</t>
  </si>
  <si>
    <t>0508940</t>
  </si>
  <si>
    <t>7205000</t>
  </si>
  <si>
    <t>LINCOLN SCHOOL DISTRICT</t>
  </si>
  <si>
    <t>P O BOX 1127</t>
  </si>
  <si>
    <t>LINCOLN</t>
  </si>
  <si>
    <t>72744</t>
  </si>
  <si>
    <t>4798243010</t>
  </si>
  <si>
    <t>0500074</t>
  </si>
  <si>
    <t>6041700</t>
  </si>
  <si>
    <t>LISA ACADEMY</t>
  </si>
  <si>
    <t>21 CORPORATE HILL DR</t>
  </si>
  <si>
    <t>72205</t>
  </si>
  <si>
    <t>5012274942</t>
  </si>
  <si>
    <t>0500399</t>
  </si>
  <si>
    <t>6048700</t>
  </si>
  <si>
    <t>LISA ACADEMY NORTH MIDDLE SCHOOL</t>
  </si>
  <si>
    <t>5410 LANDERS ROAD</t>
  </si>
  <si>
    <t>SHERWOOD</t>
  </si>
  <si>
    <t>72117</t>
  </si>
  <si>
    <t>0509000</t>
  </si>
  <si>
    <t>6001000</t>
  </si>
  <si>
    <t>LITTLE ROCK SCHOOL DISTRICT</t>
  </si>
  <si>
    <t>810 W MARKHAM ST</t>
  </si>
  <si>
    <t>1306</t>
  </si>
  <si>
    <t>5014471002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</si>
  <si>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</si>
  <si>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</si>
  <si>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</si>
  <si>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</si>
  <si>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</si>
  <si>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</si>
  <si>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</si>
  <si>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5016762042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</si>
  <si>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</si>
  <si>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</si>
  <si>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</si>
  <si>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</si>
  <si>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</si>
  <si>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</si>
  <si>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</si>
  <si>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4799692566</t>
  </si>
  <si>
    <t>0509190</t>
  </si>
  <si>
    <t>3003000</t>
  </si>
  <si>
    <t>MAGNET COVE SCHOOL DIST.</t>
  </si>
  <si>
    <t>472 MAGNET SCHOOL RD</t>
  </si>
  <si>
    <t>5013325468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</si>
  <si>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</si>
  <si>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</si>
  <si>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</si>
  <si>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</si>
  <si>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</si>
  <si>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</si>
  <si>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</si>
  <si>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8702344933</t>
  </si>
  <si>
    <t>0509240</t>
  </si>
  <si>
    <t>3004000</t>
  </si>
  <si>
    <t>MALVERN SCHOOL DISTRICT</t>
  </si>
  <si>
    <t>HELENA/ W.HELENA SCHOOL DIST.</t>
  </si>
  <si>
    <t>P O BOX 369</t>
  </si>
  <si>
    <t>HELENA</t>
  </si>
  <si>
    <t>72342</t>
  </si>
  <si>
    <t>0369</t>
  </si>
  <si>
    <t>8703384425</t>
  </si>
  <si>
    <t>0507710</t>
  </si>
  <si>
    <t>0601000</t>
  </si>
  <si>
    <t>HERMITAGE SCHOOL DISTRICT</t>
  </si>
  <si>
    <t>P O BOX 38</t>
  </si>
  <si>
    <t>HERMITAGE</t>
  </si>
  <si>
    <t>71647</t>
  </si>
  <si>
    <t>0038</t>
  </si>
  <si>
    <t>8704632246</t>
  </si>
  <si>
    <t>0507770</t>
  </si>
  <si>
    <t>6804000</t>
  </si>
  <si>
    <t>HIGHLAND SCHOOL DISTRICT</t>
  </si>
  <si>
    <t>P O BOX 419</t>
  </si>
  <si>
    <t>HARDY</t>
  </si>
  <si>
    <t>72542</t>
  </si>
  <si>
    <t>0419</t>
  </si>
  <si>
    <t>8708563275</t>
  </si>
  <si>
    <t>0500071</t>
  </si>
  <si>
    <t>3809000</t>
  </si>
  <si>
    <t>HILLCREST SCHOOL DISTRICT</t>
  </si>
  <si>
    <t>P O BOX 50</t>
  </si>
  <si>
    <t>STRAWBERRY</t>
  </si>
  <si>
    <t>72469</t>
  </si>
  <si>
    <t>8705283856</t>
  </si>
  <si>
    <t>0500392</t>
  </si>
  <si>
    <t>3540700</t>
  </si>
  <si>
    <t>HOPE ACADEMY</t>
  </si>
  <si>
    <t>P O BOX 8251</t>
  </si>
  <si>
    <t>71611</t>
  </si>
  <si>
    <t>8705400900</t>
  </si>
  <si>
    <t>0507840</t>
  </si>
  <si>
    <t>2903000</t>
  </si>
  <si>
    <t>HOPE SCHOOL DISTRICT</t>
  </si>
  <si>
    <t>117 E SECOND STREET</t>
  </si>
  <si>
    <t>HOPE</t>
  </si>
  <si>
    <t>71801</t>
  </si>
  <si>
    <t>4402</t>
  </si>
  <si>
    <t>8707222700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</si>
  <si>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</si>
  <si>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</si>
  <si>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</si>
  <si>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</si>
  <si>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</si>
  <si>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</si>
  <si>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</si>
  <si>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8708322340</t>
  </si>
  <si>
    <t>0507890</t>
  </si>
  <si>
    <t>2603000</t>
  </si>
  <si>
    <t>HOT SPRINGS SCHOOL DISTRICT</t>
  </si>
  <si>
    <t>400 LINWOOD AVE</t>
  </si>
  <si>
    <t>71913</t>
  </si>
  <si>
    <t>5016243372</t>
  </si>
  <si>
    <t>0507990</t>
  </si>
  <si>
    <t>3804000</t>
  </si>
  <si>
    <t>HOXIE SCHOOL DISTRICT</t>
  </si>
  <si>
    <t>P O BOX 240</t>
  </si>
  <si>
    <t>HOXIE</t>
  </si>
  <si>
    <t>72433</t>
  </si>
  <si>
    <t>8708862401</t>
  </si>
  <si>
    <t>0508010</t>
  </si>
  <si>
    <t>6202000</t>
  </si>
  <si>
    <t>HUGHES SCHOOL DISTRICT</t>
  </si>
  <si>
    <t>P O BOX 9</t>
  </si>
  <si>
    <t>HUGHES</t>
  </si>
  <si>
    <t>72348</t>
  </si>
  <si>
    <t>0009</t>
  </si>
  <si>
    <t>8703392570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</si>
  <si>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</si>
  <si>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</si>
  <si>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</si>
  <si>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</si>
  <si>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</si>
  <si>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</si>
  <si>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</si>
  <si>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4797382011</t>
  </si>
  <si>
    <t>0500061</t>
  </si>
  <si>
    <t>3840700</t>
  </si>
  <si>
    <t>IMBODEN CHARTER SCHOOL DIST</t>
  </si>
  <si>
    <t>P O BOX 297</t>
  </si>
  <si>
    <t>IMBODEN</t>
  </si>
  <si>
    <t>72434</t>
  </si>
  <si>
    <t>8708693015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</si>
  <si>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</si>
  <si>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</si>
  <si>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</si>
  <si>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</si>
  <si>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</si>
  <si>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</si>
  <si>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</si>
  <si>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8702587700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</si>
  <si>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</si>
  <si>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</si>
  <si>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</si>
  <si>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</si>
  <si>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</si>
  <si>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</si>
  <si>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</si>
  <si>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8703492232</t>
  </si>
  <si>
    <t>0508240</t>
  </si>
  <si>
    <t>5102000</t>
  </si>
  <si>
    <t>JASPER SCHOOL DISTRICT</t>
  </si>
  <si>
    <t>P O BOX 446</t>
  </si>
  <si>
    <t>JASPER</t>
  </si>
  <si>
    <t>72641</t>
  </si>
  <si>
    <t>0446</t>
  </si>
  <si>
    <t>8704462223</t>
  </si>
  <si>
    <t>7,8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</si>
  <si>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</si>
  <si>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</si>
  <si>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</si>
  <si>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</si>
  <si>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</si>
  <si>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</si>
  <si>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</si>
  <si>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5019845381</t>
  </si>
  <si>
    <t>0508280</t>
  </si>
  <si>
    <t>1608000</t>
  </si>
  <si>
    <t>JONESBORO SCHOOL DISTRICT</t>
  </si>
  <si>
    <t>2506 SOUTHWEST SQ</t>
  </si>
  <si>
    <t>JONESBORO</t>
  </si>
  <si>
    <t>72401</t>
  </si>
  <si>
    <t>3968</t>
  </si>
  <si>
    <t>8709335800</t>
  </si>
  <si>
    <t>0508340</t>
  </si>
  <si>
    <t>7003000</t>
  </si>
  <si>
    <t>JUNCTION CITY SCHOOL DISTRICT</t>
  </si>
  <si>
    <t>P O BOX 790</t>
  </si>
  <si>
    <t>JUNCTION CITY</t>
  </si>
  <si>
    <t>71749</t>
  </si>
  <si>
    <t>0790</t>
  </si>
  <si>
    <t>8709244575</t>
  </si>
  <si>
    <t>0500062</t>
  </si>
  <si>
    <t>4 SCHOOL DRIVE</t>
  </si>
  <si>
    <t>GREENBRIER</t>
  </si>
  <si>
    <t>72058</t>
  </si>
  <si>
    <t>9206</t>
  </si>
  <si>
    <t>5016794808</t>
  </si>
  <si>
    <t>0513080</t>
  </si>
  <si>
    <t>2807000</t>
  </si>
  <si>
    <t>GREENE CO. TECH SCHOOL DIST.</t>
  </si>
  <si>
    <t>5413 W KINGSHIGHWAY</t>
  </si>
  <si>
    <t>PARAGOULD</t>
  </si>
  <si>
    <t>72450</t>
  </si>
  <si>
    <t>3368</t>
  </si>
  <si>
    <t>8702362762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</si>
  <si>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</si>
  <si>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</si>
  <si>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</si>
  <si>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</si>
  <si>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</si>
  <si>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</si>
  <si>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</si>
  <si>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4795212366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</si>
  <si>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</si>
  <si>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</si>
  <si>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</si>
  <si>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</si>
  <si>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</si>
  <si>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</si>
  <si>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</si>
  <si>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4799964142</t>
  </si>
  <si>
    <t>0507110</t>
  </si>
  <si>
    <t>1003000</t>
  </si>
  <si>
    <t>GURDON SCHOOL DISTRICT</t>
  </si>
  <si>
    <t>314 CHEATMAN STREET</t>
  </si>
  <si>
    <t>GURDON</t>
  </si>
  <si>
    <t>71743</t>
  </si>
  <si>
    <t>8703534454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</si>
  <si>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</si>
  <si>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</si>
  <si>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</si>
  <si>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</si>
  <si>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</si>
  <si>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</si>
  <si>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</si>
  <si>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5016797224</t>
  </si>
  <si>
    <t>0500078</t>
  </si>
  <si>
    <t>7240700</t>
  </si>
  <si>
    <t>HAAS HALL ACADEMY</t>
  </si>
  <si>
    <t>13370 RHEAS MILL RD</t>
  </si>
  <si>
    <t>4792674805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</si>
  <si>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</si>
  <si>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</si>
  <si>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</si>
  <si>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</si>
  <si>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</si>
  <si>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</si>
  <si>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</si>
  <si>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4796388822</t>
  </si>
  <si>
    <t>0500042</t>
  </si>
  <si>
    <t>0203000</t>
  </si>
  <si>
    <t>HAMBURG SCHOOL DISTRICT</t>
  </si>
  <si>
    <t>202 EAST PARKER STREEET</t>
  </si>
  <si>
    <t>HAMBURG</t>
  </si>
  <si>
    <t>71646</t>
  </si>
  <si>
    <t>3303</t>
  </si>
  <si>
    <t>8708539851</t>
  </si>
  <si>
    <t>0507230</t>
  </si>
  <si>
    <t>0701000</t>
  </si>
  <si>
    <t>HAMPTON SCHOOL DISTRICT</t>
  </si>
  <si>
    <t>P O BOX 1176</t>
  </si>
  <si>
    <t>HAMPTON</t>
  </si>
  <si>
    <t>71744</t>
  </si>
  <si>
    <t>1176</t>
  </si>
  <si>
    <t>8707982229</t>
  </si>
  <si>
    <t>0507290</t>
  </si>
  <si>
    <t>5205000</t>
  </si>
  <si>
    <t>HARMONY GROVE SCHOOL DISTRICT</t>
  </si>
  <si>
    <t>401 OUACHITA 88</t>
  </si>
  <si>
    <t>9775</t>
  </si>
  <si>
    <t>8705740971</t>
  </si>
  <si>
    <t>0507320</t>
  </si>
  <si>
    <t>6304000</t>
  </si>
  <si>
    <t>2621 HWY 229</t>
  </si>
  <si>
    <t>72015</t>
  </si>
  <si>
    <t>7206</t>
  </si>
  <si>
    <t>5017786271</t>
  </si>
  <si>
    <t>0507350</t>
  </si>
  <si>
    <t>5602000</t>
  </si>
  <si>
    <t>HARRISBURG SCHOOL DISTRICT</t>
  </si>
  <si>
    <t>207 WEST ESTES</t>
  </si>
  <si>
    <t>0047</t>
  </si>
  <si>
    <t>8705782416</t>
  </si>
  <si>
    <t>0507380</t>
  </si>
  <si>
    <t>0503000</t>
  </si>
  <si>
    <t>HARRISON SCHOOL DISTRICT</t>
  </si>
  <si>
    <t>110 S CHERRY</t>
  </si>
  <si>
    <t>HARRISON</t>
  </si>
  <si>
    <t>72601</t>
  </si>
  <si>
    <t>5293</t>
  </si>
  <si>
    <t>8707417600</t>
  </si>
  <si>
    <t>0507410</t>
  </si>
  <si>
    <t>6604000</t>
  </si>
  <si>
    <t>HARTFORD SCHOOL DISTRICT</t>
  </si>
  <si>
    <t>508 WEST MAIN ST</t>
  </si>
  <si>
    <t>HARTFORD</t>
  </si>
  <si>
    <t>72938</t>
  </si>
  <si>
    <t>0489</t>
  </si>
  <si>
    <t>4796392910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</si>
  <si>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</si>
  <si>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</si>
  <si>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</si>
  <si>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</si>
  <si>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</si>
  <si>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</si>
  <si>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</si>
  <si>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8702554549</t>
  </si>
  <si>
    <t>0507560</t>
  </si>
  <si>
    <t>1202000</t>
  </si>
  <si>
    <t>HEBER SPRINGS SCHOOL DISTRICT</t>
  </si>
  <si>
    <t>800 WEST MOORE</t>
  </si>
  <si>
    <t>HEBER SPRINGS</t>
  </si>
  <si>
    <t>72543</t>
  </si>
  <si>
    <t>2402</t>
  </si>
  <si>
    <t>5013626712</t>
  </si>
  <si>
    <t>0507620</t>
  </si>
  <si>
    <t>5803000</t>
  </si>
  <si>
    <t>HECTOR SCHOOL DISTRICT</t>
  </si>
  <si>
    <t>11520 SR 27</t>
  </si>
  <si>
    <t>HECTOR</t>
  </si>
  <si>
    <t>72843</t>
  </si>
  <si>
    <t>0017</t>
  </si>
  <si>
    <t>4792842021</t>
  </si>
  <si>
    <t>0507680</t>
  </si>
  <si>
    <t>5403000</t>
  </si>
  <si>
    <t>7202000</t>
  </si>
  <si>
    <t>FARMINGTON SCHOOL DISTRICT</t>
  </si>
  <si>
    <t>42 S DBL SPRINGS RD</t>
  </si>
  <si>
    <t>FARMINGTON</t>
  </si>
  <si>
    <t>72730</t>
  </si>
  <si>
    <t>2707</t>
  </si>
  <si>
    <t>4792661805</t>
  </si>
  <si>
    <t>0506120</t>
  </si>
  <si>
    <t>7203000</t>
  </si>
  <si>
    <t>FAYETTEVILLE SCHOOL DISTRICT</t>
  </si>
  <si>
    <t>1000 W STONE ST</t>
  </si>
  <si>
    <t>FAYETTEVILLE</t>
  </si>
  <si>
    <t>72701</t>
  </si>
  <si>
    <t>4794443000</t>
  </si>
  <si>
    <t>2,4</t>
  </si>
  <si>
    <t>0506150</t>
  </si>
  <si>
    <t>4501000</t>
  </si>
  <si>
    <t>FLIPPIN SCHOOL DISTRICT</t>
  </si>
  <si>
    <t>210 ALFORD ST</t>
  </si>
  <si>
    <t>FLIPPIN</t>
  </si>
  <si>
    <t>72634</t>
  </si>
  <si>
    <t>0239</t>
  </si>
  <si>
    <t>8704532270</t>
  </si>
  <si>
    <t>0500056</t>
  </si>
  <si>
    <t>7322000</t>
  </si>
  <si>
    <t>FOOTHILLS TECHNICAL INSTITUTE</t>
  </si>
  <si>
    <t>P O BOX 909</t>
  </si>
  <si>
    <t>SEARCY</t>
  </si>
  <si>
    <t>72145</t>
  </si>
  <si>
    <t>5017243614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</si>
  <si>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</si>
  <si>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</si>
  <si>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</si>
  <si>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</si>
  <si>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</si>
  <si>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</si>
  <si>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</si>
  <si>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8703523005</t>
  </si>
  <si>
    <t>0506240</t>
  </si>
  <si>
    <t>4102000</t>
  </si>
  <si>
    <t>FOREMAN SCHOOL DISTRICT</t>
  </si>
  <si>
    <t>P O BOX 480</t>
  </si>
  <si>
    <t>FOREMAN</t>
  </si>
  <si>
    <t>71836</t>
  </si>
  <si>
    <t>0280</t>
  </si>
  <si>
    <t>8705427211</t>
  </si>
  <si>
    <t>0506270</t>
  </si>
  <si>
    <t>6201000</t>
  </si>
  <si>
    <t>FORREST CITY SCHOOL DISTRICT</t>
  </si>
  <si>
    <t>845 NORTH ROSSER</t>
  </si>
  <si>
    <t>2364</t>
  </si>
  <si>
    <t>8706331485</t>
  </si>
  <si>
    <t>0506330</t>
  </si>
  <si>
    <t>6601000</t>
  </si>
  <si>
    <t>FORT SMITH SCHOOL DISTRICT</t>
  </si>
  <si>
    <t>P O BOX 1948</t>
  </si>
  <si>
    <t>FORT SMITH</t>
  </si>
  <si>
    <t>72902</t>
  </si>
  <si>
    <t>1948</t>
  </si>
  <si>
    <t>4797852501</t>
  </si>
  <si>
    <t>0506360</t>
  </si>
  <si>
    <t>4603000</t>
  </si>
  <si>
    <t>FOUKE SCHOOL DISTRICT</t>
  </si>
  <si>
    <t>P O BOX 20</t>
  </si>
  <si>
    <t>FOUKE</t>
  </si>
  <si>
    <t>71837</t>
  </si>
  <si>
    <t>0020</t>
  </si>
  <si>
    <t>8706534311</t>
  </si>
  <si>
    <t>0506420</t>
  </si>
  <si>
    <t>2602000</t>
  </si>
  <si>
    <t>FOUNTAIN LAKE SCHOOL DISTRICT</t>
  </si>
  <si>
    <t>4207 PARK AVE</t>
  </si>
  <si>
    <t>9473</t>
  </si>
  <si>
    <t>5016235655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</si>
  <si>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</si>
  <si>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</si>
  <si>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</si>
  <si>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</si>
  <si>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</si>
  <si>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</si>
  <si>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</si>
  <si>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8706534343</t>
  </si>
  <si>
    <t>0506540</t>
  </si>
  <si>
    <t>0403000</t>
  </si>
  <si>
    <t>GENTRY SCHOOL DISTRICT</t>
  </si>
  <si>
    <t>201 S GILES AVE</t>
  </si>
  <si>
    <t>GENTRY</t>
  </si>
  <si>
    <t>72734</t>
  </si>
  <si>
    <t>9320</t>
  </si>
  <si>
    <t>4797362253</t>
  </si>
  <si>
    <t>0506630</t>
  </si>
  <si>
    <t>3002000</t>
  </si>
  <si>
    <t>GLEN ROSE SCHOOL DISTRICT</t>
  </si>
  <si>
    <t>14334 HWY 67</t>
  </si>
  <si>
    <t>MALVERN</t>
  </si>
  <si>
    <t>72104</t>
  </si>
  <si>
    <t>9535</t>
  </si>
  <si>
    <t>5013326764</t>
  </si>
  <si>
    <t>0500029</t>
  </si>
  <si>
    <t>4708000</t>
  </si>
  <si>
    <t>GOSNELL SCHOOL DISTRICT</t>
  </si>
  <si>
    <t>600 HIGHWAY 181 N</t>
  </si>
  <si>
    <t>GOSNELL</t>
  </si>
  <si>
    <t>72315</t>
  </si>
  <si>
    <t>8705324000</t>
  </si>
  <si>
    <t>0506840</t>
  </si>
  <si>
    <t>0404000</t>
  </si>
  <si>
    <t>GRAVETTE SCHOOL DISTRICT</t>
  </si>
  <si>
    <t>609 BIRMINGHAM S E</t>
  </si>
  <si>
    <t>GRAVETTE</t>
  </si>
  <si>
    <t>72736</t>
  </si>
  <si>
    <t>8701</t>
  </si>
  <si>
    <t>4797874100</t>
  </si>
  <si>
    <t>0500033</t>
  </si>
  <si>
    <t>5420000</t>
  </si>
  <si>
    <t>GREAT RIVERS EDUC. SERV. CO-OP</t>
  </si>
  <si>
    <t>P O BOX 2837</t>
  </si>
  <si>
    <t>WEST HELENA</t>
  </si>
  <si>
    <t>72390</t>
  </si>
  <si>
    <t>0837</t>
  </si>
  <si>
    <t>8703386461</t>
  </si>
  <si>
    <t>0506870</t>
  </si>
  <si>
    <t>0803000</t>
  </si>
  <si>
    <t>GREEN FOREST SCHOOL DISTRICT</t>
  </si>
  <si>
    <t>P O BOX 1950</t>
  </si>
  <si>
    <t>GREEN FOREST</t>
  </si>
  <si>
    <t>72638</t>
  </si>
  <si>
    <t>1950</t>
  </si>
  <si>
    <t>8704385201</t>
  </si>
  <si>
    <t>0506900</t>
  </si>
  <si>
    <t>2303000</t>
  </si>
  <si>
    <t>GREENBRIER SCHOOL DISTRICT</t>
  </si>
  <si>
    <t>P O BOX 1437 SLOT 503</t>
  </si>
  <si>
    <t>5016821711</t>
  </si>
  <si>
    <t>0505340</t>
  </si>
  <si>
    <t>3102000</t>
  </si>
  <si>
    <t>DIERKS SCHOOL DISTRICT</t>
  </si>
  <si>
    <t>P O BOX 124</t>
  </si>
  <si>
    <t>DIERKS</t>
  </si>
  <si>
    <t>71833</t>
  </si>
  <si>
    <t>0124</t>
  </si>
  <si>
    <t>8702862191</t>
  </si>
  <si>
    <t>0505410</t>
  </si>
  <si>
    <t>3502000</t>
  </si>
  <si>
    <t>DOLLARWAY SCHOOL DISTRICT</t>
  </si>
  <si>
    <t>4900 DOLLARWAY ROAD</t>
  </si>
  <si>
    <t>71602</t>
  </si>
  <si>
    <t>4006</t>
  </si>
  <si>
    <t>8705347003</t>
  </si>
  <si>
    <t>2,8</t>
  </si>
  <si>
    <t>0505430</t>
  </si>
  <si>
    <t>5802000</t>
  </si>
  <si>
    <t>DOVER SCHOOL DISTRICT</t>
  </si>
  <si>
    <t>P O BOX 325</t>
  </si>
  <si>
    <t>DOVER</t>
  </si>
  <si>
    <t>72837</t>
  </si>
  <si>
    <t>0325</t>
  </si>
  <si>
    <t>4793312916</t>
  </si>
  <si>
    <t>0500393</t>
  </si>
  <si>
    <t>6042700</t>
  </si>
  <si>
    <t>DREAMLAND ACADEMY</t>
  </si>
  <si>
    <t>5615 GEYER SPRINGS</t>
  </si>
  <si>
    <t>5015629278</t>
  </si>
  <si>
    <t>0505470</t>
  </si>
  <si>
    <t>2202000</t>
  </si>
  <si>
    <t>DREW CENTRAL SCHOOL DISTRICT</t>
  </si>
  <si>
    <t>440 HWY 83 SOUTH</t>
  </si>
  <si>
    <t>71655</t>
  </si>
  <si>
    <t>9765</t>
  </si>
  <si>
    <t>8703675369</t>
  </si>
  <si>
    <t>0505500</t>
  </si>
  <si>
    <t>2104000</t>
  </si>
  <si>
    <t>DUMAS SCHOOL DISTRICT</t>
  </si>
  <si>
    <t>CALLER 8880</t>
  </si>
  <si>
    <t>DUMAS</t>
  </si>
  <si>
    <t>71639</t>
  </si>
  <si>
    <t>8703824571</t>
  </si>
  <si>
    <t>0505550</t>
  </si>
  <si>
    <t>1802000</t>
  </si>
  <si>
    <t>EARLE SCHOOL DISTRICT</t>
  </si>
  <si>
    <t>P O BOX 637</t>
  </si>
  <si>
    <t>EARLE</t>
  </si>
  <si>
    <t>72331</t>
  </si>
  <si>
    <t>0637</t>
  </si>
  <si>
    <t>8707928486</t>
  </si>
  <si>
    <t>3,8</t>
  </si>
  <si>
    <t>0500075</t>
  </si>
  <si>
    <t>6222000</t>
  </si>
  <si>
    <t>EAST ARKANSAS CAREER CENTER</t>
  </si>
  <si>
    <t>1700 NEW CASTLE ROAD</t>
  </si>
  <si>
    <t>FORREST CITY</t>
  </si>
  <si>
    <t>72335</t>
  </si>
  <si>
    <t>9598</t>
  </si>
  <si>
    <t>8706334480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</si>
  <si>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</si>
  <si>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</si>
  <si>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</si>
  <si>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</si>
  <si>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</si>
  <si>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</si>
  <si>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</si>
  <si>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5017592808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</si>
  <si>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</si>
  <si>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</si>
  <si>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</si>
  <si>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</si>
  <si>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</si>
  <si>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</si>
  <si>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</si>
  <si>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8704752472</t>
  </si>
  <si>
    <t>0505680</t>
  </si>
  <si>
    <t>7001000</t>
  </si>
  <si>
    <t>EL DORADO SCHOOL DISTRICT</t>
  </si>
  <si>
    <t>200 WEST OAK STREET</t>
  </si>
  <si>
    <t>EL DORADO</t>
  </si>
  <si>
    <t>71730</t>
  </si>
  <si>
    <t>5618</t>
  </si>
  <si>
    <t>8708645001</t>
  </si>
  <si>
    <t>0505760</t>
  </si>
  <si>
    <t>7201000</t>
  </si>
  <si>
    <t>ELKINS SCHOOL DISTRICT</t>
  </si>
  <si>
    <t>349 N CENTER</t>
  </si>
  <si>
    <t>ELKINS</t>
  </si>
  <si>
    <t>72727</t>
  </si>
  <si>
    <t>0322</t>
  </si>
  <si>
    <t>4796432172</t>
  </si>
  <si>
    <t>0500068</t>
  </si>
  <si>
    <t>1408000</t>
  </si>
  <si>
    <t>EMERSON-TAYLOR SCHOOL DISTRICT</t>
  </si>
  <si>
    <t>P O BOX 129</t>
  </si>
  <si>
    <t>EMERSON</t>
  </si>
  <si>
    <t>71740</t>
  </si>
  <si>
    <t>8705472218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</si>
  <si>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</si>
  <si>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</si>
  <si>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</si>
  <si>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</si>
  <si>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</si>
  <si>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</si>
  <si>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</si>
  <si>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5018422996</t>
  </si>
  <si>
    <t>0500395</t>
  </si>
  <si>
    <t>6045700</t>
  </si>
  <si>
    <t>ESTEM ELEMENTARY SCHOOL</t>
  </si>
  <si>
    <t>112 W 3RD ST LEVEL 1</t>
  </si>
  <si>
    <t>5013747836</t>
  </si>
  <si>
    <t>0500398</t>
  </si>
  <si>
    <t>6047700</t>
  </si>
  <si>
    <t>ESTEM HIGH SCHOOL</t>
  </si>
  <si>
    <t>112 W 3RD ST LEVEL 3</t>
  </si>
  <si>
    <t>0500396</t>
  </si>
  <si>
    <t>6046700</t>
  </si>
  <si>
    <t>ESTEM MIDDLE SCHOOL</t>
  </si>
  <si>
    <t>112 W 3RD ST LEVEL 2</t>
  </si>
  <si>
    <t>0505970</t>
  </si>
  <si>
    <t>0802000</t>
  </si>
  <si>
    <t>EUREKA SPRINGS SCHOOL DISTRICT</t>
  </si>
  <si>
    <t>42 GREENWOOD HOLLOW ROAD</t>
  </si>
  <si>
    <t>EUREKA SPRINGS</t>
  </si>
  <si>
    <t>72632</t>
  </si>
  <si>
    <t>9122</t>
  </si>
  <si>
    <t>4792535999</t>
  </si>
  <si>
    <t>0506090</t>
  </si>
  <si>
    <t>8705883338</t>
  </si>
  <si>
    <t>0504800</t>
  </si>
  <si>
    <t>0201000</t>
  </si>
  <si>
    <t>CROSSETT SCHOOL DISTRICT</t>
  </si>
  <si>
    <t>219 MAIN</t>
  </si>
  <si>
    <t>CROSSETT</t>
  </si>
  <si>
    <t>71635</t>
  </si>
  <si>
    <t>3323</t>
  </si>
  <si>
    <t>8703643112</t>
  </si>
  <si>
    <t>0500034</t>
  </si>
  <si>
    <t>5620000</t>
  </si>
  <si>
    <t>CROWLEY'S RIDGE EDUCATION COOP</t>
  </si>
  <si>
    <t>1606 PINE GROVE LANE</t>
  </si>
  <si>
    <t>HARRISBURG</t>
  </si>
  <si>
    <t>72432</t>
  </si>
  <si>
    <t>0377</t>
  </si>
  <si>
    <t>8705785426</t>
  </si>
  <si>
    <t>0504830</t>
  </si>
  <si>
    <t>3203000</t>
  </si>
  <si>
    <t>CUSHMAN SCHOOL DISTRICT</t>
  </si>
  <si>
    <t>P O BOX 370</t>
  </si>
  <si>
    <t>CUSHMAN</t>
  </si>
  <si>
    <t>72526</t>
  </si>
  <si>
    <t>8707936321</t>
  </si>
  <si>
    <t>0504860</t>
  </si>
  <si>
    <t>2601000</t>
  </si>
  <si>
    <t>CUTTER-MORNING STAR SCH. DIST.</t>
  </si>
  <si>
    <t>2801 SPRING STREET</t>
  </si>
  <si>
    <t>HOT SPRINGS</t>
  </si>
  <si>
    <t>71901</t>
  </si>
  <si>
    <t>9100</t>
  </si>
  <si>
    <t>5012622414</t>
  </si>
  <si>
    <t>0504890</t>
  </si>
  <si>
    <t>7503000</t>
  </si>
  <si>
    <t>DANVILLE SCHOOL DISTRICT</t>
  </si>
  <si>
    <t>DANVILLE</t>
  </si>
  <si>
    <t>72833</t>
  </si>
  <si>
    <t>0939</t>
  </si>
  <si>
    <t>4794954800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</si>
  <si>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</si>
  <si>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</si>
  <si>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</si>
  <si>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</si>
  <si>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</si>
  <si>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</si>
  <si>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</si>
  <si>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4792294111</t>
  </si>
  <si>
    <t>0500008</t>
  </si>
  <si>
    <t>1020000</t>
  </si>
  <si>
    <t>DAWSON EDUCATION SERVICE CO-OP</t>
  </si>
  <si>
    <t>711 CLINTON</t>
  </si>
  <si>
    <t>4910</t>
  </si>
  <si>
    <t>8702463077</t>
  </si>
  <si>
    <t>0504980</t>
  </si>
  <si>
    <t>0402000</t>
  </si>
  <si>
    <t>DECATUR SCHOOL DISTRICT</t>
  </si>
  <si>
    <t>1498 STADIUM AVE</t>
  </si>
  <si>
    <t>DECATUR</t>
  </si>
  <si>
    <t>72722</t>
  </si>
  <si>
    <t>4797523986</t>
  </si>
  <si>
    <t>0500072</t>
  </si>
  <si>
    <t>5106000</t>
  </si>
  <si>
    <t>DEER/MT. JUDEA SCHOOL DISTRICT</t>
  </si>
  <si>
    <t>P O BOX 56</t>
  </si>
  <si>
    <t>DEER</t>
  </si>
  <si>
    <t>72628</t>
  </si>
  <si>
    <t>8704285433</t>
  </si>
  <si>
    <t>0505070</t>
  </si>
  <si>
    <t>5501000</t>
  </si>
  <si>
    <t>DELIGHT SCHOOL DISTRICT</t>
  </si>
  <si>
    <t>P O BOX 8</t>
  </si>
  <si>
    <t>DELIGHT</t>
  </si>
  <si>
    <t>71940</t>
  </si>
  <si>
    <t>0008</t>
  </si>
  <si>
    <t>8703792214</t>
  </si>
  <si>
    <t>0500025</t>
  </si>
  <si>
    <t>3599000</t>
  </si>
  <si>
    <t>DEPARTMENT OF CORRECTIONS</t>
  </si>
  <si>
    <t>8000 CORRECTION CIRCLE</t>
  </si>
  <si>
    <t>71603</t>
  </si>
  <si>
    <t>4601</t>
  </si>
  <si>
    <t>5702676725</t>
  </si>
  <si>
    <t>0500049</t>
  </si>
  <si>
    <t>6701000</t>
  </si>
  <si>
    <t>DEQUEEN SCHOOL DISTRICT</t>
  </si>
  <si>
    <t>P O BOX 950</t>
  </si>
  <si>
    <t>DE QUEEN</t>
  </si>
  <si>
    <t>71832</t>
  </si>
  <si>
    <t>0950</t>
  </si>
  <si>
    <t>8705844312</t>
  </si>
  <si>
    <t>0500037</t>
  </si>
  <si>
    <t>6720000</t>
  </si>
  <si>
    <t>DEQUEEN/MENA EDUC. CO-OP</t>
  </si>
  <si>
    <t>P O BOX 110</t>
  </si>
  <si>
    <t>GILLHAM</t>
  </si>
  <si>
    <t>71841</t>
  </si>
  <si>
    <t>0110</t>
  </si>
  <si>
    <t>8703862251</t>
  </si>
  <si>
    <t>0505170</t>
  </si>
  <si>
    <t>0901000</t>
  </si>
  <si>
    <t>DERMOTT SCHOOL DISTRICT</t>
  </si>
  <si>
    <t>525 E SPEEDWAY HWY 35</t>
  </si>
  <si>
    <t>DERMOTT</t>
  </si>
  <si>
    <t>71638</t>
  </si>
  <si>
    <t>8705381000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</si>
  <si>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</si>
  <si>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</si>
  <si>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</si>
  <si>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</si>
  <si>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</si>
  <si>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</si>
  <si>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</si>
  <si>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8702564164</t>
  </si>
  <si>
    <t>0500001</t>
  </si>
  <si>
    <t>0101000</t>
  </si>
  <si>
    <t>DEWITT SCHOOL DISTRICT</t>
  </si>
  <si>
    <t>422 W FIRST</t>
  </si>
  <si>
    <t>DEWITT</t>
  </si>
  <si>
    <t>72042</t>
  </si>
  <si>
    <t>1826</t>
  </si>
  <si>
    <t>8709463576</t>
  </si>
  <si>
    <t>0500389</t>
  </si>
  <si>
    <t>6095000</t>
  </si>
  <si>
    <t>DHS DIVISION OF DEVELOPMENTAL DISABILITIES SERVICES</t>
  </si>
  <si>
    <t>P O BOX 1437 SLOT N504</t>
  </si>
  <si>
    <t>72201</t>
  </si>
  <si>
    <t>5016288668</t>
  </si>
  <si>
    <t>0500390</t>
  </si>
  <si>
    <t>6094000</t>
  </si>
  <si>
    <t>DHS DIVISION OF YOUTH SERVICES</t>
  </si>
  <si>
    <t>625 CLIFTON STREET</t>
  </si>
  <si>
    <t>CAMDEN</t>
  </si>
  <si>
    <t>71701</t>
  </si>
  <si>
    <t>3327</t>
  </si>
  <si>
    <t>8708364193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</si>
  <si>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</si>
  <si>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</si>
  <si>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</si>
  <si>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</si>
  <si>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</si>
  <si>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</si>
  <si>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</si>
  <si>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8705523931</t>
  </si>
  <si>
    <t>0504050</t>
  </si>
  <si>
    <t>6802000</t>
  </si>
  <si>
    <t>CAVE CITY SCHOOL DISTRICT</t>
  </si>
  <si>
    <t>P O BOX 600</t>
  </si>
  <si>
    <t>CAVE CITY</t>
  </si>
  <si>
    <t>72521</t>
  </si>
  <si>
    <t>0600</t>
  </si>
  <si>
    <t>8702835391</t>
  </si>
  <si>
    <t>0500070</t>
  </si>
  <si>
    <t>3212000</t>
  </si>
  <si>
    <t>CEDAR RIDGE SCHOOL DISTRICT</t>
  </si>
  <si>
    <t>1502 N HILL STREET</t>
  </si>
  <si>
    <t>NEWARK</t>
  </si>
  <si>
    <t>72562</t>
  </si>
  <si>
    <t>8707998691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</si>
  <si>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</si>
  <si>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</si>
  <si>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</si>
  <si>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</si>
  <si>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</si>
  <si>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</si>
  <si>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</si>
  <si>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4794747220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</si>
  <si>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</si>
  <si>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</si>
  <si>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</si>
  <si>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</si>
  <si>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</si>
  <si>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</si>
  <si>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</si>
  <si>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8703562912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</si>
  <si>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</si>
  <si>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</si>
  <si>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</si>
  <si>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</si>
  <si>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</si>
  <si>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</si>
  <si>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</si>
  <si>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4799657160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</si>
  <si>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</si>
  <si>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</si>
  <si>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</si>
  <si>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</si>
  <si>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</si>
  <si>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</si>
  <si>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</si>
  <si>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8707473351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</si>
  <si>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</si>
  <si>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</si>
  <si>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</si>
  <si>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</si>
  <si>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</si>
  <si>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</si>
  <si>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</si>
  <si>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4797053200</t>
  </si>
  <si>
    <t>0500067</t>
  </si>
  <si>
    <t>1305000</t>
  </si>
  <si>
    <t>CLEVELAND COUNTY SCHOOL DIST.</t>
  </si>
  <si>
    <t>RISON</t>
  </si>
  <si>
    <t>71665</t>
  </si>
  <si>
    <t>8703256344</t>
  </si>
  <si>
    <t>0504410</t>
  </si>
  <si>
    <t>7102000</t>
  </si>
  <si>
    <t>CLINTON SCHOOL DISTRICT</t>
  </si>
  <si>
    <t>851 YELLOWJACKET LN</t>
  </si>
  <si>
    <t>CLINTON</t>
  </si>
  <si>
    <t>72031</t>
  </si>
  <si>
    <t>9021</t>
  </si>
  <si>
    <t>5017456000</t>
  </si>
  <si>
    <t>0504560</t>
  </si>
  <si>
    <t>1201000</t>
  </si>
  <si>
    <t>CONCORD SCHOOL DISTRICT</t>
  </si>
  <si>
    <t>P O BOX 10</t>
  </si>
  <si>
    <t>CONCORD</t>
  </si>
  <si>
    <t>72523</t>
  </si>
  <si>
    <t>0010</t>
  </si>
  <si>
    <t>8706683844</t>
  </si>
  <si>
    <t>0504590</t>
  </si>
  <si>
    <t>2301000</t>
  </si>
  <si>
    <t>CONWAY SCHOOL DISTRICT</t>
  </si>
  <si>
    <t>2220 PRINCE STREET</t>
  </si>
  <si>
    <t>CONWAY</t>
  </si>
  <si>
    <t>72034</t>
  </si>
  <si>
    <t>5014504800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</si>
  <si>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</si>
  <si>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</si>
  <si>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</si>
  <si>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</si>
  <si>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</si>
  <si>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</si>
  <si>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</si>
  <si>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8708576818</t>
  </si>
  <si>
    <t>0504680</t>
  </si>
  <si>
    <t>0302000</t>
  </si>
  <si>
    <t>COTTER SCHOOL DISTRICT</t>
  </si>
  <si>
    <t>P O BOX 70</t>
  </si>
  <si>
    <t>COTTER</t>
  </si>
  <si>
    <t>72626</t>
  </si>
  <si>
    <t>0070</t>
  </si>
  <si>
    <t>8704356171</t>
  </si>
  <si>
    <t>0504740</t>
  </si>
  <si>
    <t>2403000</t>
  </si>
  <si>
    <t>COUNTY LINE SCHOOL DISTRICT</t>
  </si>
  <si>
    <t>12092 W STATE HWY 22</t>
  </si>
  <si>
    <t>BRANCH</t>
  </si>
  <si>
    <t>72928</t>
  </si>
  <si>
    <t>4796352222</t>
  </si>
  <si>
    <t>0500397</t>
  </si>
  <si>
    <t>6044700</t>
  </si>
  <si>
    <t>COVENANT KEEPERS MIDDLE SCHOOL</t>
  </si>
  <si>
    <t>7000 GEYER SPRINGS</t>
  </si>
  <si>
    <t>72209</t>
  </si>
  <si>
    <t>5015657619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</si>
  <si>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</si>
  <si>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</si>
  <si>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</si>
  <si>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</si>
  <si>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</si>
  <si>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</si>
  <si>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</si>
  <si>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BENTON</t>
  </si>
  <si>
    <t>72018</t>
  </si>
  <si>
    <t>5017784861</t>
  </si>
  <si>
    <t>0503060</t>
  </si>
  <si>
    <t>0401000</t>
  </si>
  <si>
    <t>BENTONVILLE SCHOOL DISTRICT</t>
  </si>
  <si>
    <t>500 TIGER BLVD</t>
  </si>
  <si>
    <t>BENTONVILLE</t>
  </si>
  <si>
    <t>72712</t>
  </si>
  <si>
    <t>5238</t>
  </si>
  <si>
    <t>4792545000</t>
  </si>
  <si>
    <t>2,4,8</t>
  </si>
  <si>
    <t>0503090</t>
  </si>
  <si>
    <t>0502000</t>
  </si>
  <si>
    <t>BERGMAN SCHOOL DISTRICT</t>
  </si>
  <si>
    <t>P O BOX 1</t>
  </si>
  <si>
    <t>BERGMAN</t>
  </si>
  <si>
    <t>72615</t>
  </si>
  <si>
    <t>9999</t>
  </si>
  <si>
    <t>8707415213</t>
  </si>
  <si>
    <t>0503150</t>
  </si>
  <si>
    <t>0801000</t>
  </si>
  <si>
    <t>BERRYVILLE SCHOOL DISTRICT</t>
  </si>
  <si>
    <t>215 FERGUSON ST</t>
  </si>
  <si>
    <t>BERRYVILLE</t>
  </si>
  <si>
    <t>72616</t>
  </si>
  <si>
    <t>0408</t>
  </si>
  <si>
    <t>8704237065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</si>
  <si>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</si>
  <si>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</si>
  <si>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</si>
  <si>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</si>
  <si>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</si>
  <si>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</si>
  <si>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</si>
  <si>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5018654888</t>
  </si>
  <si>
    <t>0240</t>
  </si>
  <si>
    <t>0503300</t>
  </si>
  <si>
    <t>2901000</t>
  </si>
  <si>
    <t>BLEVINS SCHOOL DISTRICT</t>
  </si>
  <si>
    <t>P O BOX 98</t>
  </si>
  <si>
    <t>BLEVINS</t>
  </si>
  <si>
    <t>71825</t>
  </si>
  <si>
    <t>0098</t>
  </si>
  <si>
    <t>8708742801</t>
  </si>
  <si>
    <t>0503320</t>
  </si>
  <si>
    <t>4702000</t>
  </si>
  <si>
    <t>BLYTHEVILLE SCHOOL DISTRICT</t>
  </si>
  <si>
    <t>P O BOX 1169</t>
  </si>
  <si>
    <t>BLYTHEVILLE</t>
  </si>
  <si>
    <t>72316</t>
  </si>
  <si>
    <t>1169</t>
  </si>
  <si>
    <t>8707622053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</si>
  <si>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</si>
  <si>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</si>
  <si>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</si>
  <si>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</si>
  <si>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</si>
  <si>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</si>
  <si>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</si>
  <si>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4796753504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</si>
  <si>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</si>
  <si>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</si>
  <si>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</si>
  <si>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</si>
  <si>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</si>
  <si>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</si>
  <si>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</si>
  <si>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5013442707</t>
  </si>
  <si>
    <t>0503510</t>
  </si>
  <si>
    <t>3701000</t>
  </si>
  <si>
    <t>BRADLEY SCHOOL DISTRICT</t>
  </si>
  <si>
    <t>521 SCHOOL STREET</t>
  </si>
  <si>
    <t>BRADLEY</t>
  </si>
  <si>
    <t>71826</t>
  </si>
  <si>
    <t>0380</t>
  </si>
  <si>
    <t>8708943313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</si>
  <si>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</si>
  <si>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</si>
  <si>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</si>
  <si>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</si>
  <si>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</si>
  <si>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</si>
  <si>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</si>
  <si>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8707345000</t>
  </si>
  <si>
    <t>0503640</t>
  </si>
  <si>
    <t>1603000</t>
  </si>
  <si>
    <t>BROOKLAND SCHOOL DISTRICT</t>
  </si>
  <si>
    <t>100 W SCHOOL ST</t>
  </si>
  <si>
    <t>BROOKLAND</t>
  </si>
  <si>
    <t>72417</t>
  </si>
  <si>
    <t>0035</t>
  </si>
  <si>
    <t>8709322080</t>
  </si>
  <si>
    <t>4,8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</si>
  <si>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</si>
  <si>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</si>
  <si>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</si>
  <si>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</si>
  <si>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</si>
  <si>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</si>
  <si>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</si>
  <si>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5018475600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</si>
  <si>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</si>
  <si>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</si>
  <si>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</si>
  <si>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</si>
  <si>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</si>
  <si>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</si>
  <si>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</si>
  <si>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8704865411</t>
  </si>
  <si>
    <t>0503750</t>
  </si>
  <si>
    <t>4304000</t>
  </si>
  <si>
    <t>CABOT SCHOOL DISTRICT</t>
  </si>
  <si>
    <t>602 NO LINCOLN</t>
  </si>
  <si>
    <t>CABOT</t>
  </si>
  <si>
    <t>72023</t>
  </si>
  <si>
    <t>2540</t>
  </si>
  <si>
    <t>5018433363</t>
  </si>
  <si>
    <t>0503770</t>
  </si>
  <si>
    <t>4901000</t>
  </si>
  <si>
    <t>CADDO HILLS SCHOOL DISTRICT</t>
  </si>
  <si>
    <t>2268 HWY 8 EAST</t>
  </si>
  <si>
    <t>NORMAN</t>
  </si>
  <si>
    <t>71960</t>
  </si>
  <si>
    <t>8703564495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</si>
  <si>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</si>
  <si>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</si>
  <si>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</si>
  <si>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</si>
  <si>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</si>
  <si>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</si>
  <si>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</si>
  <si>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8702978339</t>
  </si>
  <si>
    <t>0506060</t>
  </si>
  <si>
    <t>5204000</t>
  </si>
  <si>
    <t>CAMDEN FAIRVIEW SCHOOL DIST.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</si>
  <si>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</si>
  <si>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</si>
  <si>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</si>
  <si>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</si>
  <si>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</si>
  <si>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</si>
  <si>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</si>
  <si>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5012961810</t>
  </si>
  <si>
    <t>0500036</t>
  </si>
  <si>
    <t>6092000</t>
  </si>
  <si>
    <t>ARK. SCHOOL FOR THE DEAF</t>
  </si>
  <si>
    <t>P O BOX 3811</t>
  </si>
  <si>
    <t>3811</t>
  </si>
  <si>
    <t>5013249506</t>
  </si>
  <si>
    <t>0502430</t>
  </si>
  <si>
    <t>1002000</t>
  </si>
  <si>
    <t>ARKADELPHIA SCHOOL DISTRICT</t>
  </si>
  <si>
    <t>235 NORTH 11TH</t>
  </si>
  <si>
    <t>ARKADELPHIA</t>
  </si>
  <si>
    <t>71923</t>
  </si>
  <si>
    <t>4903</t>
  </si>
  <si>
    <t>8702465564</t>
  </si>
  <si>
    <t>6,7</t>
  </si>
  <si>
    <t>0500080</t>
  </si>
  <si>
    <t>4722000</t>
  </si>
  <si>
    <t>ARKANSAS NORTHEASTERN COLLEGE</t>
  </si>
  <si>
    <t>P O BOX 36</t>
  </si>
  <si>
    <t>BURDETTE</t>
  </si>
  <si>
    <t>72321</t>
  </si>
  <si>
    <t>8707631486</t>
  </si>
  <si>
    <t>0500394</t>
  </si>
  <si>
    <t>6043700</t>
  </si>
  <si>
    <t>ARKANSAS VIRTUAL ACADEMY</t>
  </si>
  <si>
    <t>10802 EXECUTIVE CENTER DR 205</t>
  </si>
  <si>
    <t>72211</t>
  </si>
  <si>
    <t>5016644225</t>
  </si>
  <si>
    <t>0502550</t>
  </si>
  <si>
    <t>4701000</t>
  </si>
  <si>
    <t>ARMOREL SCHOOL DISTRICT</t>
  </si>
  <si>
    <t>P O BOX 99  7 S MAIN</t>
  </si>
  <si>
    <t>ARMOREL</t>
  </si>
  <si>
    <t>72310</t>
  </si>
  <si>
    <t>0099</t>
  </si>
  <si>
    <t>8707636639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</si>
  <si>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</si>
  <si>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</si>
  <si>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</si>
  <si>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</si>
  <si>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</si>
  <si>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</si>
  <si>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</si>
  <si>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8708983208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</si>
  <si>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</si>
  <si>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</si>
  <si>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</si>
  <si>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</si>
  <si>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</si>
  <si>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</si>
  <si>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</si>
  <si>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4796417871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</si>
  <si>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</si>
  <si>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</si>
  <si>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</si>
  <si>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</si>
  <si>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</si>
  <si>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</si>
  <si>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</si>
  <si>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8703472241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</si>
  <si>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</si>
  <si>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</si>
  <si>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</si>
  <si>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</si>
  <si>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</si>
  <si>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</si>
  <si>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</si>
  <si>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5017243273</t>
  </si>
  <si>
    <t>0502730</t>
  </si>
  <si>
    <t>5401000</t>
  </si>
  <si>
    <t>BARTON-LEXA SCHOOL DISTRICT</t>
  </si>
  <si>
    <t>BOX 97</t>
  </si>
  <si>
    <t>BARTON</t>
  </si>
  <si>
    <t>72312</t>
  </si>
  <si>
    <t>8705727294</t>
  </si>
  <si>
    <t>0500019</t>
  </si>
  <si>
    <t>3201000</t>
  </si>
  <si>
    <t>BATESVILLE SCHOOL DISTRICT</t>
  </si>
  <si>
    <t>330 E COLLEGE</t>
  </si>
  <si>
    <t>BATESVILLE</t>
  </si>
  <si>
    <t>72501</t>
  </si>
  <si>
    <t>5624</t>
  </si>
  <si>
    <t>8707936831</t>
  </si>
  <si>
    <t>0502790</t>
  </si>
  <si>
    <t>6301000</t>
  </si>
  <si>
    <t>BAUXITE SCHOOL DISTRICT</t>
  </si>
  <si>
    <t>800 SCHOOL STREET</t>
  </si>
  <si>
    <t>BAUXITE</t>
  </si>
  <si>
    <t>72011</t>
  </si>
  <si>
    <t>9143</t>
  </si>
  <si>
    <t>5015575453</t>
  </si>
  <si>
    <t>8</t>
  </si>
  <si>
    <t>0502820</t>
  </si>
  <si>
    <t>1601000</t>
  </si>
  <si>
    <t>BAY SCHOOL DISTRICT</t>
  </si>
  <si>
    <t>P O BOX 39</t>
  </si>
  <si>
    <t>BAY</t>
  </si>
  <si>
    <t>72411</t>
  </si>
  <si>
    <t>0039</t>
  </si>
  <si>
    <t>8707813711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</si>
  <si>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</si>
  <si>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</si>
  <si>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</si>
  <si>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</si>
  <si>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</si>
  <si>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</si>
  <si>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</si>
  <si>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8706872236</t>
  </si>
  <si>
    <t>0502880</t>
  </si>
  <si>
    <t>7302000</t>
  </si>
  <si>
    <t>BEEBE SCHOOL DISTRICT</t>
  </si>
  <si>
    <t>1201 W CENTER ST</t>
  </si>
  <si>
    <t>BEEBE</t>
  </si>
  <si>
    <t>72012</t>
  </si>
  <si>
    <t>3103</t>
  </si>
  <si>
    <t>5018825463</t>
  </si>
  <si>
    <t>0500055</t>
  </si>
  <si>
    <t>0440700</t>
  </si>
  <si>
    <t>BENTON COUNTY SCHOOL OF ARTS</t>
  </si>
  <si>
    <t>2005 S 12TH ST</t>
  </si>
  <si>
    <t>ROGERS</t>
  </si>
  <si>
    <t>72758</t>
  </si>
  <si>
    <t>4796362272</t>
  </si>
  <si>
    <t>0502960</t>
  </si>
  <si>
    <t>6302000</t>
  </si>
  <si>
    <t>BENTON SCHOOL DISTRICT</t>
  </si>
  <si>
    <t>P O BOX 939</t>
  </si>
  <si>
    <t>FISCAL YEAR 2009 SPREADSHEET FOR SMALL, RURAL SCHOOL ACHIEVEMENT PROGRAM AND RURAL LOW-INCOME SCHOOL PROGRAM</t>
  </si>
  <si>
    <t>Arkansas School Districts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</si>
  <si>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</si>
  <si>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</si>
  <si>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</si>
  <si>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</si>
  <si>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</si>
  <si>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</si>
  <si>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</si>
  <si>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</si>
  <si>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</si>
  <si>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</si>
  <si>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</si>
  <si>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</si>
  <si>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</si>
  <si>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</si>
  <si>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</si>
  <si>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</si>
  <si>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</si>
  <si>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</si>
  <si>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</si>
  <si>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</si>
  <si>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</si>
  <si>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</si>
  <si>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</si>
  <si>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</si>
  <si>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</si>
  <si>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</si>
  <si>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</si>
  <si>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</si>
  <si>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</si>
  <si>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</si>
  <si>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</si>
  <si>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</si>
  <si>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</si>
  <si>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</si>
  <si>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</si>
  <si>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</si>
  <si>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</si>
  <si>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</si>
  <si>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0500059</t>
  </si>
  <si>
    <t>6040700</t>
  </si>
  <si>
    <t>ACADEMICS PLUS SCHOOL DISTRICT</t>
  </si>
  <si>
    <t>900 EDGEWOOD DR</t>
  </si>
  <si>
    <t>MAUMELLE</t>
  </si>
  <si>
    <t>AR</t>
  </si>
  <si>
    <t>72113</t>
  </si>
  <si>
    <t>6275</t>
  </si>
  <si>
    <t>5018513333</t>
  </si>
  <si>
    <t>4</t>
  </si>
  <si>
    <t>NO</t>
  </si>
  <si>
    <t>M</t>
  </si>
  <si>
    <t>YES</t>
  </si>
  <si>
    <t>0502250</t>
  </si>
  <si>
    <t>1701000</t>
  </si>
  <si>
    <t>ALMA SCHOOL DISTRICT</t>
  </si>
  <si>
    <t>P O BOX 2359</t>
  </si>
  <si>
    <t>ALMA</t>
  </si>
  <si>
    <t>72921</t>
  </si>
  <si>
    <t>2359</t>
  </si>
  <si>
    <t>4796324791</t>
  </si>
  <si>
    <t>0502280</t>
  </si>
  <si>
    <t>0501000</t>
  </si>
  <si>
    <t>ALPENA SCHOOL DISTRICT</t>
  </si>
  <si>
    <t>P O BOX 270</t>
  </si>
  <si>
    <t>ALPENA</t>
  </si>
  <si>
    <t>72611</t>
  </si>
  <si>
    <t>0270</t>
  </si>
  <si>
    <t>8704372220</t>
  </si>
  <si>
    <t>7</t>
  </si>
  <si>
    <t>0500011</t>
  </si>
  <si>
    <t>1520000</t>
  </si>
  <si>
    <t>ARCH FORD EDUC  SERVICE CO-OP</t>
  </si>
  <si>
    <t>101 BULLDOG DRIVE</t>
  </si>
  <si>
    <t>PLUMERVILLE</t>
  </si>
  <si>
    <t>72127</t>
  </si>
  <si>
    <t>9701</t>
  </si>
  <si>
    <t>5013542269</t>
  </si>
  <si>
    <t>MONTICELLO</t>
  </si>
  <si>
    <t/>
  </si>
  <si>
    <t>6</t>
  </si>
  <si>
    <t>0500024</t>
  </si>
  <si>
    <t>3520000</t>
  </si>
  <si>
    <t>ARK. RIVER EDUC  SERVICE CENTER</t>
  </si>
  <si>
    <t>912 W SIXTH AVE</t>
  </si>
  <si>
    <t>PINE BLUFF</t>
  </si>
  <si>
    <t>71601</t>
  </si>
  <si>
    <t>4037</t>
  </si>
  <si>
    <t>8705346129</t>
  </si>
  <si>
    <t>2</t>
  </si>
  <si>
    <t>WARREN SCHOOL DISTRICT</t>
  </si>
  <si>
    <t>P O BOX 1210</t>
  </si>
  <si>
    <t>WARREN</t>
  </si>
  <si>
    <t>71671</t>
  </si>
  <si>
    <t>2008</t>
  </si>
  <si>
    <t>8702266738</t>
  </si>
  <si>
    <t>0513930</t>
  </si>
  <si>
    <t>3509000</t>
  </si>
  <si>
    <t>WATSON CHAPEL SCHOOL DISTRICT</t>
  </si>
  <si>
    <t>4100 CAMDEN ROAD</t>
  </si>
  <si>
    <t>9096</t>
  </si>
  <si>
    <t>8708790220</t>
  </si>
  <si>
    <t>0513950</t>
  </si>
  <si>
    <t>5607000</t>
  </si>
  <si>
    <t>WEINER SCHOOL DISTRICT</t>
  </si>
  <si>
    <t>313 GARFIELD</t>
  </si>
  <si>
    <t>WEINER</t>
  </si>
  <si>
    <t>72479</t>
  </si>
  <si>
    <t>2479</t>
  </si>
  <si>
    <t>8706842253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</si>
  <si>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</si>
  <si>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</si>
  <si>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</si>
  <si>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</si>
  <si>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</si>
  <si>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</si>
  <si>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</si>
  <si>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4798392231</t>
  </si>
  <si>
    <t>0508040</t>
  </si>
  <si>
    <t>1803000</t>
  </si>
  <si>
    <t>WEST MEMPHIS SCHOOL DISTRICT</t>
  </si>
  <si>
    <t>301 S AVALON</t>
  </si>
  <si>
    <t>72303</t>
  </si>
  <si>
    <t>0826</t>
  </si>
  <si>
    <t>8707351915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</si>
  <si>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</si>
  <si>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</si>
  <si>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</si>
  <si>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</si>
  <si>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</si>
  <si>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</si>
  <si>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</si>
  <si>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5018256258</t>
  </si>
  <si>
    <t>0500014</t>
  </si>
  <si>
    <t>2420000</t>
  </si>
  <si>
    <t>WESTERN ARKANSAS CO-OP</t>
  </si>
  <si>
    <t>3010 E HWY 22</t>
  </si>
  <si>
    <t>9715</t>
  </si>
  <si>
    <t>4799652191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</si>
  <si>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</si>
  <si>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</si>
  <si>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</si>
  <si>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</si>
  <si>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</si>
  <si>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</si>
  <si>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</si>
  <si>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4794764116</t>
  </si>
  <si>
    <t>0504020</t>
  </si>
  <si>
    <t>1602000</t>
  </si>
  <si>
    <t>WESTSIDE CONS. SCHOOL DISTRICT</t>
  </si>
  <si>
    <t>1630 HWY 91 W</t>
  </si>
  <si>
    <t>9284</t>
  </si>
  <si>
    <t>8709357503</t>
  </si>
  <si>
    <t>0514020</t>
  </si>
  <si>
    <t>3606000</t>
  </si>
  <si>
    <t>WESTSIDE SCHOOL DISTRICT</t>
  </si>
  <si>
    <t>RT 2 BOX 810</t>
  </si>
  <si>
    <t>HARTMAN</t>
  </si>
  <si>
    <t>72840</t>
  </si>
  <si>
    <t>4794971991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</si>
  <si>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</si>
  <si>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</si>
  <si>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</si>
  <si>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</si>
  <si>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</si>
  <si>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</si>
  <si>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</si>
  <si>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5017293992</t>
  </si>
  <si>
    <t>0514140</t>
  </si>
  <si>
    <t>3510000</t>
  </si>
  <si>
    <t>WHITE HALL SCHOOL DISTRICT</t>
  </si>
  <si>
    <t>1020 W HOLLAND AVE</t>
  </si>
  <si>
    <t>WHITE HALL</t>
  </si>
  <si>
    <t>9572</t>
  </si>
  <si>
    <t>8702472002</t>
  </si>
  <si>
    <t>0514160</t>
  </si>
  <si>
    <t>5705000</t>
  </si>
  <si>
    <t>WICKES SCHOOL DISTRICT</t>
  </si>
  <si>
    <t>130 SCHOOL DR</t>
  </si>
  <si>
    <t>WICKES</t>
  </si>
  <si>
    <t>71973</t>
  </si>
  <si>
    <t>0503</t>
  </si>
  <si>
    <t>8703857101</t>
  </si>
  <si>
    <t>0500040</t>
  </si>
  <si>
    <t>7320000</t>
  </si>
  <si>
    <t>WILBUR D. MILLS EDUC. CO-OP</t>
  </si>
  <si>
    <t>P O BOX 850</t>
  </si>
  <si>
    <t>1016</t>
  </si>
  <si>
    <t>5018825467</t>
  </si>
  <si>
    <t>0514370</t>
  </si>
  <si>
    <t>1505000</t>
  </si>
  <si>
    <t>WONDERVIEW SCHOOL DISTRICT</t>
  </si>
  <si>
    <t>2436 HWY 95</t>
  </si>
  <si>
    <t>HATTIEVILLE</t>
  </si>
  <si>
    <t>72063</t>
  </si>
  <si>
    <t>8929</t>
  </si>
  <si>
    <t>5013540211</t>
  </si>
  <si>
    <t>0514400</t>
  </si>
  <si>
    <t>1304000</t>
  </si>
  <si>
    <t>WOODLAWN SCHOOL DISTRICT</t>
  </si>
  <si>
    <t>6760 HWY 63</t>
  </si>
  <si>
    <t>8703578108</t>
  </si>
  <si>
    <t>0514430</t>
  </si>
  <si>
    <t>1905000</t>
  </si>
  <si>
    <t>WYNNE SCHOOL DISTRICT</t>
  </si>
  <si>
    <t>WYNNE</t>
  </si>
  <si>
    <t>72396</t>
  </si>
  <si>
    <t>8702385000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</si>
  <si>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</si>
  <si>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</si>
  <si>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</si>
  <si>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</si>
  <si>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</si>
  <si>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</si>
  <si>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</si>
  <si>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8704494061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</si>
  <si>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</si>
  <si>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</si>
  <si>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</si>
  <si>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8703432533</t>
  </si>
  <si>
    <t>0500077</t>
  </si>
  <si>
    <t>6806000</t>
  </si>
  <si>
    <t>TWIN RIVERS SCHOOL DISTRICT</t>
  </si>
  <si>
    <t>423 COLLEGE AVE</t>
  </si>
  <si>
    <t>WILLIFORD</t>
  </si>
  <si>
    <t>72482</t>
  </si>
  <si>
    <t>8708692479</t>
  </si>
  <si>
    <t>0500079</t>
  </si>
  <si>
    <t>7510000</t>
  </si>
  <si>
    <t>TWO RIVERS SCHOOL DISTRICT</t>
  </si>
  <si>
    <t>P O BOX 187 600 MAIN</t>
  </si>
  <si>
    <t>PLAINVIEW</t>
  </si>
  <si>
    <t>72857</t>
  </si>
  <si>
    <t>4792723113</t>
  </si>
  <si>
    <t>0500053</t>
  </si>
  <si>
    <t>6622000</t>
  </si>
  <si>
    <t>UNIVERSITY OF ARKANSAS FORT SMITH</t>
  </si>
  <si>
    <t>P O BOX 3649</t>
  </si>
  <si>
    <t>72913</t>
  </si>
  <si>
    <t>3649</t>
  </si>
  <si>
    <t>4797887720</t>
  </si>
  <si>
    <t>0513350</t>
  </si>
  <si>
    <t>0505000</t>
  </si>
  <si>
    <t>VALLEY SPRINGS SCHOOL DISTRICT</t>
  </si>
  <si>
    <t>P O BOX 640</t>
  </si>
  <si>
    <t>VALLEY SPRINGS</t>
  </si>
  <si>
    <t>72682</t>
  </si>
  <si>
    <t>8704295217</t>
  </si>
  <si>
    <t>0513380</t>
  </si>
  <si>
    <t>1612000</t>
  </si>
  <si>
    <t>VALLEY VIEW SCHOOL DISTRICT</t>
  </si>
  <si>
    <t>2131 VALLEY VIEW DR</t>
  </si>
  <si>
    <t>72404</t>
  </si>
  <si>
    <t>9031</t>
  </si>
  <si>
    <t>8709356200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</si>
  <si>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</si>
  <si>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</si>
  <si>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</si>
  <si>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</si>
  <si>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</si>
  <si>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</si>
  <si>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</si>
  <si>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4794747942</t>
  </si>
  <si>
    <t>0513440</t>
  </si>
  <si>
    <t>5704000</t>
  </si>
  <si>
    <t>VAN COVE SCHOOL DISTRICT</t>
  </si>
  <si>
    <t>110 S FIFTH ST</t>
  </si>
  <si>
    <t>COVE</t>
  </si>
  <si>
    <t>71937</t>
  </si>
  <si>
    <t>0069</t>
  </si>
  <si>
    <t>8703872744</t>
  </si>
  <si>
    <t>0513530</t>
  </si>
  <si>
    <t>2307000</t>
  </si>
  <si>
    <t>VILONIA SCHOOL DISTRICT</t>
  </si>
  <si>
    <t>P O BOX 160</t>
  </si>
  <si>
    <t>VILONIA</t>
  </si>
  <si>
    <t>72173</t>
  </si>
  <si>
    <t>5017962113</t>
  </si>
  <si>
    <t>0513560</t>
  </si>
  <si>
    <t>2503000</t>
  </si>
  <si>
    <t>VIOLA SCHOOL DISTRICT</t>
  </si>
  <si>
    <t>P O BOX 380</t>
  </si>
  <si>
    <t>VIOLA</t>
  </si>
  <si>
    <t>72583</t>
  </si>
  <si>
    <t>8704582323</t>
  </si>
  <si>
    <t>0513680</t>
  </si>
  <si>
    <t>6401000</t>
  </si>
  <si>
    <t>WALDRON SCHOOL DISTRICT</t>
  </si>
  <si>
    <t>1560 W SIXTH ST</t>
  </si>
  <si>
    <t>WALDRON</t>
  </si>
  <si>
    <t>72958</t>
  </si>
  <si>
    <t>1397</t>
  </si>
  <si>
    <t>4796373179</t>
  </si>
  <si>
    <t>0500006</t>
  </si>
  <si>
    <t>0602000</t>
  </si>
  <si>
    <t>SOUTH SIDE SCHOOL DISTRICT</t>
  </si>
  <si>
    <t>334 SOUTHSIDE ROAD</t>
  </si>
  <si>
    <t>BEE BRANCH</t>
  </si>
  <si>
    <t>72013</t>
  </si>
  <si>
    <t>9727</t>
  </si>
  <si>
    <t>5016542633</t>
  </si>
  <si>
    <t>0500013</t>
  </si>
  <si>
    <t>2220000</t>
  </si>
  <si>
    <t>SOUTHEAST ARK. EDUC. CO-OP</t>
  </si>
  <si>
    <t>1022 SCOGIN</t>
  </si>
  <si>
    <t>8703676848</t>
  </si>
  <si>
    <t>0512540</t>
  </si>
  <si>
    <t>3209000</t>
  </si>
  <si>
    <t>SOUTHSIDE SCHOOL DISTRICT</t>
  </si>
  <si>
    <t>70 SCOTT DRIVE</t>
  </si>
  <si>
    <t>9796</t>
  </si>
  <si>
    <t>8702512341</t>
  </si>
  <si>
    <t>0500018</t>
  </si>
  <si>
    <t>2920000</t>
  </si>
  <si>
    <t>SOUTHWEST ARK. CO-OP</t>
  </si>
  <si>
    <t>500 SOUTH SPRUCE</t>
  </si>
  <si>
    <t>5369</t>
  </si>
  <si>
    <t>8707773076</t>
  </si>
  <si>
    <t>0512630</t>
  </si>
  <si>
    <t>2906000</t>
  </si>
  <si>
    <t>SPRING HILL SCHOOL DISTRICT</t>
  </si>
  <si>
    <t>633 HWY 355 W</t>
  </si>
  <si>
    <t>9033</t>
  </si>
  <si>
    <t>8707778236</t>
  </si>
  <si>
    <t>0512660</t>
  </si>
  <si>
    <t>7207000</t>
  </si>
  <si>
    <t>SPRINGDALE SCHOOL DISTRICT</t>
  </si>
  <si>
    <t>SPRINGDALE</t>
  </si>
  <si>
    <t>72765</t>
  </si>
  <si>
    <t>4797508800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</si>
  <si>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</si>
  <si>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</si>
  <si>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</si>
  <si>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</si>
  <si>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</si>
  <si>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</si>
  <si>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</si>
  <si>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8706284237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</si>
  <si>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</si>
  <si>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</si>
  <si>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</si>
  <si>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</si>
  <si>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</si>
  <si>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</si>
  <si>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</si>
  <si>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8707865443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</si>
  <si>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</si>
  <si>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</si>
  <si>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</si>
  <si>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</si>
  <si>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</si>
  <si>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</si>
  <si>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</si>
  <si>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8707977322</t>
  </si>
  <si>
    <t>0512960</t>
  </si>
  <si>
    <t>0104000</t>
  </si>
  <si>
    <t>STUTTGART SCHOOL DISTRICT</t>
  </si>
  <si>
    <t>2501 S MAIN</t>
  </si>
  <si>
    <t>8706733561</t>
  </si>
  <si>
    <t>0513110</t>
  </si>
  <si>
    <t>4605000</t>
  </si>
  <si>
    <t>TEXARKANA SCHOOL DISTRICT</t>
  </si>
  <si>
    <t>3512 GRAND AVE</t>
  </si>
  <si>
    <t>8707723371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</si>
  <si>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</si>
  <si>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</si>
  <si>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</si>
  <si>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</si>
  <si>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</si>
  <si>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</si>
  <si>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</si>
  <si>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8704836444</t>
  </si>
  <si>
    <t>0513260</t>
  </si>
  <si>
    <t>1805000</t>
  </si>
  <si>
    <t>TURRELL SCHOOL DISTRICT</t>
  </si>
  <si>
    <t>TURRELL</t>
  </si>
  <si>
    <t>72384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</si>
  <si>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</si>
  <si>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</si>
  <si>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</si>
  <si>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</si>
  <si>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ROGERS SCHOOL DISTRICT</t>
  </si>
  <si>
    <t>500 W WALNUT ST</t>
  </si>
  <si>
    <t>4547</t>
  </si>
  <si>
    <t>4796363910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</si>
  <si>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</si>
  <si>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</si>
  <si>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</si>
  <si>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</si>
  <si>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</si>
  <si>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</si>
  <si>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</si>
  <si>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5015565815</t>
  </si>
  <si>
    <t>0512060</t>
  </si>
  <si>
    <t>5805000</t>
  </si>
  <si>
    <t>RUSSELLVILLE SCHOOL DISTRICT</t>
  </si>
  <si>
    <t>220 WEST 10 ST</t>
  </si>
  <si>
    <t>RUSSELLVILLE</t>
  </si>
  <si>
    <t>72801</t>
  </si>
  <si>
    <t>0928</t>
  </si>
  <si>
    <t>4799681306</t>
  </si>
  <si>
    <t>5,7</t>
  </si>
  <si>
    <t>0500052</t>
  </si>
  <si>
    <t>7022000</t>
  </si>
  <si>
    <t>S ARKANSAS COMMUNITY COLLEGE</t>
  </si>
  <si>
    <t>P O BOX 7010</t>
  </si>
  <si>
    <t>7010</t>
  </si>
  <si>
    <t>8708647110</t>
  </si>
  <si>
    <t>0512090</t>
  </si>
  <si>
    <t>2502000</t>
  </si>
  <si>
    <t>SALEM SCHOOL DISTRICT</t>
  </si>
  <si>
    <t>313 HWY 62E</t>
  </si>
  <si>
    <t>SALEM</t>
  </si>
  <si>
    <t>72576</t>
  </si>
  <si>
    <t>9769</t>
  </si>
  <si>
    <t>8708952516</t>
  </si>
  <si>
    <t>0500002</t>
  </si>
  <si>
    <t>5222000</t>
  </si>
  <si>
    <t>SAU TECH CAREER ACADEMY</t>
  </si>
  <si>
    <t>327 STEWART STREET</t>
  </si>
  <si>
    <t>8708369367</t>
  </si>
  <si>
    <t>0500400</t>
  </si>
  <si>
    <t>0140700</t>
  </si>
  <si>
    <t>SCHOOL OF EXCELLENCE MIDDLE SCHOOL</t>
  </si>
  <si>
    <t>703 N DIVISION STREET</t>
  </si>
  <si>
    <t>HUMPHREY</t>
  </si>
  <si>
    <t>72073</t>
  </si>
  <si>
    <t>8706590390</t>
  </si>
  <si>
    <t>0512180</t>
  </si>
  <si>
    <t>4204000</t>
  </si>
  <si>
    <t>SCRANTON SCHOOL DISTRICT</t>
  </si>
  <si>
    <t>103 N TENTH ST</t>
  </si>
  <si>
    <t>SCRANTON</t>
  </si>
  <si>
    <t>72863</t>
  </si>
  <si>
    <t>0086</t>
  </si>
  <si>
    <t>4799387121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</si>
  <si>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</si>
  <si>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</si>
  <si>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</si>
  <si>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</si>
  <si>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</si>
  <si>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</si>
  <si>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</si>
  <si>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8704483011</t>
  </si>
  <si>
    <t>0512210</t>
  </si>
  <si>
    <t>7311000</t>
  </si>
  <si>
    <t>SEARCY SCHOOL DISTRICT</t>
  </si>
  <si>
    <t>801 NORTH ELM</t>
  </si>
  <si>
    <t>3640</t>
  </si>
  <si>
    <t>5012683517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</si>
  <si>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</si>
  <si>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</si>
  <si>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</si>
  <si>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</si>
  <si>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</si>
  <si>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</si>
  <si>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</si>
  <si>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8709423135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</si>
  <si>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</si>
  <si>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</si>
  <si>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</si>
  <si>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</si>
  <si>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</si>
  <si>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</si>
  <si>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</si>
  <si>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5017238191</t>
  </si>
  <si>
    <t>0512450</t>
  </si>
  <si>
    <t>0406000</t>
  </si>
  <si>
    <t>SILOAM SPRINGS SCHOOL DISTRICT</t>
  </si>
  <si>
    <t>P O BOX 798</t>
  </si>
  <si>
    <t>SILOAM SPRINGS</t>
  </si>
  <si>
    <t>72761</t>
  </si>
  <si>
    <t>0798</t>
  </si>
  <si>
    <t>4795243191</t>
  </si>
  <si>
    <t>0512480</t>
  </si>
  <si>
    <t>3806000</t>
  </si>
  <si>
    <t>SLOAN-HENDRIX SCHOOL DIST.</t>
  </si>
  <si>
    <t>P O BOX 1080</t>
  </si>
  <si>
    <t>1080</t>
  </si>
  <si>
    <t>8708692384</t>
  </si>
  <si>
    <t>0512510</t>
  </si>
  <si>
    <t>7008000</t>
  </si>
  <si>
    <t>SMACKOVER SCHOOL DISTRICT</t>
  </si>
  <si>
    <t>P O BOX 109</t>
  </si>
  <si>
    <t>SMACKOVER</t>
  </si>
  <si>
    <t>71762</t>
  </si>
  <si>
    <t>0109</t>
  </si>
  <si>
    <t>8707253132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</si>
  <si>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</si>
  <si>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</si>
  <si>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</si>
  <si>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</si>
  <si>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</si>
  <si>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</si>
  <si>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</si>
  <si>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5013549400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</si>
  <si>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</si>
  <si>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</si>
  <si>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</si>
  <si>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</si>
  <si>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</si>
  <si>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</si>
  <si>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</si>
  <si>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8706558633</t>
  </si>
  <si>
    <t>0500031</t>
  </si>
  <si>
    <t>5220000</t>
  </si>
  <si>
    <t>SOUTH CENTRAL SERVICE CO-OP</t>
  </si>
  <si>
    <t>400 MAUL ROAD</t>
  </si>
  <si>
    <t>2868</t>
  </si>
  <si>
    <t>8708362213</t>
  </si>
  <si>
    <t>0512570</t>
  </si>
  <si>
    <t>7105000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</si>
</sst>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#,##0.########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20" borderId="0" xfId="0" applyNumberFormat="1" applyFont="1" applyFill="1" applyBorder="1" applyAlignment="1">
      <alignment horizontal="center" wrapText="1"/>
    </xf>
    <xf numFmtId="165" fontId="3" fillId="20" borderId="0" xfId="0" applyNumberFormat="1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2" fontId="3" fillId="20" borderId="0" xfId="0" applyNumberFormat="1" applyFont="1" applyFill="1" applyBorder="1" applyAlignment="1">
      <alignment horizontal="center" wrapText="1"/>
    </xf>
    <xf numFmtId="166" fontId="3" fillId="20" borderId="0" xfId="0" applyNumberFormat="1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168" fontId="0" fillId="20" borderId="10" xfId="0" applyNumberFormat="1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167" fontId="0" fillId="20" borderId="10" xfId="0" applyNumberFormat="1" applyFont="1" applyFill="1" applyBorder="1" applyAlignment="1">
      <alignment/>
    </xf>
    <xf numFmtId="0" fontId="3" fillId="20" borderId="11" xfId="0" applyFont="1" applyFill="1" applyBorder="1" applyAlignment="1">
      <alignment horizontal="left" textRotation="75" wrapText="1"/>
    </xf>
    <xf numFmtId="0" fontId="3" fillId="25" borderId="12" xfId="0" applyFont="1" applyFill="1" applyBorder="1" applyAlignment="1">
      <alignment horizontal="left" textRotation="75" wrapText="1"/>
    </xf>
    <xf numFmtId="0" fontId="3" fillId="25" borderId="13" xfId="0" applyFont="1" applyFill="1" applyBorder="1" applyAlignment="1" applyProtection="1">
      <alignment horizontal="left" textRotation="75" wrapText="1"/>
      <protection/>
    </xf>
    <xf numFmtId="14" fontId="3" fillId="25" borderId="14" xfId="0" applyNumberFormat="1" applyFont="1" applyFill="1" applyBorder="1" applyAlignment="1" applyProtection="1">
      <alignment horizontal="left" textRotation="75" wrapText="1"/>
      <protection/>
    </xf>
    <xf numFmtId="0" fontId="3" fillId="25" borderId="15" xfId="0" applyFont="1" applyFill="1" applyBorder="1" applyAlignment="1" applyProtection="1">
      <alignment horizontal="left" textRotation="75" wrapText="1"/>
      <protection/>
    </xf>
    <xf numFmtId="0" fontId="3" fillId="11" borderId="11" xfId="0" applyFont="1" applyFill="1" applyBorder="1" applyAlignment="1">
      <alignment horizontal="left" textRotation="75" wrapText="1"/>
    </xf>
    <xf numFmtId="0" fontId="3" fillId="11" borderId="12" xfId="0" applyFont="1" applyFill="1" applyBorder="1" applyAlignment="1">
      <alignment horizontal="left" textRotation="75" wrapText="1"/>
    </xf>
    <xf numFmtId="2" fontId="3" fillId="0" borderId="14" xfId="0" applyNumberFormat="1" applyFont="1" applyFill="1" applyBorder="1" applyAlignment="1">
      <alignment horizontal="left" textRotation="75" wrapText="1"/>
    </xf>
    <xf numFmtId="2" fontId="3" fillId="0" borderId="13" xfId="0" applyNumberFormat="1" applyFont="1" applyFill="1" applyBorder="1" applyAlignment="1">
      <alignment horizontal="left" textRotation="75" wrapText="1"/>
    </xf>
    <xf numFmtId="0" fontId="3" fillId="11" borderId="16" xfId="0" applyFont="1" applyFill="1" applyBorder="1" applyAlignment="1" applyProtection="1">
      <alignment horizontal="left" textRotation="75" wrapText="1"/>
      <protection/>
    </xf>
    <xf numFmtId="0" fontId="3" fillId="0" borderId="11" xfId="0" applyFont="1" applyFill="1" applyBorder="1" applyAlignment="1" applyProtection="1">
      <alignment horizontal="left" textRotation="75" wrapText="1"/>
      <protection/>
    </xf>
    <xf numFmtId="0" fontId="3" fillId="0" borderId="12" xfId="0" applyFont="1" applyFill="1" applyBorder="1" applyAlignment="1" applyProtection="1">
      <alignment horizontal="left" textRotation="75" wrapText="1"/>
      <protection/>
    </xf>
    <xf numFmtId="0" fontId="3" fillId="0" borderId="13" xfId="0" applyFont="1" applyFill="1" applyBorder="1" applyAlignment="1" applyProtection="1">
      <alignment horizontal="left" textRotation="75" wrapText="1"/>
      <protection/>
    </xf>
    <xf numFmtId="0" fontId="3" fillId="10" borderId="17" xfId="0" applyFont="1" applyFill="1" applyBorder="1" applyAlignment="1" applyProtection="1">
      <alignment horizontal="left" textRotation="75" wrapText="1"/>
      <protection/>
    </xf>
    <xf numFmtId="0" fontId="3" fillId="10" borderId="18" xfId="0" applyFont="1" applyFill="1" applyBorder="1" applyAlignment="1" applyProtection="1">
      <alignment horizontal="left" textRotation="75" wrapText="1"/>
      <protection/>
    </xf>
    <xf numFmtId="0" fontId="3" fillId="0" borderId="14" xfId="0" applyFont="1" applyFill="1" applyBorder="1" applyAlignment="1" applyProtection="1">
      <alignment horizontal="left" textRotation="75" wrapText="1"/>
      <protection locked="0"/>
    </xf>
    <xf numFmtId="0" fontId="3" fillId="0" borderId="12" xfId="0" applyFont="1" applyFill="1" applyBorder="1" applyAlignment="1" applyProtection="1">
      <alignment horizontal="left" textRotation="75" wrapText="1"/>
      <protection locked="0"/>
    </xf>
    <xf numFmtId="0" fontId="3" fillId="0" borderId="15" xfId="0" applyFont="1" applyFill="1" applyBorder="1" applyAlignment="1" applyProtection="1">
      <alignment horizontal="left" textRotation="75" wrapText="1"/>
      <protection locked="0"/>
    </xf>
    <xf numFmtId="0" fontId="3" fillId="25" borderId="19" xfId="0" applyFont="1" applyFill="1" applyBorder="1" applyAlignment="1" applyProtection="1">
      <alignment horizontal="left" textRotation="75" wrapText="1"/>
      <protection locked="0"/>
    </xf>
    <xf numFmtId="0" fontId="3" fillId="11" borderId="19" xfId="0" applyFont="1" applyFill="1" applyBorder="1" applyAlignment="1" applyProtection="1">
      <alignment horizontal="left" textRotation="75" wrapText="1"/>
      <protection locked="0"/>
    </xf>
    <xf numFmtId="0" fontId="3" fillId="11" borderId="14" xfId="0" applyFont="1" applyFill="1" applyBorder="1" applyAlignment="1" applyProtection="1">
      <alignment horizontal="left" textRotation="75" wrapText="1"/>
      <protection locked="0"/>
    </xf>
    <xf numFmtId="0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2" fontId="3" fillId="0" borderId="22" xfId="0" applyNumberFormat="1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0" fontId="0" fillId="20" borderId="31" xfId="0" applyFont="1" applyFill="1" applyBorder="1" applyAlignment="1">
      <alignment horizontal="center"/>
    </xf>
    <xf numFmtId="169" fontId="0" fillId="0" borderId="10" xfId="57" applyNumberFormat="1" applyFont="1" applyFill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 horizontal="right"/>
      <protection locked="0"/>
    </xf>
    <xf numFmtId="0" fontId="0" fillId="20" borderId="32" xfId="0" applyFont="1" applyFill="1" applyBorder="1" applyAlignment="1">
      <alignment/>
    </xf>
    <xf numFmtId="0" fontId="0" fillId="20" borderId="33" xfId="0" applyFont="1" applyFill="1" applyBorder="1" applyAlignment="1">
      <alignment horizontal="center"/>
    </xf>
    <xf numFmtId="167" fontId="0" fillId="20" borderId="30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2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69" fontId="0" fillId="0" borderId="30" xfId="57" applyNumberFormat="1" applyFont="1" applyFill="1" applyBorder="1" applyAlignment="1" applyProtection="1">
      <alignment/>
      <protection locked="0"/>
    </xf>
    <xf numFmtId="169" fontId="0" fillId="0" borderId="30" xfId="0" applyNumberFormat="1" applyFont="1" applyFill="1" applyBorder="1" applyAlignment="1" applyProtection="1">
      <alignment/>
      <protection locked="0"/>
    </xf>
    <xf numFmtId="0" fontId="0" fillId="20" borderId="34" xfId="0" applyNumberFormat="1" applyFont="1" applyFill="1" applyBorder="1" applyAlignment="1">
      <alignment/>
    </xf>
    <xf numFmtId="0" fontId="0" fillId="20" borderId="35" xfId="0" applyNumberFormat="1" applyFont="1" applyFill="1" applyBorder="1" applyAlignment="1">
      <alignment/>
    </xf>
    <xf numFmtId="2" fontId="0" fillId="20" borderId="34" xfId="0" applyNumberFormat="1" applyFont="1" applyFill="1" applyBorder="1" applyAlignment="1">
      <alignment horizontal="right"/>
    </xf>
    <xf numFmtId="2" fontId="0" fillId="20" borderId="35" xfId="0" applyNumberFormat="1" applyFont="1" applyFill="1" applyBorder="1" applyAlignment="1">
      <alignment horizontal="right"/>
    </xf>
    <xf numFmtId="169" fontId="0" fillId="0" borderId="34" xfId="42" applyNumberFormat="1" applyFont="1" applyFill="1" applyBorder="1" applyAlignment="1" applyProtection="1">
      <alignment/>
      <protection locked="0"/>
    </xf>
    <xf numFmtId="169" fontId="0" fillId="0" borderId="35" xfId="42" applyNumberFormat="1" applyFont="1" applyFill="1" applyBorder="1" applyAlignment="1" applyProtection="1">
      <alignment/>
      <protection locked="0"/>
    </xf>
    <xf numFmtId="169" fontId="0" fillId="0" borderId="35" xfId="0" applyNumberFormat="1" applyFont="1" applyFill="1" applyBorder="1" applyAlignment="1" applyProtection="1">
      <alignment/>
      <protection locked="0"/>
    </xf>
    <xf numFmtId="0" fontId="0" fillId="0" borderId="34" xfId="57" applyFont="1" applyFill="1" applyBorder="1" applyAlignment="1" applyProtection="1">
      <alignment horizontal="center"/>
      <protection locked="0"/>
    </xf>
    <xf numFmtId="0" fontId="0" fillId="0" borderId="35" xfId="57" applyFont="1" applyFill="1" applyBorder="1" applyAlignment="1" applyProtection="1">
      <alignment horizontal="center"/>
      <protection locked="0"/>
    </xf>
    <xf numFmtId="0" fontId="0" fillId="0" borderId="35" xfId="57" applyFont="1" applyFill="1" applyBorder="1" applyAlignment="1" applyProtection="1">
      <alignment/>
      <protection locked="0"/>
    </xf>
    <xf numFmtId="166" fontId="0" fillId="20" borderId="29" xfId="0" applyNumberFormat="1" applyFont="1" applyFill="1" applyBorder="1" applyAlignment="1">
      <alignment/>
    </xf>
    <xf numFmtId="166" fontId="0" fillId="20" borderId="32" xfId="0" applyNumberFormat="1" applyFont="1" applyFill="1" applyBorder="1" applyAlignment="1">
      <alignment/>
    </xf>
    <xf numFmtId="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4" fontId="0" fillId="0" borderId="32" xfId="56" applyNumberFormat="1" applyFont="1" applyFill="1" applyBorder="1" applyAlignment="1" applyProtection="1">
      <alignment horizontal="right" vertical="top" wrapText="1"/>
      <protection locked="0"/>
    </xf>
    <xf numFmtId="49" fontId="0" fillId="20" borderId="31" xfId="0" applyNumberFormat="1" applyFont="1" applyFill="1" applyBorder="1" applyAlignment="1">
      <alignment/>
    </xf>
    <xf numFmtId="49" fontId="0" fillId="20" borderId="33" xfId="0" applyNumberFormat="1" applyFont="1" applyFill="1" applyBorder="1" applyAlignment="1">
      <alignment/>
    </xf>
    <xf numFmtId="0" fontId="0" fillId="20" borderId="31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2" fontId="0" fillId="20" borderId="31" xfId="0" applyNumberFormat="1" applyFont="1" applyFill="1" applyBorder="1" applyAlignment="1">
      <alignment horizontal="center"/>
    </xf>
    <xf numFmtId="2" fontId="0" fillId="20" borderId="33" xfId="0" applyNumberFormat="1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6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169" fontId="0" fillId="0" borderId="36" xfId="57" applyNumberFormat="1" applyFont="1" applyFill="1" applyBorder="1" applyAlignment="1" applyProtection="1">
      <alignment horizontal="right"/>
      <protection locked="0"/>
    </xf>
    <xf numFmtId="169" fontId="0" fillId="0" borderId="37" xfId="57" applyNumberFormat="1" applyFont="1" applyFill="1" applyBorder="1" applyAlignment="1" applyProtection="1">
      <alignment horizontal="right"/>
      <protection locked="0"/>
    </xf>
    <xf numFmtId="167" fontId="0" fillId="0" borderId="37" xfId="0" applyNumberFormat="1" applyFont="1" applyFill="1" applyBorder="1" applyAlignment="1" applyProtection="1">
      <alignment horizontal="center"/>
      <protection locked="0"/>
    </xf>
    <xf numFmtId="167" fontId="0" fillId="0" borderId="37" xfId="0" applyNumberFormat="1" applyFont="1" applyFill="1" applyBorder="1" applyAlignment="1" applyProtection="1">
      <alignment/>
      <protection locked="0"/>
    </xf>
    <xf numFmtId="0" fontId="0" fillId="0" borderId="37" xfId="57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31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33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24" borderId="33" xfId="0" applyNumberFormat="1" applyFont="1" applyFill="1" applyBorder="1" applyAlignment="1">
      <alignment/>
    </xf>
    <xf numFmtId="0" fontId="0" fillId="24" borderId="33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33" xfId="0" applyNumberFormat="1" applyFont="1" applyFill="1" applyBorder="1" applyAlignment="1">
      <alignment horizontal="center"/>
    </xf>
    <xf numFmtId="166" fontId="0" fillId="24" borderId="32" xfId="0" applyNumberFormat="1" applyFont="1" applyFill="1" applyBorder="1" applyAlignment="1">
      <alignment/>
    </xf>
    <xf numFmtId="167" fontId="0" fillId="24" borderId="10" xfId="0" applyNumberFormat="1" applyFont="1" applyFill="1" applyBorder="1" applyAlignment="1">
      <alignment/>
    </xf>
    <xf numFmtId="168" fontId="0" fillId="24" borderId="10" xfId="0" applyNumberFormat="1" applyFont="1" applyFill="1" applyBorder="1" applyAlignment="1">
      <alignment/>
    </xf>
    <xf numFmtId="0" fontId="0" fillId="24" borderId="35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horizontal="center"/>
    </xf>
    <xf numFmtId="0" fontId="0" fillId="24" borderId="37" xfId="0" applyFont="1" applyFill="1" applyBorder="1" applyAlignment="1" applyProtection="1">
      <alignment horizontal="center"/>
      <protection locked="0"/>
    </xf>
    <xf numFmtId="4" fontId="0" fillId="24" borderId="32" xfId="56" applyNumberFormat="1" applyFont="1" applyFill="1" applyBorder="1" applyAlignment="1" applyProtection="1">
      <alignment horizontal="right" vertical="top" wrapText="1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2" fontId="0" fillId="24" borderId="35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 applyProtection="1">
      <alignment/>
      <protection locked="0"/>
    </xf>
    <xf numFmtId="2" fontId="0" fillId="24" borderId="10" xfId="0" applyNumberFormat="1" applyFont="1" applyFill="1" applyBorder="1" applyAlignment="1" applyProtection="1">
      <alignment horizontal="center"/>
      <protection locked="0"/>
    </xf>
    <xf numFmtId="0" fontId="0" fillId="24" borderId="37" xfId="0" applyFont="1" applyFill="1" applyBorder="1" applyAlignment="1">
      <alignment horizontal="center"/>
    </xf>
    <xf numFmtId="169" fontId="0" fillId="24" borderId="35" xfId="42" applyNumberFormat="1" applyFont="1" applyFill="1" applyBorder="1" applyAlignment="1" applyProtection="1">
      <alignment/>
      <protection locked="0"/>
    </xf>
    <xf numFmtId="169" fontId="0" fillId="24" borderId="10" xfId="57" applyNumberFormat="1" applyFont="1" applyFill="1" applyBorder="1" applyAlignment="1" applyProtection="1">
      <alignment/>
      <protection locked="0"/>
    </xf>
    <xf numFmtId="169" fontId="0" fillId="24" borderId="10" xfId="0" applyNumberFormat="1" applyFont="1" applyFill="1" applyBorder="1" applyAlignment="1" applyProtection="1">
      <alignment/>
      <protection locked="0"/>
    </xf>
    <xf numFmtId="169" fontId="0" fillId="24" borderId="37" xfId="57" applyNumberFormat="1" applyFont="1" applyFill="1" applyBorder="1" applyAlignment="1" applyProtection="1">
      <alignment horizontal="right"/>
      <protection locked="0"/>
    </xf>
    <xf numFmtId="0" fontId="0" fillId="24" borderId="35" xfId="57" applyFont="1" applyFill="1" applyBorder="1" applyAlignment="1" applyProtection="1">
      <alignment horizontal="center"/>
      <protection locked="0"/>
    </xf>
    <xf numFmtId="167" fontId="0" fillId="24" borderId="37" xfId="0" applyNumberFormat="1" applyFont="1" applyFill="1" applyBorder="1" applyAlignment="1" applyProtection="1">
      <alignment horizontal="center"/>
      <protection locked="0"/>
    </xf>
    <xf numFmtId="0" fontId="0" fillId="24" borderId="33" xfId="0" applyFont="1" applyFill="1" applyBorder="1" applyAlignment="1">
      <alignment horizontal="center"/>
    </xf>
    <xf numFmtId="0" fontId="0" fillId="0" borderId="36" xfId="57" applyFont="1" applyFill="1" applyBorder="1" applyAlignment="1" applyProtection="1">
      <alignment horizontal="center"/>
      <protection locked="0"/>
    </xf>
    <xf numFmtId="4" fontId="0" fillId="0" borderId="29" xfId="57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Excel FY-08 ASR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6.28125" style="0" bestFit="1" customWidth="1"/>
    <col min="4" max="4" width="25.140625" style="0" bestFit="1" customWidth="1"/>
    <col min="5" max="5" width="19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82" t="s">
        <v>2082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12">
      <c r="A2" s="180" t="s">
        <v>2083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25" ht="12">
      <c r="A3" s="181" t="s">
        <v>2084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25" ht="15.75" customHeight="1">
      <c r="A4" s="184" t="s">
        <v>2085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49.5" customHeight="1">
      <c r="A5" s="177" t="s">
        <v>1921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2">
      <c r="A6" s="179" t="s">
        <v>1922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2">
      <c r="A7" s="179" t="s">
        <v>1923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</row>
    <row r="8" spans="1:31" ht="16.5">
      <c r="A8" s="12" t="s">
        <v>1706</v>
      </c>
      <c r="B8" s="2"/>
      <c r="C8" s="3"/>
      <c r="D8" s="3"/>
      <c r="E8" s="3"/>
      <c r="F8" s="13"/>
      <c r="G8" s="3"/>
      <c r="H8" s="5"/>
      <c r="I8" s="3"/>
      <c r="J8" s="6"/>
      <c r="K8" s="7"/>
      <c r="L8" s="3"/>
      <c r="M8" s="8"/>
      <c r="N8" s="3"/>
      <c r="O8" s="3"/>
      <c r="P8" s="14"/>
      <c r="Q8" s="5"/>
      <c r="R8" s="5"/>
      <c r="S8" s="15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6" t="s">
        <v>1707</v>
      </c>
      <c r="B9" s="17" t="s">
        <v>1708</v>
      </c>
      <c r="C9" s="18" t="s">
        <v>1709</v>
      </c>
      <c r="D9" s="18" t="s">
        <v>1710</v>
      </c>
      <c r="E9" s="18" t="s">
        <v>1711</v>
      </c>
      <c r="F9" s="19" t="s">
        <v>1712</v>
      </c>
      <c r="G9" s="20" t="s">
        <v>1713</v>
      </c>
      <c r="H9" s="19" t="s">
        <v>1714</v>
      </c>
      <c r="I9" s="18" t="s">
        <v>1715</v>
      </c>
      <c r="J9" s="33" t="s">
        <v>1716</v>
      </c>
      <c r="K9" s="34" t="s">
        <v>1717</v>
      </c>
      <c r="L9" s="35" t="s">
        <v>1718</v>
      </c>
      <c r="M9" s="36" t="s">
        <v>1719</v>
      </c>
      <c r="N9" s="37" t="s">
        <v>1720</v>
      </c>
      <c r="O9" s="38" t="s">
        <v>1721</v>
      </c>
      <c r="P9" s="39" t="s">
        <v>1722</v>
      </c>
      <c r="Q9" s="40" t="s">
        <v>1723</v>
      </c>
      <c r="R9" s="41" t="s">
        <v>1724</v>
      </c>
      <c r="S9" s="42" t="s">
        <v>1725</v>
      </c>
      <c r="T9" s="43" t="s">
        <v>1726</v>
      </c>
      <c r="U9" s="44" t="s">
        <v>1727</v>
      </c>
      <c r="V9" s="44" t="s">
        <v>1728</v>
      </c>
      <c r="W9" s="45" t="s">
        <v>1729</v>
      </c>
      <c r="X9" s="46" t="s">
        <v>1730</v>
      </c>
      <c r="Y9" s="47" t="s">
        <v>1731</v>
      </c>
      <c r="Z9" s="48" t="s">
        <v>1732</v>
      </c>
      <c r="AA9" s="49" t="s">
        <v>1733</v>
      </c>
      <c r="AB9" s="49" t="s">
        <v>1734</v>
      </c>
      <c r="AC9" s="50" t="s">
        <v>1735</v>
      </c>
      <c r="AD9" s="51" t="s">
        <v>1736</v>
      </c>
      <c r="AE9" s="48" t="s">
        <v>1737</v>
      </c>
      <c r="AF9" s="49" t="s">
        <v>1738</v>
      </c>
      <c r="AG9" s="50" t="s">
        <v>1739</v>
      </c>
      <c r="AH9" s="52" t="s">
        <v>1740</v>
      </c>
      <c r="AI9" s="53" t="s">
        <v>1741</v>
      </c>
    </row>
    <row r="10" spans="1:35" s="30" customFormat="1" ht="12.75" thickBot="1">
      <c r="A10" s="54">
        <v>1</v>
      </c>
      <c r="B10" s="54">
        <v>2</v>
      </c>
      <c r="C10" s="55">
        <v>3</v>
      </c>
      <c r="D10" s="56">
        <v>4</v>
      </c>
      <c r="E10" s="56">
        <v>5</v>
      </c>
      <c r="F10" s="57"/>
      <c r="G10" s="58">
        <v>6</v>
      </c>
      <c r="H10" s="59"/>
      <c r="I10" s="60">
        <v>7</v>
      </c>
      <c r="J10" s="61">
        <v>8</v>
      </c>
      <c r="K10" s="56">
        <v>9</v>
      </c>
      <c r="L10" s="62">
        <v>10</v>
      </c>
      <c r="M10" s="63">
        <v>11</v>
      </c>
      <c r="N10" s="64">
        <v>12</v>
      </c>
      <c r="O10" s="65">
        <v>13</v>
      </c>
      <c r="P10" s="66">
        <v>14</v>
      </c>
      <c r="Q10" s="67" t="s">
        <v>1742</v>
      </c>
      <c r="R10" s="68" t="s">
        <v>1743</v>
      </c>
      <c r="S10" s="69">
        <v>15</v>
      </c>
      <c r="T10" s="70">
        <v>16</v>
      </c>
      <c r="U10" s="71">
        <v>17</v>
      </c>
      <c r="V10" s="71">
        <v>18</v>
      </c>
      <c r="W10" s="62">
        <v>19</v>
      </c>
      <c r="X10" s="72">
        <v>20</v>
      </c>
      <c r="Y10" s="73">
        <v>21</v>
      </c>
      <c r="Z10" s="55"/>
      <c r="AA10" s="55"/>
      <c r="AB10" s="55"/>
      <c r="AC10" s="74"/>
      <c r="AD10" s="75">
        <v>22</v>
      </c>
      <c r="AE10" s="55"/>
      <c r="AF10" s="55"/>
      <c r="AG10" s="74"/>
      <c r="AH10" s="75">
        <v>23</v>
      </c>
      <c r="AI10" s="55" t="s">
        <v>1744</v>
      </c>
    </row>
    <row r="11" spans="1:36" s="28" customFormat="1" ht="12.75" customHeight="1">
      <c r="A11" s="122" t="s">
        <v>1766</v>
      </c>
      <c r="B11" s="123" t="s">
        <v>1767</v>
      </c>
      <c r="C11" s="124" t="s">
        <v>1768</v>
      </c>
      <c r="D11" s="125" t="s">
        <v>1769</v>
      </c>
      <c r="E11" s="125" t="s">
        <v>1770</v>
      </c>
      <c r="F11" s="126" t="s">
        <v>1750</v>
      </c>
      <c r="G11" s="127" t="s">
        <v>1771</v>
      </c>
      <c r="H11" s="128" t="s">
        <v>1772</v>
      </c>
      <c r="I11" s="129" t="s">
        <v>1773</v>
      </c>
      <c r="J11" s="130" t="s">
        <v>1774</v>
      </c>
      <c r="K11" s="131" t="s">
        <v>1757</v>
      </c>
      <c r="L11" s="113" t="s">
        <v>1755</v>
      </c>
      <c r="M11" s="105">
        <v>513.28</v>
      </c>
      <c r="N11" s="87" t="s">
        <v>1755</v>
      </c>
      <c r="O11" s="132">
        <v>24.349442379182157</v>
      </c>
      <c r="P11" s="133" t="s">
        <v>1757</v>
      </c>
      <c r="Q11" s="89"/>
      <c r="R11" s="90"/>
      <c r="S11" s="134" t="s">
        <v>1757</v>
      </c>
      <c r="T11" s="97">
        <v>30895</v>
      </c>
      <c r="U11" s="91">
        <v>0</v>
      </c>
      <c r="V11" s="92">
        <v>2038</v>
      </c>
      <c r="W11" s="117">
        <v>0</v>
      </c>
      <c r="X11" s="100" t="s">
        <v>1757</v>
      </c>
      <c r="Y11" s="175" t="s">
        <v>1757</v>
      </c>
      <c r="Z11" s="124">
        <f aca="true" t="shared" si="0" ref="Z11:Z42">IF(OR(K11="YES",TRIM(L11)="YES"),1,0)</f>
        <v>1</v>
      </c>
      <c r="AA11" s="125">
        <f aca="true" t="shared" si="1" ref="AA11:AA42">IF(OR(AND(ISNUMBER(M11),AND(M11&gt;0,M11&lt;600)),AND(ISNUMBER(M11),AND(M11&gt;0,N11="YES"))),1,0)</f>
        <v>1</v>
      </c>
      <c r="AB11" s="125">
        <f aca="true" t="shared" si="2" ref="AB11:AB42">IF(AND(OR(K11="YES",TRIM(L11)="YES"),(Z11=0)),"Trouble",0)</f>
        <v>0</v>
      </c>
      <c r="AC11" s="125">
        <f aca="true" t="shared" si="3" ref="AC11:AC42">IF(AND(OR(AND(ISNUMBER(M11),AND(M11&gt;0,M11&lt;600)),AND(ISNUMBER(M11),AND(M11&gt;0,N11="YES"))),(AA11=0)),"Trouble",0)</f>
        <v>0</v>
      </c>
      <c r="AD11" s="135" t="str">
        <f aca="true" t="shared" si="4" ref="AD11:AD42">IF(AND(Z11=1,AA11=1),"SRSA","-")</f>
        <v>SRSA</v>
      </c>
      <c r="AE11" s="124">
        <f aca="true" t="shared" si="5" ref="AE11:AE42">IF(S11="YES",1,0)</f>
        <v>1</v>
      </c>
      <c r="AF11" s="125">
        <f aca="true" t="shared" si="6" ref="AF11:AF42">IF(OR(AND(ISNUMBER(Q11),Q11&gt;=20),(AND(ISNUMBER(Q11)=FALSE,AND(ISNUMBER(O11),O11&gt;=20)))),1,0)</f>
        <v>1</v>
      </c>
      <c r="AG11" s="125" t="str">
        <f aca="true" t="shared" si="7" ref="AG11:AG42">IF(AND(AE11=1,AF11=1),"Initial",0)</f>
        <v>Initial</v>
      </c>
      <c r="AH11" s="135" t="str">
        <f aca="true" t="shared" si="8" ref="AH11:AH42">IF(AND(AND(AG11="Initial",AI11=0),AND(ISNUMBER(M11),M11&gt;0)),"RLIS","-")</f>
        <v>-</v>
      </c>
      <c r="AI11" s="124" t="str">
        <f aca="true" t="shared" si="9" ref="AI11:AI42">IF(AND(AD11="SRSA",AG11="Initial"),"SRSA",0)</f>
        <v>SRSA</v>
      </c>
      <c r="AJ11" s="28" t="s">
        <v>1766</v>
      </c>
    </row>
    <row r="12" spans="1:36" s="28" customFormat="1" ht="12.75" customHeight="1">
      <c r="A12" s="136" t="s">
        <v>1606</v>
      </c>
      <c r="B12" s="137" t="s">
        <v>1607</v>
      </c>
      <c r="C12" s="138" t="s">
        <v>1608</v>
      </c>
      <c r="D12" s="139" t="s">
        <v>1609</v>
      </c>
      <c r="E12" s="139" t="s">
        <v>1610</v>
      </c>
      <c r="F12" s="140" t="s">
        <v>1750</v>
      </c>
      <c r="G12" s="141" t="s">
        <v>1611</v>
      </c>
      <c r="H12" s="142" t="s">
        <v>1612</v>
      </c>
      <c r="I12" s="143" t="s">
        <v>1613</v>
      </c>
      <c r="J12" s="144" t="s">
        <v>1774</v>
      </c>
      <c r="K12" s="145" t="s">
        <v>1757</v>
      </c>
      <c r="L12" s="114" t="s">
        <v>1755</v>
      </c>
      <c r="M12" s="106">
        <v>423.11</v>
      </c>
      <c r="N12" s="24" t="s">
        <v>1755</v>
      </c>
      <c r="O12" s="146">
        <v>7.482993197278912</v>
      </c>
      <c r="P12" s="147" t="s">
        <v>1755</v>
      </c>
      <c r="Q12" s="26"/>
      <c r="R12" s="27"/>
      <c r="S12" s="148" t="s">
        <v>1757</v>
      </c>
      <c r="T12" s="98">
        <v>12901</v>
      </c>
      <c r="U12" s="79">
        <v>0</v>
      </c>
      <c r="V12" s="80">
        <v>716</v>
      </c>
      <c r="W12" s="118">
        <v>0</v>
      </c>
      <c r="X12" s="101" t="s">
        <v>1757</v>
      </c>
      <c r="Y12" s="119" t="s">
        <v>1755</v>
      </c>
      <c r="Z12" s="138">
        <f t="shared" si="0"/>
        <v>1</v>
      </c>
      <c r="AA12" s="139">
        <f t="shared" si="1"/>
        <v>1</v>
      </c>
      <c r="AB12" s="139">
        <f t="shared" si="2"/>
        <v>0</v>
      </c>
      <c r="AC12" s="139">
        <f t="shared" si="3"/>
        <v>0</v>
      </c>
      <c r="AD12" s="149" t="str">
        <f t="shared" si="4"/>
        <v>SRSA</v>
      </c>
      <c r="AE12" s="138">
        <f t="shared" si="5"/>
        <v>1</v>
      </c>
      <c r="AF12" s="139">
        <f t="shared" si="6"/>
        <v>0</v>
      </c>
      <c r="AG12" s="139">
        <f t="shared" si="7"/>
        <v>0</v>
      </c>
      <c r="AH12" s="149" t="str">
        <f t="shared" si="8"/>
        <v>-</v>
      </c>
      <c r="AI12" s="138">
        <f t="shared" si="9"/>
        <v>0</v>
      </c>
      <c r="AJ12" s="28" t="s">
        <v>1606</v>
      </c>
    </row>
    <row r="13" spans="1:36" s="28" customFormat="1" ht="12.75" customHeight="1">
      <c r="A13" s="136" t="s">
        <v>1630</v>
      </c>
      <c r="B13" s="137" t="s">
        <v>1631</v>
      </c>
      <c r="C13" s="138" t="s">
        <v>1632</v>
      </c>
      <c r="D13" s="139" t="s">
        <v>1633</v>
      </c>
      <c r="E13" s="139" t="s">
        <v>1634</v>
      </c>
      <c r="F13" s="140" t="s">
        <v>1750</v>
      </c>
      <c r="G13" s="141" t="s">
        <v>1635</v>
      </c>
      <c r="H13" s="142" t="s">
        <v>1636</v>
      </c>
      <c r="I13" s="143" t="s">
        <v>1637</v>
      </c>
      <c r="J13" s="144" t="s">
        <v>1774</v>
      </c>
      <c r="K13" s="145" t="s">
        <v>1757</v>
      </c>
      <c r="L13" s="114" t="s">
        <v>1755</v>
      </c>
      <c r="M13" s="106">
        <v>511.42</v>
      </c>
      <c r="N13" s="24" t="s">
        <v>1755</v>
      </c>
      <c r="O13" s="146">
        <v>42.06241519674355</v>
      </c>
      <c r="P13" s="147" t="s">
        <v>1757</v>
      </c>
      <c r="Q13" s="26"/>
      <c r="R13" s="27"/>
      <c r="S13" s="148" t="s">
        <v>1757</v>
      </c>
      <c r="T13" s="98">
        <v>94576</v>
      </c>
      <c r="U13" s="79">
        <v>0</v>
      </c>
      <c r="V13" s="80">
        <v>6478</v>
      </c>
      <c r="W13" s="118">
        <v>0</v>
      </c>
      <c r="X13" s="101" t="s">
        <v>1757</v>
      </c>
      <c r="Y13" s="119" t="s">
        <v>1757</v>
      </c>
      <c r="Z13" s="138">
        <f t="shared" si="0"/>
        <v>1</v>
      </c>
      <c r="AA13" s="139">
        <f t="shared" si="1"/>
        <v>1</v>
      </c>
      <c r="AB13" s="139">
        <f t="shared" si="2"/>
        <v>0</v>
      </c>
      <c r="AC13" s="139">
        <f t="shared" si="3"/>
        <v>0</v>
      </c>
      <c r="AD13" s="149" t="str">
        <f t="shared" si="4"/>
        <v>SRSA</v>
      </c>
      <c r="AE13" s="138">
        <f t="shared" si="5"/>
        <v>1</v>
      </c>
      <c r="AF13" s="139">
        <f t="shared" si="6"/>
        <v>1</v>
      </c>
      <c r="AG13" s="139" t="str">
        <f t="shared" si="7"/>
        <v>Initial</v>
      </c>
      <c r="AH13" s="149" t="str">
        <f t="shared" si="8"/>
        <v>-</v>
      </c>
      <c r="AI13" s="138" t="str">
        <f t="shared" si="9"/>
        <v>SRSA</v>
      </c>
      <c r="AJ13" s="28" t="s">
        <v>1630</v>
      </c>
    </row>
    <row r="14" spans="1:36" s="28" customFormat="1" ht="12.75" customHeight="1">
      <c r="A14" s="136" t="s">
        <v>1670</v>
      </c>
      <c r="B14" s="137" t="s">
        <v>1671</v>
      </c>
      <c r="C14" s="138" t="s">
        <v>1672</v>
      </c>
      <c r="D14" s="139" t="s">
        <v>1673</v>
      </c>
      <c r="E14" s="139" t="s">
        <v>1674</v>
      </c>
      <c r="F14" s="140" t="s">
        <v>1750</v>
      </c>
      <c r="G14" s="141" t="s">
        <v>1675</v>
      </c>
      <c r="H14" s="142" t="s">
        <v>1676</v>
      </c>
      <c r="I14" s="143" t="s">
        <v>1677</v>
      </c>
      <c r="J14" s="144" t="s">
        <v>1669</v>
      </c>
      <c r="K14" s="145" t="s">
        <v>1757</v>
      </c>
      <c r="L14" s="114" t="s">
        <v>1755</v>
      </c>
      <c r="M14" s="106">
        <v>518.57</v>
      </c>
      <c r="N14" s="24" t="s">
        <v>1755</v>
      </c>
      <c r="O14" s="146">
        <v>20.972644376899694</v>
      </c>
      <c r="P14" s="147" t="s">
        <v>1757</v>
      </c>
      <c r="Q14" s="26"/>
      <c r="R14" s="27"/>
      <c r="S14" s="148" t="s">
        <v>1757</v>
      </c>
      <c r="T14" s="98">
        <v>35760</v>
      </c>
      <c r="U14" s="79">
        <v>0</v>
      </c>
      <c r="V14" s="80">
        <v>2315</v>
      </c>
      <c r="W14" s="118">
        <v>0</v>
      </c>
      <c r="X14" s="101" t="s">
        <v>1757</v>
      </c>
      <c r="Y14" s="119" t="s">
        <v>1755</v>
      </c>
      <c r="Z14" s="138">
        <f t="shared" si="0"/>
        <v>1</v>
      </c>
      <c r="AA14" s="139">
        <f t="shared" si="1"/>
        <v>1</v>
      </c>
      <c r="AB14" s="139">
        <f t="shared" si="2"/>
        <v>0</v>
      </c>
      <c r="AC14" s="139">
        <f t="shared" si="3"/>
        <v>0</v>
      </c>
      <c r="AD14" s="149" t="str">
        <f t="shared" si="4"/>
        <v>SRSA</v>
      </c>
      <c r="AE14" s="138">
        <f t="shared" si="5"/>
        <v>1</v>
      </c>
      <c r="AF14" s="139">
        <f t="shared" si="6"/>
        <v>1</v>
      </c>
      <c r="AG14" s="139" t="str">
        <f t="shared" si="7"/>
        <v>Initial</v>
      </c>
      <c r="AH14" s="149" t="str">
        <f t="shared" si="8"/>
        <v>-</v>
      </c>
      <c r="AI14" s="138" t="str">
        <f t="shared" si="9"/>
        <v>SRSA</v>
      </c>
      <c r="AJ14" s="28" t="s">
        <v>1670</v>
      </c>
    </row>
    <row r="15" spans="1:36" s="28" customFormat="1" ht="12.75" customHeight="1">
      <c r="A15" s="136" t="s">
        <v>1678</v>
      </c>
      <c r="B15" s="137" t="s">
        <v>1679</v>
      </c>
      <c r="C15" s="138" t="s">
        <v>1680</v>
      </c>
      <c r="D15" s="139" t="s">
        <v>1681</v>
      </c>
      <c r="E15" s="139" t="s">
        <v>1682</v>
      </c>
      <c r="F15" s="140" t="s">
        <v>1750</v>
      </c>
      <c r="G15" s="141" t="s">
        <v>1683</v>
      </c>
      <c r="H15" s="142" t="s">
        <v>1684</v>
      </c>
      <c r="I15" s="143" t="s">
        <v>1685</v>
      </c>
      <c r="J15" s="144" t="s">
        <v>1774</v>
      </c>
      <c r="K15" s="145" t="s">
        <v>1757</v>
      </c>
      <c r="L15" s="114" t="s">
        <v>1755</v>
      </c>
      <c r="M15" s="106">
        <v>584.27</v>
      </c>
      <c r="N15" s="24" t="s">
        <v>1755</v>
      </c>
      <c r="O15" s="146">
        <v>23.941368078175895</v>
      </c>
      <c r="P15" s="147" t="s">
        <v>1757</v>
      </c>
      <c r="Q15" s="26"/>
      <c r="R15" s="27"/>
      <c r="S15" s="148" t="s">
        <v>1757</v>
      </c>
      <c r="T15" s="98">
        <v>40315</v>
      </c>
      <c r="U15" s="79">
        <v>0</v>
      </c>
      <c r="V15" s="80">
        <v>2791</v>
      </c>
      <c r="W15" s="118">
        <v>0</v>
      </c>
      <c r="X15" s="101" t="s">
        <v>1757</v>
      </c>
      <c r="Y15" s="119" t="s">
        <v>1755</v>
      </c>
      <c r="Z15" s="138">
        <f t="shared" si="0"/>
        <v>1</v>
      </c>
      <c r="AA15" s="139">
        <f t="shared" si="1"/>
        <v>1</v>
      </c>
      <c r="AB15" s="139">
        <f t="shared" si="2"/>
        <v>0</v>
      </c>
      <c r="AC15" s="139">
        <f t="shared" si="3"/>
        <v>0</v>
      </c>
      <c r="AD15" s="149" t="str">
        <f t="shared" si="4"/>
        <v>SRSA</v>
      </c>
      <c r="AE15" s="138">
        <f t="shared" si="5"/>
        <v>1</v>
      </c>
      <c r="AF15" s="139">
        <f t="shared" si="6"/>
        <v>1</v>
      </c>
      <c r="AG15" s="139" t="str">
        <f t="shared" si="7"/>
        <v>Initial</v>
      </c>
      <c r="AH15" s="149" t="str">
        <f t="shared" si="8"/>
        <v>-</v>
      </c>
      <c r="AI15" s="138" t="str">
        <f t="shared" si="9"/>
        <v>SRSA</v>
      </c>
      <c r="AJ15" s="28" t="s">
        <v>1678</v>
      </c>
    </row>
    <row r="16" spans="1:36" s="28" customFormat="1" ht="12.75" customHeight="1">
      <c r="A16" s="136" t="s">
        <v>1495</v>
      </c>
      <c r="B16" s="137" t="s">
        <v>1496</v>
      </c>
      <c r="C16" s="138" t="s">
        <v>1497</v>
      </c>
      <c r="D16" s="139" t="s">
        <v>1498</v>
      </c>
      <c r="E16" s="139" t="s">
        <v>1499</v>
      </c>
      <c r="F16" s="140" t="s">
        <v>1750</v>
      </c>
      <c r="G16" s="141" t="s">
        <v>1500</v>
      </c>
      <c r="H16" s="142" t="s">
        <v>1501</v>
      </c>
      <c r="I16" s="143" t="s">
        <v>1502</v>
      </c>
      <c r="J16" s="144" t="s">
        <v>1774</v>
      </c>
      <c r="K16" s="145" t="s">
        <v>1757</v>
      </c>
      <c r="L16" s="114" t="s">
        <v>1755</v>
      </c>
      <c r="M16" s="106">
        <v>489.85</v>
      </c>
      <c r="N16" s="24" t="s">
        <v>1755</v>
      </c>
      <c r="O16" s="146">
        <v>29.263913824057454</v>
      </c>
      <c r="P16" s="147" t="s">
        <v>1757</v>
      </c>
      <c r="Q16" s="26"/>
      <c r="R16" s="27"/>
      <c r="S16" s="148" t="s">
        <v>1757</v>
      </c>
      <c r="T16" s="98">
        <v>35949</v>
      </c>
      <c r="U16" s="79">
        <v>0</v>
      </c>
      <c r="V16" s="80">
        <v>2507</v>
      </c>
      <c r="W16" s="118">
        <v>0</v>
      </c>
      <c r="X16" s="101" t="s">
        <v>1757</v>
      </c>
      <c r="Y16" s="119" t="s">
        <v>1755</v>
      </c>
      <c r="Z16" s="138">
        <f t="shared" si="0"/>
        <v>1</v>
      </c>
      <c r="AA16" s="139">
        <f t="shared" si="1"/>
        <v>1</v>
      </c>
      <c r="AB16" s="139">
        <f t="shared" si="2"/>
        <v>0</v>
      </c>
      <c r="AC16" s="139">
        <f t="shared" si="3"/>
        <v>0</v>
      </c>
      <c r="AD16" s="149" t="str">
        <f t="shared" si="4"/>
        <v>SRSA</v>
      </c>
      <c r="AE16" s="138">
        <f t="shared" si="5"/>
        <v>1</v>
      </c>
      <c r="AF16" s="139">
        <f t="shared" si="6"/>
        <v>1</v>
      </c>
      <c r="AG16" s="139" t="str">
        <f t="shared" si="7"/>
        <v>Initial</v>
      </c>
      <c r="AH16" s="149" t="str">
        <f t="shared" si="8"/>
        <v>-</v>
      </c>
      <c r="AI16" s="138" t="str">
        <f t="shared" si="9"/>
        <v>SRSA</v>
      </c>
      <c r="AJ16" s="28" t="s">
        <v>1495</v>
      </c>
    </row>
    <row r="17" spans="1:36" s="28" customFormat="1" ht="12.75" customHeight="1">
      <c r="A17" s="136" t="s">
        <v>1503</v>
      </c>
      <c r="B17" s="137" t="s">
        <v>1504</v>
      </c>
      <c r="C17" s="138" t="s">
        <v>1505</v>
      </c>
      <c r="D17" s="139" t="s">
        <v>1506</v>
      </c>
      <c r="E17" s="139" t="s">
        <v>1507</v>
      </c>
      <c r="F17" s="140" t="s">
        <v>1750</v>
      </c>
      <c r="G17" s="141" t="s">
        <v>1508</v>
      </c>
      <c r="H17" s="142" t="s">
        <v>1509</v>
      </c>
      <c r="I17" s="143" t="s">
        <v>1510</v>
      </c>
      <c r="J17" s="144" t="s">
        <v>1774</v>
      </c>
      <c r="K17" s="145" t="s">
        <v>1757</v>
      </c>
      <c r="L17" s="114" t="s">
        <v>1755</v>
      </c>
      <c r="M17" s="106">
        <v>364.98</v>
      </c>
      <c r="N17" s="24" t="s">
        <v>1755</v>
      </c>
      <c r="O17" s="146">
        <v>38.59154929577465</v>
      </c>
      <c r="P17" s="147" t="s">
        <v>1757</v>
      </c>
      <c r="Q17" s="26"/>
      <c r="R17" s="27"/>
      <c r="S17" s="148" t="s">
        <v>1757</v>
      </c>
      <c r="T17" s="98">
        <v>43188</v>
      </c>
      <c r="U17" s="79">
        <v>0</v>
      </c>
      <c r="V17" s="80">
        <v>2973</v>
      </c>
      <c r="W17" s="118">
        <v>0</v>
      </c>
      <c r="X17" s="101" t="s">
        <v>1757</v>
      </c>
      <c r="Y17" s="119" t="s">
        <v>1757</v>
      </c>
      <c r="Z17" s="138">
        <f t="shared" si="0"/>
        <v>1</v>
      </c>
      <c r="AA17" s="139">
        <f t="shared" si="1"/>
        <v>1</v>
      </c>
      <c r="AB17" s="139">
        <f t="shared" si="2"/>
        <v>0</v>
      </c>
      <c r="AC17" s="139">
        <f t="shared" si="3"/>
        <v>0</v>
      </c>
      <c r="AD17" s="149" t="str">
        <f t="shared" si="4"/>
        <v>SRSA</v>
      </c>
      <c r="AE17" s="138">
        <f t="shared" si="5"/>
        <v>1</v>
      </c>
      <c r="AF17" s="139">
        <f t="shared" si="6"/>
        <v>1</v>
      </c>
      <c r="AG17" s="139" t="str">
        <f t="shared" si="7"/>
        <v>Initial</v>
      </c>
      <c r="AH17" s="149" t="str">
        <f t="shared" si="8"/>
        <v>-</v>
      </c>
      <c r="AI17" s="138" t="str">
        <f t="shared" si="9"/>
        <v>SRSA</v>
      </c>
      <c r="AJ17" s="28" t="s">
        <v>1503</v>
      </c>
    </row>
    <row r="18" spans="1:36" s="28" customFormat="1" ht="12.75" customHeight="1">
      <c r="A18" s="136" t="s">
        <v>1552</v>
      </c>
      <c r="B18" s="137" t="s">
        <v>1553</v>
      </c>
      <c r="C18" s="138" t="s">
        <v>1554</v>
      </c>
      <c r="D18" s="139" t="s">
        <v>1555</v>
      </c>
      <c r="E18" s="139" t="s">
        <v>1556</v>
      </c>
      <c r="F18" s="140" t="s">
        <v>1750</v>
      </c>
      <c r="G18" s="141" t="s">
        <v>1557</v>
      </c>
      <c r="H18" s="142" t="s">
        <v>1784</v>
      </c>
      <c r="I18" s="143" t="s">
        <v>1558</v>
      </c>
      <c r="J18" s="144" t="s">
        <v>1774</v>
      </c>
      <c r="K18" s="145" t="s">
        <v>1757</v>
      </c>
      <c r="L18" s="114" t="s">
        <v>1755</v>
      </c>
      <c r="M18" s="106">
        <v>526.75</v>
      </c>
      <c r="N18" s="24" t="s">
        <v>1755</v>
      </c>
      <c r="O18" s="146">
        <v>32.30088495575221</v>
      </c>
      <c r="P18" s="147" t="s">
        <v>1757</v>
      </c>
      <c r="Q18" s="26"/>
      <c r="R18" s="27"/>
      <c r="S18" s="148" t="s">
        <v>1757</v>
      </c>
      <c r="T18" s="98">
        <v>46548</v>
      </c>
      <c r="U18" s="79">
        <v>0</v>
      </c>
      <c r="V18" s="80">
        <v>3604</v>
      </c>
      <c r="W18" s="118">
        <v>0</v>
      </c>
      <c r="X18" s="101" t="s">
        <v>1757</v>
      </c>
      <c r="Y18" s="119" t="s">
        <v>1757</v>
      </c>
      <c r="Z18" s="138">
        <f t="shared" si="0"/>
        <v>1</v>
      </c>
      <c r="AA18" s="139">
        <f t="shared" si="1"/>
        <v>1</v>
      </c>
      <c r="AB18" s="139">
        <f t="shared" si="2"/>
        <v>0</v>
      </c>
      <c r="AC18" s="139">
        <f t="shared" si="3"/>
        <v>0</v>
      </c>
      <c r="AD18" s="149" t="str">
        <f t="shared" si="4"/>
        <v>SRSA</v>
      </c>
      <c r="AE18" s="138">
        <f t="shared" si="5"/>
        <v>1</v>
      </c>
      <c r="AF18" s="139">
        <f t="shared" si="6"/>
        <v>1</v>
      </c>
      <c r="AG18" s="139" t="str">
        <f t="shared" si="7"/>
        <v>Initial</v>
      </c>
      <c r="AH18" s="149" t="str">
        <f t="shared" si="8"/>
        <v>-</v>
      </c>
      <c r="AI18" s="138" t="str">
        <f t="shared" si="9"/>
        <v>SRSA</v>
      </c>
      <c r="AJ18" s="28" t="s">
        <v>1552</v>
      </c>
    </row>
    <row r="19" spans="1:36" s="28" customFormat="1" ht="12.75" customHeight="1">
      <c r="A19" s="136" t="s">
        <v>1559</v>
      </c>
      <c r="B19" s="137" t="s">
        <v>1560</v>
      </c>
      <c r="C19" s="138" t="s">
        <v>1561</v>
      </c>
      <c r="D19" s="139" t="s">
        <v>1562</v>
      </c>
      <c r="E19" s="139" t="s">
        <v>1563</v>
      </c>
      <c r="F19" s="140" t="s">
        <v>1750</v>
      </c>
      <c r="G19" s="141" t="s">
        <v>1564</v>
      </c>
      <c r="H19" s="142" t="s">
        <v>1565</v>
      </c>
      <c r="I19" s="143" t="s">
        <v>1566</v>
      </c>
      <c r="J19" s="144" t="s">
        <v>1774</v>
      </c>
      <c r="K19" s="145" t="s">
        <v>1757</v>
      </c>
      <c r="L19" s="114" t="s">
        <v>1755</v>
      </c>
      <c r="M19" s="106">
        <v>417.21</v>
      </c>
      <c r="N19" s="24" t="s">
        <v>1755</v>
      </c>
      <c r="O19" s="146">
        <v>31.751824817518248</v>
      </c>
      <c r="P19" s="147" t="s">
        <v>1757</v>
      </c>
      <c r="Q19" s="26"/>
      <c r="R19" s="27"/>
      <c r="S19" s="148" t="s">
        <v>1757</v>
      </c>
      <c r="T19" s="98">
        <v>43287</v>
      </c>
      <c r="U19" s="79">
        <v>0</v>
      </c>
      <c r="V19" s="80">
        <v>2748</v>
      </c>
      <c r="W19" s="118">
        <v>0</v>
      </c>
      <c r="X19" s="101" t="s">
        <v>1757</v>
      </c>
      <c r="Y19" s="119" t="s">
        <v>1755</v>
      </c>
      <c r="Z19" s="138">
        <f t="shared" si="0"/>
        <v>1</v>
      </c>
      <c r="AA19" s="139">
        <f t="shared" si="1"/>
        <v>1</v>
      </c>
      <c r="AB19" s="139">
        <f t="shared" si="2"/>
        <v>0</v>
      </c>
      <c r="AC19" s="139">
        <f t="shared" si="3"/>
        <v>0</v>
      </c>
      <c r="AD19" s="149" t="str">
        <f t="shared" si="4"/>
        <v>SRSA</v>
      </c>
      <c r="AE19" s="138">
        <f t="shared" si="5"/>
        <v>1</v>
      </c>
      <c r="AF19" s="139">
        <f t="shared" si="6"/>
        <v>1</v>
      </c>
      <c r="AG19" s="139" t="str">
        <f t="shared" si="7"/>
        <v>Initial</v>
      </c>
      <c r="AH19" s="149" t="str">
        <f t="shared" si="8"/>
        <v>-</v>
      </c>
      <c r="AI19" s="138" t="str">
        <f t="shared" si="9"/>
        <v>SRSA</v>
      </c>
      <c r="AJ19" s="28" t="s">
        <v>1559</v>
      </c>
    </row>
    <row r="20" spans="1:36" s="28" customFormat="1" ht="12.75" customHeight="1">
      <c r="A20" s="136" t="s">
        <v>1383</v>
      </c>
      <c r="B20" s="137" t="s">
        <v>1384</v>
      </c>
      <c r="C20" s="138" t="s">
        <v>1385</v>
      </c>
      <c r="D20" s="139" t="s">
        <v>1386</v>
      </c>
      <c r="E20" s="139" t="s">
        <v>1387</v>
      </c>
      <c r="F20" s="140" t="s">
        <v>1750</v>
      </c>
      <c r="G20" s="141" t="s">
        <v>1388</v>
      </c>
      <c r="H20" s="142" t="s">
        <v>1389</v>
      </c>
      <c r="I20" s="143" t="s">
        <v>1390</v>
      </c>
      <c r="J20" s="144" t="s">
        <v>1774</v>
      </c>
      <c r="K20" s="145" t="s">
        <v>1757</v>
      </c>
      <c r="L20" s="114" t="s">
        <v>1755</v>
      </c>
      <c r="M20" s="106">
        <v>503.78</v>
      </c>
      <c r="N20" s="24" t="s">
        <v>1755</v>
      </c>
      <c r="O20" s="146">
        <v>25.495376486129455</v>
      </c>
      <c r="P20" s="147" t="s">
        <v>1757</v>
      </c>
      <c r="Q20" s="26"/>
      <c r="R20" s="27"/>
      <c r="S20" s="148" t="s">
        <v>1757</v>
      </c>
      <c r="T20" s="98">
        <v>41049</v>
      </c>
      <c r="U20" s="79">
        <v>0</v>
      </c>
      <c r="V20" s="80">
        <v>3130</v>
      </c>
      <c r="W20" s="118">
        <v>0</v>
      </c>
      <c r="X20" s="101" t="s">
        <v>1757</v>
      </c>
      <c r="Y20" s="119" t="s">
        <v>1757</v>
      </c>
      <c r="Z20" s="138">
        <f t="shared" si="0"/>
        <v>1</v>
      </c>
      <c r="AA20" s="139">
        <f t="shared" si="1"/>
        <v>1</v>
      </c>
      <c r="AB20" s="139">
        <f t="shared" si="2"/>
        <v>0</v>
      </c>
      <c r="AC20" s="139">
        <f t="shared" si="3"/>
        <v>0</v>
      </c>
      <c r="AD20" s="149" t="str">
        <f t="shared" si="4"/>
        <v>SRSA</v>
      </c>
      <c r="AE20" s="138">
        <f t="shared" si="5"/>
        <v>1</v>
      </c>
      <c r="AF20" s="139">
        <f t="shared" si="6"/>
        <v>1</v>
      </c>
      <c r="AG20" s="139" t="str">
        <f t="shared" si="7"/>
        <v>Initial</v>
      </c>
      <c r="AH20" s="149" t="str">
        <f t="shared" si="8"/>
        <v>-</v>
      </c>
      <c r="AI20" s="138" t="str">
        <f t="shared" si="9"/>
        <v>SRSA</v>
      </c>
      <c r="AJ20" s="28" t="s">
        <v>1383</v>
      </c>
    </row>
    <row r="21" spans="1:36" s="28" customFormat="1" ht="12.75" customHeight="1">
      <c r="A21" s="136" t="s">
        <v>1414</v>
      </c>
      <c r="B21" s="137" t="s">
        <v>1415</v>
      </c>
      <c r="C21" s="138" t="s">
        <v>1416</v>
      </c>
      <c r="D21" s="139" t="s">
        <v>1417</v>
      </c>
      <c r="E21" s="139" t="s">
        <v>1418</v>
      </c>
      <c r="F21" s="140" t="s">
        <v>1750</v>
      </c>
      <c r="G21" s="141" t="s">
        <v>1419</v>
      </c>
      <c r="H21" s="142" t="s">
        <v>1784</v>
      </c>
      <c r="I21" s="143" t="s">
        <v>1420</v>
      </c>
      <c r="J21" s="144" t="s">
        <v>1669</v>
      </c>
      <c r="K21" s="145" t="s">
        <v>1757</v>
      </c>
      <c r="L21" s="114" t="s">
        <v>1755</v>
      </c>
      <c r="M21" s="106">
        <v>475.11</v>
      </c>
      <c r="N21" s="24" t="s">
        <v>1755</v>
      </c>
      <c r="O21" s="146">
        <v>23.11320754716981</v>
      </c>
      <c r="P21" s="147" t="s">
        <v>1757</v>
      </c>
      <c r="Q21" s="26"/>
      <c r="R21" s="27"/>
      <c r="S21" s="148" t="s">
        <v>1757</v>
      </c>
      <c r="T21" s="98">
        <v>32405</v>
      </c>
      <c r="U21" s="79">
        <v>0</v>
      </c>
      <c r="V21" s="80">
        <v>2631</v>
      </c>
      <c r="W21" s="118">
        <v>0</v>
      </c>
      <c r="X21" s="101" t="s">
        <v>1757</v>
      </c>
      <c r="Y21" s="119" t="s">
        <v>1757</v>
      </c>
      <c r="Z21" s="138">
        <f t="shared" si="0"/>
        <v>1</v>
      </c>
      <c r="AA21" s="139">
        <f t="shared" si="1"/>
        <v>1</v>
      </c>
      <c r="AB21" s="139">
        <f t="shared" si="2"/>
        <v>0</v>
      </c>
      <c r="AC21" s="139">
        <f t="shared" si="3"/>
        <v>0</v>
      </c>
      <c r="AD21" s="149" t="str">
        <f t="shared" si="4"/>
        <v>SRSA</v>
      </c>
      <c r="AE21" s="138">
        <f t="shared" si="5"/>
        <v>1</v>
      </c>
      <c r="AF21" s="139">
        <f t="shared" si="6"/>
        <v>1</v>
      </c>
      <c r="AG21" s="139" t="str">
        <f t="shared" si="7"/>
        <v>Initial</v>
      </c>
      <c r="AH21" s="149" t="str">
        <f t="shared" si="8"/>
        <v>-</v>
      </c>
      <c r="AI21" s="138" t="str">
        <f t="shared" si="9"/>
        <v>SRSA</v>
      </c>
      <c r="AJ21" s="28" t="s">
        <v>1414</v>
      </c>
    </row>
    <row r="22" spans="1:36" s="28" customFormat="1" ht="12.75" customHeight="1">
      <c r="A22" s="136" t="s">
        <v>1427</v>
      </c>
      <c r="B22" s="137" t="s">
        <v>1428</v>
      </c>
      <c r="C22" s="138" t="s">
        <v>1429</v>
      </c>
      <c r="D22" s="139" t="s">
        <v>1430</v>
      </c>
      <c r="E22" s="139" t="s">
        <v>1431</v>
      </c>
      <c r="F22" s="140" t="s">
        <v>1750</v>
      </c>
      <c r="G22" s="141" t="s">
        <v>1432</v>
      </c>
      <c r="H22" s="142" t="s">
        <v>1433</v>
      </c>
      <c r="I22" s="143" t="s">
        <v>1171</v>
      </c>
      <c r="J22" s="144" t="s">
        <v>1774</v>
      </c>
      <c r="K22" s="145" t="s">
        <v>1757</v>
      </c>
      <c r="L22" s="114" t="s">
        <v>1755</v>
      </c>
      <c r="M22" s="106">
        <v>557.39</v>
      </c>
      <c r="N22" s="24" t="s">
        <v>1755</v>
      </c>
      <c r="O22" s="146">
        <v>30.118694362017806</v>
      </c>
      <c r="P22" s="147" t="s">
        <v>1757</v>
      </c>
      <c r="Q22" s="26"/>
      <c r="R22" s="27"/>
      <c r="S22" s="148" t="s">
        <v>1757</v>
      </c>
      <c r="T22" s="98">
        <v>47302</v>
      </c>
      <c r="U22" s="79">
        <v>0</v>
      </c>
      <c r="V22" s="80">
        <v>3560</v>
      </c>
      <c r="W22" s="118">
        <v>0</v>
      </c>
      <c r="X22" s="101" t="s">
        <v>1757</v>
      </c>
      <c r="Y22" s="119" t="s">
        <v>1755</v>
      </c>
      <c r="Z22" s="138">
        <f t="shared" si="0"/>
        <v>1</v>
      </c>
      <c r="AA22" s="139">
        <f t="shared" si="1"/>
        <v>1</v>
      </c>
      <c r="AB22" s="139">
        <f t="shared" si="2"/>
        <v>0</v>
      </c>
      <c r="AC22" s="139">
        <f t="shared" si="3"/>
        <v>0</v>
      </c>
      <c r="AD22" s="149" t="str">
        <f t="shared" si="4"/>
        <v>SRSA</v>
      </c>
      <c r="AE22" s="138">
        <f t="shared" si="5"/>
        <v>1</v>
      </c>
      <c r="AF22" s="139">
        <f t="shared" si="6"/>
        <v>1</v>
      </c>
      <c r="AG22" s="139" t="str">
        <f t="shared" si="7"/>
        <v>Initial</v>
      </c>
      <c r="AH22" s="149" t="str">
        <f t="shared" si="8"/>
        <v>-</v>
      </c>
      <c r="AI22" s="138" t="str">
        <f t="shared" si="9"/>
        <v>SRSA</v>
      </c>
      <c r="AJ22" s="28" t="s">
        <v>1427</v>
      </c>
    </row>
    <row r="23" spans="1:36" s="28" customFormat="1" ht="12.75" customHeight="1">
      <c r="A23" s="136" t="s">
        <v>1188</v>
      </c>
      <c r="B23" s="137" t="s">
        <v>1189</v>
      </c>
      <c r="C23" s="138" t="s">
        <v>1190</v>
      </c>
      <c r="D23" s="139" t="s">
        <v>1191</v>
      </c>
      <c r="E23" s="139" t="s">
        <v>1192</v>
      </c>
      <c r="F23" s="140" t="s">
        <v>1750</v>
      </c>
      <c r="G23" s="141" t="s">
        <v>1193</v>
      </c>
      <c r="H23" s="142" t="s">
        <v>1784</v>
      </c>
      <c r="I23" s="143" t="s">
        <v>1194</v>
      </c>
      <c r="J23" s="144" t="s">
        <v>1774</v>
      </c>
      <c r="K23" s="145" t="s">
        <v>1757</v>
      </c>
      <c r="L23" s="114" t="s">
        <v>1755</v>
      </c>
      <c r="M23" s="106">
        <v>310</v>
      </c>
      <c r="N23" s="24" t="s">
        <v>1755</v>
      </c>
      <c r="O23" s="146">
        <v>15.162454873646208</v>
      </c>
      <c r="P23" s="147" t="s">
        <v>1755</v>
      </c>
      <c r="Q23" s="26"/>
      <c r="R23" s="27"/>
      <c r="S23" s="148" t="s">
        <v>1757</v>
      </c>
      <c r="T23" s="98">
        <v>17263</v>
      </c>
      <c r="U23" s="79">
        <v>0</v>
      </c>
      <c r="V23" s="80">
        <v>917</v>
      </c>
      <c r="W23" s="118">
        <v>0</v>
      </c>
      <c r="X23" s="101" t="s">
        <v>1757</v>
      </c>
      <c r="Y23" s="119" t="s">
        <v>1757</v>
      </c>
      <c r="Z23" s="138">
        <f t="shared" si="0"/>
        <v>1</v>
      </c>
      <c r="AA23" s="139">
        <f t="shared" si="1"/>
        <v>1</v>
      </c>
      <c r="AB23" s="139">
        <f t="shared" si="2"/>
        <v>0</v>
      </c>
      <c r="AC23" s="139">
        <f t="shared" si="3"/>
        <v>0</v>
      </c>
      <c r="AD23" s="149" t="str">
        <f t="shared" si="4"/>
        <v>SRSA</v>
      </c>
      <c r="AE23" s="138">
        <f t="shared" si="5"/>
        <v>1</v>
      </c>
      <c r="AF23" s="139">
        <f t="shared" si="6"/>
        <v>0</v>
      </c>
      <c r="AG23" s="139">
        <f t="shared" si="7"/>
        <v>0</v>
      </c>
      <c r="AH23" s="149" t="str">
        <f t="shared" si="8"/>
        <v>-</v>
      </c>
      <c r="AI23" s="138">
        <f t="shared" si="9"/>
        <v>0</v>
      </c>
      <c r="AJ23" s="28" t="s">
        <v>1188</v>
      </c>
    </row>
    <row r="24" spans="1:36" s="28" customFormat="1" ht="12.75" customHeight="1">
      <c r="A24" s="136" t="s">
        <v>1224</v>
      </c>
      <c r="B24" s="137" t="s">
        <v>1225</v>
      </c>
      <c r="C24" s="138" t="s">
        <v>1226</v>
      </c>
      <c r="D24" s="139" t="s">
        <v>1227</v>
      </c>
      <c r="E24" s="139" t="s">
        <v>1228</v>
      </c>
      <c r="F24" s="140" t="s">
        <v>1750</v>
      </c>
      <c r="G24" s="141" t="s">
        <v>1229</v>
      </c>
      <c r="H24" s="142" t="s">
        <v>1335</v>
      </c>
      <c r="I24" s="143" t="s">
        <v>1230</v>
      </c>
      <c r="J24" s="144" t="s">
        <v>1669</v>
      </c>
      <c r="K24" s="145" t="s">
        <v>1757</v>
      </c>
      <c r="L24" s="114" t="s">
        <v>1755</v>
      </c>
      <c r="M24" s="106">
        <v>523.14</v>
      </c>
      <c r="N24" s="24" t="s">
        <v>1755</v>
      </c>
      <c r="O24" s="146">
        <v>14.71861471861472</v>
      </c>
      <c r="P24" s="147" t="s">
        <v>1755</v>
      </c>
      <c r="Q24" s="26"/>
      <c r="R24" s="27"/>
      <c r="S24" s="148" t="s">
        <v>1757</v>
      </c>
      <c r="T24" s="98">
        <v>34173</v>
      </c>
      <c r="U24" s="79">
        <v>0</v>
      </c>
      <c r="V24" s="80">
        <v>2017</v>
      </c>
      <c r="W24" s="118">
        <v>0</v>
      </c>
      <c r="X24" s="101" t="s">
        <v>1757</v>
      </c>
      <c r="Y24" s="119" t="s">
        <v>1755</v>
      </c>
      <c r="Z24" s="138">
        <f t="shared" si="0"/>
        <v>1</v>
      </c>
      <c r="AA24" s="139">
        <f t="shared" si="1"/>
        <v>1</v>
      </c>
      <c r="AB24" s="139">
        <f t="shared" si="2"/>
        <v>0</v>
      </c>
      <c r="AC24" s="139">
        <f t="shared" si="3"/>
        <v>0</v>
      </c>
      <c r="AD24" s="149" t="str">
        <f t="shared" si="4"/>
        <v>SRSA</v>
      </c>
      <c r="AE24" s="138">
        <f t="shared" si="5"/>
        <v>1</v>
      </c>
      <c r="AF24" s="139">
        <f t="shared" si="6"/>
        <v>0</v>
      </c>
      <c r="AG24" s="139">
        <f t="shared" si="7"/>
        <v>0</v>
      </c>
      <c r="AH24" s="149" t="str">
        <f t="shared" si="8"/>
        <v>-</v>
      </c>
      <c r="AI24" s="138">
        <f t="shared" si="9"/>
        <v>0</v>
      </c>
      <c r="AJ24" s="28" t="s">
        <v>1224</v>
      </c>
    </row>
    <row r="25" spans="1:36" s="28" customFormat="1" ht="12.75" customHeight="1">
      <c r="A25" s="136" t="s">
        <v>1231</v>
      </c>
      <c r="B25" s="137" t="s">
        <v>1232</v>
      </c>
      <c r="C25" s="138" t="s">
        <v>1233</v>
      </c>
      <c r="D25" s="139" t="s">
        <v>1234</v>
      </c>
      <c r="E25" s="139" t="s">
        <v>1235</v>
      </c>
      <c r="F25" s="140" t="s">
        <v>1750</v>
      </c>
      <c r="G25" s="141" t="s">
        <v>1236</v>
      </c>
      <c r="H25" s="142" t="s">
        <v>1784</v>
      </c>
      <c r="I25" s="143" t="s">
        <v>1237</v>
      </c>
      <c r="J25" s="144" t="s">
        <v>1774</v>
      </c>
      <c r="K25" s="145" t="s">
        <v>1757</v>
      </c>
      <c r="L25" s="114" t="s">
        <v>1755</v>
      </c>
      <c r="M25" s="106">
        <v>353.16</v>
      </c>
      <c r="N25" s="24" t="s">
        <v>1755</v>
      </c>
      <c r="O25" s="146" t="s">
        <v>1756</v>
      </c>
      <c r="P25" s="147" t="s">
        <v>1755</v>
      </c>
      <c r="Q25" s="26"/>
      <c r="R25" s="27"/>
      <c r="S25" s="148" t="s">
        <v>1757</v>
      </c>
      <c r="T25" s="98">
        <v>43863</v>
      </c>
      <c r="U25" s="79">
        <v>0</v>
      </c>
      <c r="V25" s="80">
        <v>2273</v>
      </c>
      <c r="W25" s="118">
        <v>0</v>
      </c>
      <c r="X25" s="101" t="s">
        <v>1757</v>
      </c>
      <c r="Y25" s="119" t="s">
        <v>1755</v>
      </c>
      <c r="Z25" s="138">
        <f t="shared" si="0"/>
        <v>1</v>
      </c>
      <c r="AA25" s="139">
        <f t="shared" si="1"/>
        <v>1</v>
      </c>
      <c r="AB25" s="139">
        <f t="shared" si="2"/>
        <v>0</v>
      </c>
      <c r="AC25" s="139">
        <f t="shared" si="3"/>
        <v>0</v>
      </c>
      <c r="AD25" s="149" t="str">
        <f t="shared" si="4"/>
        <v>SRSA</v>
      </c>
      <c r="AE25" s="138">
        <f t="shared" si="5"/>
        <v>1</v>
      </c>
      <c r="AF25" s="139">
        <f t="shared" si="6"/>
        <v>0</v>
      </c>
      <c r="AG25" s="139">
        <f t="shared" si="7"/>
        <v>0</v>
      </c>
      <c r="AH25" s="149" t="str">
        <f t="shared" si="8"/>
        <v>-</v>
      </c>
      <c r="AI25" s="138">
        <f t="shared" si="9"/>
        <v>0</v>
      </c>
      <c r="AJ25" s="28" t="s">
        <v>1231</v>
      </c>
    </row>
    <row r="26" spans="1:36" s="28" customFormat="1" ht="12.75" customHeight="1">
      <c r="A26" s="136" t="s">
        <v>1238</v>
      </c>
      <c r="B26" s="137" t="s">
        <v>1239</v>
      </c>
      <c r="C26" s="138" t="s">
        <v>1240</v>
      </c>
      <c r="D26" s="139" t="s">
        <v>1241</v>
      </c>
      <c r="E26" s="139" t="s">
        <v>1242</v>
      </c>
      <c r="F26" s="140" t="s">
        <v>1750</v>
      </c>
      <c r="G26" s="141" t="s">
        <v>1243</v>
      </c>
      <c r="H26" s="142" t="s">
        <v>1244</v>
      </c>
      <c r="I26" s="143" t="s">
        <v>1245</v>
      </c>
      <c r="J26" s="144" t="s">
        <v>1774</v>
      </c>
      <c r="K26" s="145" t="s">
        <v>1757</v>
      </c>
      <c r="L26" s="114" t="s">
        <v>1755</v>
      </c>
      <c r="M26" s="106">
        <v>314.03</v>
      </c>
      <c r="N26" s="24" t="s">
        <v>1755</v>
      </c>
      <c r="O26" s="146">
        <v>17.51412429378531</v>
      </c>
      <c r="P26" s="147" t="s">
        <v>1755</v>
      </c>
      <c r="Q26" s="26"/>
      <c r="R26" s="27"/>
      <c r="S26" s="148" t="s">
        <v>1757</v>
      </c>
      <c r="T26" s="98">
        <v>19498</v>
      </c>
      <c r="U26" s="79">
        <v>0</v>
      </c>
      <c r="V26" s="80">
        <v>1248</v>
      </c>
      <c r="W26" s="118">
        <v>0</v>
      </c>
      <c r="X26" s="101" t="s">
        <v>1757</v>
      </c>
      <c r="Y26" s="119" t="s">
        <v>1755</v>
      </c>
      <c r="Z26" s="138">
        <f t="shared" si="0"/>
        <v>1</v>
      </c>
      <c r="AA26" s="139">
        <f t="shared" si="1"/>
        <v>1</v>
      </c>
      <c r="AB26" s="139">
        <f t="shared" si="2"/>
        <v>0</v>
      </c>
      <c r="AC26" s="139">
        <f t="shared" si="3"/>
        <v>0</v>
      </c>
      <c r="AD26" s="149" t="str">
        <f t="shared" si="4"/>
        <v>SRSA</v>
      </c>
      <c r="AE26" s="138">
        <f t="shared" si="5"/>
        <v>1</v>
      </c>
      <c r="AF26" s="139">
        <f t="shared" si="6"/>
        <v>0</v>
      </c>
      <c r="AG26" s="139">
        <f t="shared" si="7"/>
        <v>0</v>
      </c>
      <c r="AH26" s="149" t="str">
        <f t="shared" si="8"/>
        <v>-</v>
      </c>
      <c r="AI26" s="138">
        <f t="shared" si="9"/>
        <v>0</v>
      </c>
      <c r="AJ26" s="28" t="s">
        <v>1238</v>
      </c>
    </row>
    <row r="27" spans="1:36" s="28" customFormat="1" ht="12.75" customHeight="1">
      <c r="A27" s="136" t="s">
        <v>1042</v>
      </c>
      <c r="B27" s="137" t="s">
        <v>1043</v>
      </c>
      <c r="C27" s="138" t="s">
        <v>1044</v>
      </c>
      <c r="D27" s="139" t="s">
        <v>1045</v>
      </c>
      <c r="E27" s="139" t="s">
        <v>1046</v>
      </c>
      <c r="F27" s="140" t="s">
        <v>1750</v>
      </c>
      <c r="G27" s="141" t="s">
        <v>1047</v>
      </c>
      <c r="H27" s="142" t="s">
        <v>1048</v>
      </c>
      <c r="I27" s="143" t="s">
        <v>1049</v>
      </c>
      <c r="J27" s="144" t="s">
        <v>1774</v>
      </c>
      <c r="K27" s="145" t="s">
        <v>1757</v>
      </c>
      <c r="L27" s="114" t="s">
        <v>1755</v>
      </c>
      <c r="M27" s="106">
        <v>490.59</v>
      </c>
      <c r="N27" s="24" t="s">
        <v>1755</v>
      </c>
      <c r="O27" s="146">
        <v>22.328244274809162</v>
      </c>
      <c r="P27" s="147" t="s">
        <v>1757</v>
      </c>
      <c r="Q27" s="26"/>
      <c r="R27" s="27"/>
      <c r="S27" s="148" t="s">
        <v>1757</v>
      </c>
      <c r="T27" s="98">
        <v>27184</v>
      </c>
      <c r="U27" s="79">
        <v>0</v>
      </c>
      <c r="V27" s="80">
        <v>2282</v>
      </c>
      <c r="W27" s="118">
        <v>0</v>
      </c>
      <c r="X27" s="101" t="s">
        <v>1757</v>
      </c>
      <c r="Y27" s="119" t="s">
        <v>1755</v>
      </c>
      <c r="Z27" s="138">
        <f t="shared" si="0"/>
        <v>1</v>
      </c>
      <c r="AA27" s="139">
        <f t="shared" si="1"/>
        <v>1</v>
      </c>
      <c r="AB27" s="139">
        <f t="shared" si="2"/>
        <v>0</v>
      </c>
      <c r="AC27" s="139">
        <f t="shared" si="3"/>
        <v>0</v>
      </c>
      <c r="AD27" s="149" t="str">
        <f t="shared" si="4"/>
        <v>SRSA</v>
      </c>
      <c r="AE27" s="138">
        <f t="shared" si="5"/>
        <v>1</v>
      </c>
      <c r="AF27" s="139">
        <f t="shared" si="6"/>
        <v>1</v>
      </c>
      <c r="AG27" s="139" t="str">
        <f t="shared" si="7"/>
        <v>Initial</v>
      </c>
      <c r="AH27" s="149" t="str">
        <f t="shared" si="8"/>
        <v>-</v>
      </c>
      <c r="AI27" s="138" t="str">
        <f t="shared" si="9"/>
        <v>SRSA</v>
      </c>
      <c r="AJ27" s="28" t="s">
        <v>1042</v>
      </c>
    </row>
    <row r="28" spans="1:36" s="28" customFormat="1" ht="12.75" customHeight="1">
      <c r="A28" s="136" t="s">
        <v>1134</v>
      </c>
      <c r="B28" s="137" t="s">
        <v>1135</v>
      </c>
      <c r="C28" s="138" t="s">
        <v>1136</v>
      </c>
      <c r="D28" s="139" t="s">
        <v>1137</v>
      </c>
      <c r="E28" s="139" t="s">
        <v>1138</v>
      </c>
      <c r="F28" s="140" t="s">
        <v>1750</v>
      </c>
      <c r="G28" s="141" t="s">
        <v>1139</v>
      </c>
      <c r="H28" s="142" t="s">
        <v>1784</v>
      </c>
      <c r="I28" s="143" t="s">
        <v>1140</v>
      </c>
      <c r="J28" s="144" t="s">
        <v>1774</v>
      </c>
      <c r="K28" s="145" t="s">
        <v>1757</v>
      </c>
      <c r="L28" s="114" t="s">
        <v>1755</v>
      </c>
      <c r="M28" s="106">
        <v>581.04</v>
      </c>
      <c r="N28" s="24" t="s">
        <v>1755</v>
      </c>
      <c r="O28" s="146">
        <v>23.486238532110093</v>
      </c>
      <c r="P28" s="147" t="s">
        <v>1757</v>
      </c>
      <c r="Q28" s="26"/>
      <c r="R28" s="27"/>
      <c r="S28" s="148" t="s">
        <v>1757</v>
      </c>
      <c r="T28" s="98">
        <v>42204</v>
      </c>
      <c r="U28" s="79">
        <v>0</v>
      </c>
      <c r="V28" s="81"/>
      <c r="W28" s="118">
        <v>0</v>
      </c>
      <c r="X28" s="101" t="s">
        <v>1757</v>
      </c>
      <c r="Y28" s="119" t="s">
        <v>1755</v>
      </c>
      <c r="Z28" s="138">
        <f t="shared" si="0"/>
        <v>1</v>
      </c>
      <c r="AA28" s="139">
        <f t="shared" si="1"/>
        <v>1</v>
      </c>
      <c r="AB28" s="139">
        <f t="shared" si="2"/>
        <v>0</v>
      </c>
      <c r="AC28" s="139">
        <f t="shared" si="3"/>
        <v>0</v>
      </c>
      <c r="AD28" s="149" t="str">
        <f t="shared" si="4"/>
        <v>SRSA</v>
      </c>
      <c r="AE28" s="138">
        <f t="shared" si="5"/>
        <v>1</v>
      </c>
      <c r="AF28" s="139">
        <f t="shared" si="6"/>
        <v>1</v>
      </c>
      <c r="AG28" s="139" t="str">
        <f t="shared" si="7"/>
        <v>Initial</v>
      </c>
      <c r="AH28" s="149" t="str">
        <f t="shared" si="8"/>
        <v>-</v>
      </c>
      <c r="AI28" s="138" t="str">
        <f t="shared" si="9"/>
        <v>SRSA</v>
      </c>
      <c r="AJ28" s="28" t="s">
        <v>1134</v>
      </c>
    </row>
    <row r="29" spans="1:36" s="28" customFormat="1" ht="12.75" customHeight="1">
      <c r="A29" s="136" t="s">
        <v>946</v>
      </c>
      <c r="B29" s="137" t="s">
        <v>947</v>
      </c>
      <c r="C29" s="138" t="s">
        <v>948</v>
      </c>
      <c r="D29" s="139" t="s">
        <v>949</v>
      </c>
      <c r="E29" s="139" t="s">
        <v>950</v>
      </c>
      <c r="F29" s="140" t="s">
        <v>1750</v>
      </c>
      <c r="G29" s="141" t="s">
        <v>951</v>
      </c>
      <c r="H29" s="142" t="s">
        <v>952</v>
      </c>
      <c r="I29" s="143" t="s">
        <v>953</v>
      </c>
      <c r="J29" s="144" t="s">
        <v>1774</v>
      </c>
      <c r="K29" s="145" t="s">
        <v>1757</v>
      </c>
      <c r="L29" s="114" t="s">
        <v>1755</v>
      </c>
      <c r="M29" s="106">
        <v>465.12</v>
      </c>
      <c r="N29" s="24" t="s">
        <v>1755</v>
      </c>
      <c r="O29" s="146">
        <v>25.738396624472575</v>
      </c>
      <c r="P29" s="147" t="s">
        <v>1757</v>
      </c>
      <c r="Q29" s="26"/>
      <c r="R29" s="27"/>
      <c r="S29" s="148" t="s">
        <v>1757</v>
      </c>
      <c r="T29" s="98">
        <v>36956</v>
      </c>
      <c r="U29" s="79">
        <v>0</v>
      </c>
      <c r="V29" s="80">
        <v>2124</v>
      </c>
      <c r="W29" s="118">
        <v>0</v>
      </c>
      <c r="X29" s="101" t="s">
        <v>1757</v>
      </c>
      <c r="Y29" s="119" t="s">
        <v>1757</v>
      </c>
      <c r="Z29" s="138">
        <f t="shared" si="0"/>
        <v>1</v>
      </c>
      <c r="AA29" s="139">
        <f t="shared" si="1"/>
        <v>1</v>
      </c>
      <c r="AB29" s="139">
        <f t="shared" si="2"/>
        <v>0</v>
      </c>
      <c r="AC29" s="139">
        <f t="shared" si="3"/>
        <v>0</v>
      </c>
      <c r="AD29" s="149" t="str">
        <f t="shared" si="4"/>
        <v>SRSA</v>
      </c>
      <c r="AE29" s="138">
        <f t="shared" si="5"/>
        <v>1</v>
      </c>
      <c r="AF29" s="139">
        <f t="shared" si="6"/>
        <v>1</v>
      </c>
      <c r="AG29" s="139" t="str">
        <f t="shared" si="7"/>
        <v>Initial</v>
      </c>
      <c r="AH29" s="149" t="str">
        <f t="shared" si="8"/>
        <v>-</v>
      </c>
      <c r="AI29" s="138" t="str">
        <f t="shared" si="9"/>
        <v>SRSA</v>
      </c>
      <c r="AJ29" s="28" t="s">
        <v>946</v>
      </c>
    </row>
    <row r="30" spans="1:36" s="28" customFormat="1" ht="12.75" customHeight="1">
      <c r="A30" s="136" t="s">
        <v>811</v>
      </c>
      <c r="B30" s="137" t="s">
        <v>812</v>
      </c>
      <c r="C30" s="138" t="s">
        <v>813</v>
      </c>
      <c r="D30" s="139" t="s">
        <v>814</v>
      </c>
      <c r="E30" s="139" t="s">
        <v>815</v>
      </c>
      <c r="F30" s="140" t="s">
        <v>1750</v>
      </c>
      <c r="G30" s="141" t="s">
        <v>816</v>
      </c>
      <c r="H30" s="142" t="s">
        <v>817</v>
      </c>
      <c r="I30" s="143" t="s">
        <v>818</v>
      </c>
      <c r="J30" s="144" t="s">
        <v>1669</v>
      </c>
      <c r="K30" s="145" t="s">
        <v>1757</v>
      </c>
      <c r="L30" s="114" t="s">
        <v>1755</v>
      </c>
      <c r="M30" s="106">
        <v>426.47</v>
      </c>
      <c r="N30" s="24" t="s">
        <v>1755</v>
      </c>
      <c r="O30" s="146">
        <v>22.36180904522613</v>
      </c>
      <c r="P30" s="147" t="s">
        <v>1757</v>
      </c>
      <c r="Q30" s="26"/>
      <c r="R30" s="27"/>
      <c r="S30" s="148" t="s">
        <v>1757</v>
      </c>
      <c r="T30" s="98">
        <v>21301</v>
      </c>
      <c r="U30" s="79">
        <v>0</v>
      </c>
      <c r="V30" s="80">
        <v>1860</v>
      </c>
      <c r="W30" s="118">
        <v>0</v>
      </c>
      <c r="X30" s="101" t="s">
        <v>1757</v>
      </c>
      <c r="Y30" s="119" t="s">
        <v>1755</v>
      </c>
      <c r="Z30" s="138">
        <f t="shared" si="0"/>
        <v>1</v>
      </c>
      <c r="AA30" s="139">
        <f t="shared" si="1"/>
        <v>1</v>
      </c>
      <c r="AB30" s="139">
        <f t="shared" si="2"/>
        <v>0</v>
      </c>
      <c r="AC30" s="139">
        <f t="shared" si="3"/>
        <v>0</v>
      </c>
      <c r="AD30" s="149" t="str">
        <f t="shared" si="4"/>
        <v>SRSA</v>
      </c>
      <c r="AE30" s="138">
        <f t="shared" si="5"/>
        <v>1</v>
      </c>
      <c r="AF30" s="139">
        <f t="shared" si="6"/>
        <v>1</v>
      </c>
      <c r="AG30" s="139" t="str">
        <f t="shared" si="7"/>
        <v>Initial</v>
      </c>
      <c r="AH30" s="149" t="str">
        <f t="shared" si="8"/>
        <v>-</v>
      </c>
      <c r="AI30" s="138" t="str">
        <f t="shared" si="9"/>
        <v>SRSA</v>
      </c>
      <c r="AJ30" s="28" t="s">
        <v>811</v>
      </c>
    </row>
    <row r="31" spans="1:36" s="28" customFormat="1" ht="12.75" customHeight="1">
      <c r="A31" s="150" t="s">
        <v>819</v>
      </c>
      <c r="B31" s="151" t="s">
        <v>820</v>
      </c>
      <c r="C31" s="152" t="s">
        <v>821</v>
      </c>
      <c r="D31" s="153" t="s">
        <v>822</v>
      </c>
      <c r="E31" s="153" t="s">
        <v>911</v>
      </c>
      <c r="F31" s="154" t="s">
        <v>1750</v>
      </c>
      <c r="G31" s="155" t="s">
        <v>912</v>
      </c>
      <c r="H31" s="156" t="s">
        <v>1784</v>
      </c>
      <c r="I31" s="157" t="s">
        <v>823</v>
      </c>
      <c r="J31" s="158" t="s">
        <v>1669</v>
      </c>
      <c r="K31" s="159" t="s">
        <v>1757</v>
      </c>
      <c r="L31" s="160" t="s">
        <v>1755</v>
      </c>
      <c r="M31" s="161">
        <v>84.31</v>
      </c>
      <c r="N31" s="162" t="s">
        <v>1755</v>
      </c>
      <c r="O31" s="163" t="s">
        <v>1756</v>
      </c>
      <c r="P31" s="164" t="s">
        <v>1755</v>
      </c>
      <c r="Q31" s="165"/>
      <c r="R31" s="166"/>
      <c r="S31" s="167" t="s">
        <v>1757</v>
      </c>
      <c r="T31" s="168"/>
      <c r="U31" s="169">
        <v>0</v>
      </c>
      <c r="V31" s="170"/>
      <c r="W31" s="171">
        <v>0</v>
      </c>
      <c r="X31" s="172" t="s">
        <v>1757</v>
      </c>
      <c r="Y31" s="173" t="s">
        <v>1755</v>
      </c>
      <c r="Z31" s="152">
        <f t="shared" si="0"/>
        <v>1</v>
      </c>
      <c r="AA31" s="153">
        <f t="shared" si="1"/>
        <v>1</v>
      </c>
      <c r="AB31" s="153">
        <f t="shared" si="2"/>
        <v>0</v>
      </c>
      <c r="AC31" s="153">
        <f t="shared" si="3"/>
        <v>0</v>
      </c>
      <c r="AD31" s="174" t="str">
        <f t="shared" si="4"/>
        <v>SRSA</v>
      </c>
      <c r="AE31" s="152">
        <f t="shared" si="5"/>
        <v>1</v>
      </c>
      <c r="AF31" s="153">
        <f t="shared" si="6"/>
        <v>0</v>
      </c>
      <c r="AG31" s="153">
        <f t="shared" si="7"/>
        <v>0</v>
      </c>
      <c r="AH31" s="174" t="str">
        <f t="shared" si="8"/>
        <v>-</v>
      </c>
      <c r="AI31" s="152">
        <f t="shared" si="9"/>
        <v>0</v>
      </c>
      <c r="AJ31" s="28" t="e">
        <v>#N/A</v>
      </c>
    </row>
    <row r="32" spans="1:36" s="28" customFormat="1" ht="12.75" customHeight="1">
      <c r="A32" s="136" t="s">
        <v>824</v>
      </c>
      <c r="B32" s="137" t="s">
        <v>825</v>
      </c>
      <c r="C32" s="138" t="s">
        <v>826</v>
      </c>
      <c r="D32" s="139" t="s">
        <v>827</v>
      </c>
      <c r="E32" s="139" t="s">
        <v>828</v>
      </c>
      <c r="F32" s="140" t="s">
        <v>1750</v>
      </c>
      <c r="G32" s="141" t="s">
        <v>829</v>
      </c>
      <c r="H32" s="142" t="s">
        <v>830</v>
      </c>
      <c r="I32" s="143" t="s">
        <v>831</v>
      </c>
      <c r="J32" s="144" t="s">
        <v>1669</v>
      </c>
      <c r="K32" s="145" t="s">
        <v>1757</v>
      </c>
      <c r="L32" s="114" t="s">
        <v>1755</v>
      </c>
      <c r="M32" s="106">
        <v>587.32</v>
      </c>
      <c r="N32" s="24" t="s">
        <v>1755</v>
      </c>
      <c r="O32" s="146">
        <v>15.769230769230768</v>
      </c>
      <c r="P32" s="147" t="s">
        <v>1755</v>
      </c>
      <c r="Q32" s="26"/>
      <c r="R32" s="27"/>
      <c r="S32" s="148" t="s">
        <v>1757</v>
      </c>
      <c r="T32" s="98">
        <v>21376</v>
      </c>
      <c r="U32" s="79">
        <v>0</v>
      </c>
      <c r="V32" s="80">
        <v>1384</v>
      </c>
      <c r="W32" s="118">
        <v>0</v>
      </c>
      <c r="X32" s="101" t="s">
        <v>1757</v>
      </c>
      <c r="Y32" s="119" t="s">
        <v>1755</v>
      </c>
      <c r="Z32" s="138">
        <f t="shared" si="0"/>
        <v>1</v>
      </c>
      <c r="AA32" s="139">
        <f t="shared" si="1"/>
        <v>1</v>
      </c>
      <c r="AB32" s="139">
        <f t="shared" si="2"/>
        <v>0</v>
      </c>
      <c r="AC32" s="139">
        <f t="shared" si="3"/>
        <v>0</v>
      </c>
      <c r="AD32" s="149" t="str">
        <f t="shared" si="4"/>
        <v>SRSA</v>
      </c>
      <c r="AE32" s="138">
        <f t="shared" si="5"/>
        <v>1</v>
      </c>
      <c r="AF32" s="139">
        <f t="shared" si="6"/>
        <v>0</v>
      </c>
      <c r="AG32" s="139">
        <f t="shared" si="7"/>
        <v>0</v>
      </c>
      <c r="AH32" s="149" t="str">
        <f t="shared" si="8"/>
        <v>-</v>
      </c>
      <c r="AI32" s="138">
        <f t="shared" si="9"/>
        <v>0</v>
      </c>
      <c r="AJ32" s="28" t="s">
        <v>824</v>
      </c>
    </row>
    <row r="33" spans="1:36" s="28" customFormat="1" ht="12.75" customHeight="1">
      <c r="A33" s="136" t="s">
        <v>840</v>
      </c>
      <c r="B33" s="137" t="s">
        <v>841</v>
      </c>
      <c r="C33" s="138" t="s">
        <v>842</v>
      </c>
      <c r="D33" s="139" t="s">
        <v>843</v>
      </c>
      <c r="E33" s="139" t="s">
        <v>844</v>
      </c>
      <c r="F33" s="140" t="s">
        <v>1750</v>
      </c>
      <c r="G33" s="141" t="s">
        <v>845</v>
      </c>
      <c r="H33" s="142" t="s">
        <v>846</v>
      </c>
      <c r="I33" s="143" t="s">
        <v>847</v>
      </c>
      <c r="J33" s="144" t="s">
        <v>1774</v>
      </c>
      <c r="K33" s="145" t="s">
        <v>1757</v>
      </c>
      <c r="L33" s="114" t="s">
        <v>1755</v>
      </c>
      <c r="M33" s="106">
        <v>640.69</v>
      </c>
      <c r="N33" s="24" t="s">
        <v>1757</v>
      </c>
      <c r="O33" s="146">
        <v>19.43198804185351</v>
      </c>
      <c r="P33" s="147" t="s">
        <v>1755</v>
      </c>
      <c r="Q33" s="26"/>
      <c r="R33" s="27"/>
      <c r="S33" s="148" t="s">
        <v>1757</v>
      </c>
      <c r="T33" s="98">
        <v>43833</v>
      </c>
      <c r="U33" s="79">
        <v>0</v>
      </c>
      <c r="V33" s="80">
        <v>2658</v>
      </c>
      <c r="W33" s="118">
        <v>0</v>
      </c>
      <c r="X33" s="101" t="s">
        <v>1757</v>
      </c>
      <c r="Y33" s="119" t="s">
        <v>1757</v>
      </c>
      <c r="Z33" s="138">
        <f t="shared" si="0"/>
        <v>1</v>
      </c>
      <c r="AA33" s="139">
        <f t="shared" si="1"/>
        <v>1</v>
      </c>
      <c r="AB33" s="139">
        <f t="shared" si="2"/>
        <v>0</v>
      </c>
      <c r="AC33" s="139">
        <f t="shared" si="3"/>
        <v>0</v>
      </c>
      <c r="AD33" s="149" t="str">
        <f t="shared" si="4"/>
        <v>SRSA</v>
      </c>
      <c r="AE33" s="138">
        <f t="shared" si="5"/>
        <v>1</v>
      </c>
      <c r="AF33" s="139">
        <f t="shared" si="6"/>
        <v>0</v>
      </c>
      <c r="AG33" s="139">
        <f t="shared" si="7"/>
        <v>0</v>
      </c>
      <c r="AH33" s="149" t="str">
        <f t="shared" si="8"/>
        <v>-</v>
      </c>
      <c r="AI33" s="138">
        <f t="shared" si="9"/>
        <v>0</v>
      </c>
      <c r="AJ33" s="28" t="s">
        <v>840</v>
      </c>
    </row>
    <row r="34" spans="1:36" s="28" customFormat="1" ht="12.75" customHeight="1">
      <c r="A34" s="136" t="s">
        <v>874</v>
      </c>
      <c r="B34" s="137" t="s">
        <v>875</v>
      </c>
      <c r="C34" s="138" t="s">
        <v>876</v>
      </c>
      <c r="D34" s="139" t="s">
        <v>877</v>
      </c>
      <c r="E34" s="139" t="s">
        <v>878</v>
      </c>
      <c r="F34" s="140" t="s">
        <v>1750</v>
      </c>
      <c r="G34" s="141" t="s">
        <v>879</v>
      </c>
      <c r="H34" s="142" t="s">
        <v>880</v>
      </c>
      <c r="I34" s="143" t="s">
        <v>881</v>
      </c>
      <c r="J34" s="144" t="s">
        <v>1669</v>
      </c>
      <c r="K34" s="145" t="s">
        <v>1757</v>
      </c>
      <c r="L34" s="114" t="s">
        <v>1755</v>
      </c>
      <c r="M34" s="106">
        <v>380.22</v>
      </c>
      <c r="N34" s="24" t="s">
        <v>1755</v>
      </c>
      <c r="O34" s="146">
        <v>25.487012987012985</v>
      </c>
      <c r="P34" s="147" t="s">
        <v>1757</v>
      </c>
      <c r="Q34" s="26"/>
      <c r="R34" s="27"/>
      <c r="S34" s="148" t="s">
        <v>1757</v>
      </c>
      <c r="T34" s="98">
        <v>29470</v>
      </c>
      <c r="U34" s="79">
        <v>0</v>
      </c>
      <c r="V34" s="80">
        <v>2505</v>
      </c>
      <c r="W34" s="118">
        <v>0</v>
      </c>
      <c r="X34" s="101" t="s">
        <v>1757</v>
      </c>
      <c r="Y34" s="119" t="s">
        <v>1757</v>
      </c>
      <c r="Z34" s="138">
        <f t="shared" si="0"/>
        <v>1</v>
      </c>
      <c r="AA34" s="139">
        <f t="shared" si="1"/>
        <v>1</v>
      </c>
      <c r="AB34" s="139">
        <f t="shared" si="2"/>
        <v>0</v>
      </c>
      <c r="AC34" s="139">
        <f t="shared" si="3"/>
        <v>0</v>
      </c>
      <c r="AD34" s="149" t="str">
        <f t="shared" si="4"/>
        <v>SRSA</v>
      </c>
      <c r="AE34" s="138">
        <f t="shared" si="5"/>
        <v>1</v>
      </c>
      <c r="AF34" s="139">
        <f t="shared" si="6"/>
        <v>1</v>
      </c>
      <c r="AG34" s="139" t="str">
        <f t="shared" si="7"/>
        <v>Initial</v>
      </c>
      <c r="AH34" s="149" t="str">
        <f t="shared" si="8"/>
        <v>-</v>
      </c>
      <c r="AI34" s="138" t="str">
        <f t="shared" si="9"/>
        <v>SRSA</v>
      </c>
      <c r="AJ34" s="28" t="s">
        <v>874</v>
      </c>
    </row>
    <row r="35" spans="1:36" s="28" customFormat="1" ht="12.75" customHeight="1">
      <c r="A35" s="136" t="s">
        <v>644</v>
      </c>
      <c r="B35" s="137" t="s">
        <v>645</v>
      </c>
      <c r="C35" s="138" t="s">
        <v>646</v>
      </c>
      <c r="D35" s="139" t="s">
        <v>647</v>
      </c>
      <c r="E35" s="139" t="s">
        <v>648</v>
      </c>
      <c r="F35" s="140" t="s">
        <v>1750</v>
      </c>
      <c r="G35" s="141" t="s">
        <v>649</v>
      </c>
      <c r="H35" s="142" t="s">
        <v>650</v>
      </c>
      <c r="I35" s="143" t="s">
        <v>651</v>
      </c>
      <c r="J35" s="144" t="s">
        <v>1774</v>
      </c>
      <c r="K35" s="145" t="s">
        <v>1757</v>
      </c>
      <c r="L35" s="114" t="s">
        <v>1755</v>
      </c>
      <c r="M35" s="106">
        <v>492.95</v>
      </c>
      <c r="N35" s="24" t="s">
        <v>1755</v>
      </c>
      <c r="O35" s="146">
        <v>34.11764705882353</v>
      </c>
      <c r="P35" s="147" t="s">
        <v>1757</v>
      </c>
      <c r="Q35" s="26"/>
      <c r="R35" s="27"/>
      <c r="S35" s="148" t="s">
        <v>1757</v>
      </c>
      <c r="T35" s="98">
        <v>45659</v>
      </c>
      <c r="U35" s="79">
        <v>0</v>
      </c>
      <c r="V35" s="80">
        <v>2663</v>
      </c>
      <c r="W35" s="118">
        <v>0</v>
      </c>
      <c r="X35" s="101" t="s">
        <v>1757</v>
      </c>
      <c r="Y35" s="119" t="s">
        <v>1757</v>
      </c>
      <c r="Z35" s="138">
        <f t="shared" si="0"/>
        <v>1</v>
      </c>
      <c r="AA35" s="139">
        <f t="shared" si="1"/>
        <v>1</v>
      </c>
      <c r="AB35" s="139">
        <f t="shared" si="2"/>
        <v>0</v>
      </c>
      <c r="AC35" s="139">
        <f t="shared" si="3"/>
        <v>0</v>
      </c>
      <c r="AD35" s="149" t="str">
        <f t="shared" si="4"/>
        <v>SRSA</v>
      </c>
      <c r="AE35" s="138">
        <f t="shared" si="5"/>
        <v>1</v>
      </c>
      <c r="AF35" s="139">
        <f t="shared" si="6"/>
        <v>1</v>
      </c>
      <c r="AG35" s="139" t="str">
        <f t="shared" si="7"/>
        <v>Initial</v>
      </c>
      <c r="AH35" s="149" t="str">
        <f t="shared" si="8"/>
        <v>-</v>
      </c>
      <c r="AI35" s="138" t="str">
        <f t="shared" si="9"/>
        <v>SRSA</v>
      </c>
      <c r="AJ35" s="28" t="s">
        <v>644</v>
      </c>
    </row>
    <row r="36" spans="1:36" s="28" customFormat="1" ht="12.75" customHeight="1">
      <c r="A36" s="136" t="s">
        <v>660</v>
      </c>
      <c r="B36" s="137" t="s">
        <v>661</v>
      </c>
      <c r="C36" s="138" t="s">
        <v>662</v>
      </c>
      <c r="D36" s="139" t="s">
        <v>663</v>
      </c>
      <c r="E36" s="139" t="s">
        <v>664</v>
      </c>
      <c r="F36" s="140" t="s">
        <v>1750</v>
      </c>
      <c r="G36" s="141" t="s">
        <v>665</v>
      </c>
      <c r="H36" s="142" t="s">
        <v>1784</v>
      </c>
      <c r="I36" s="143" t="s">
        <v>666</v>
      </c>
      <c r="J36" s="144" t="s">
        <v>1774</v>
      </c>
      <c r="K36" s="145" t="s">
        <v>1757</v>
      </c>
      <c r="L36" s="114" t="s">
        <v>1755</v>
      </c>
      <c r="M36" s="106">
        <v>426.09</v>
      </c>
      <c r="N36" s="24" t="s">
        <v>1755</v>
      </c>
      <c r="O36" s="146">
        <v>19.392917369308602</v>
      </c>
      <c r="P36" s="147" t="s">
        <v>1755</v>
      </c>
      <c r="Q36" s="26"/>
      <c r="R36" s="27"/>
      <c r="S36" s="148" t="s">
        <v>1757</v>
      </c>
      <c r="T36" s="98">
        <v>28570</v>
      </c>
      <c r="U36" s="79">
        <v>0</v>
      </c>
      <c r="V36" s="80">
        <v>1819</v>
      </c>
      <c r="W36" s="118">
        <v>0</v>
      </c>
      <c r="X36" s="101" t="s">
        <v>1757</v>
      </c>
      <c r="Y36" s="119" t="s">
        <v>1757</v>
      </c>
      <c r="Z36" s="138">
        <f t="shared" si="0"/>
        <v>1</v>
      </c>
      <c r="AA36" s="139">
        <f t="shared" si="1"/>
        <v>1</v>
      </c>
      <c r="AB36" s="139">
        <f t="shared" si="2"/>
        <v>0</v>
      </c>
      <c r="AC36" s="139">
        <f t="shared" si="3"/>
        <v>0</v>
      </c>
      <c r="AD36" s="149" t="str">
        <f t="shared" si="4"/>
        <v>SRSA</v>
      </c>
      <c r="AE36" s="138">
        <f t="shared" si="5"/>
        <v>1</v>
      </c>
      <c r="AF36" s="139">
        <f t="shared" si="6"/>
        <v>0</v>
      </c>
      <c r="AG36" s="139">
        <f t="shared" si="7"/>
        <v>0</v>
      </c>
      <c r="AH36" s="149" t="str">
        <f t="shared" si="8"/>
        <v>-</v>
      </c>
      <c r="AI36" s="138">
        <f t="shared" si="9"/>
        <v>0</v>
      </c>
      <c r="AJ36" s="28" t="s">
        <v>660</v>
      </c>
    </row>
    <row r="37" spans="1:36" s="28" customFormat="1" ht="12.75" customHeight="1">
      <c r="A37" s="136" t="s">
        <v>702</v>
      </c>
      <c r="B37" s="137" t="s">
        <v>703</v>
      </c>
      <c r="C37" s="138" t="s">
        <v>704</v>
      </c>
      <c r="D37" s="139" t="s">
        <v>705</v>
      </c>
      <c r="E37" s="139" t="s">
        <v>706</v>
      </c>
      <c r="F37" s="140" t="s">
        <v>1750</v>
      </c>
      <c r="G37" s="141" t="s">
        <v>707</v>
      </c>
      <c r="H37" s="142" t="s">
        <v>708</v>
      </c>
      <c r="I37" s="143" t="s">
        <v>709</v>
      </c>
      <c r="J37" s="144" t="s">
        <v>1774</v>
      </c>
      <c r="K37" s="145" t="s">
        <v>1757</v>
      </c>
      <c r="L37" s="114" t="s">
        <v>1755</v>
      </c>
      <c r="M37" s="106">
        <v>445.43</v>
      </c>
      <c r="N37" s="24" t="s">
        <v>1755</v>
      </c>
      <c r="O37" s="146">
        <v>40.15151515151515</v>
      </c>
      <c r="P37" s="147" t="s">
        <v>1757</v>
      </c>
      <c r="Q37" s="26"/>
      <c r="R37" s="27"/>
      <c r="S37" s="148" t="s">
        <v>1757</v>
      </c>
      <c r="T37" s="98">
        <v>86175</v>
      </c>
      <c r="U37" s="79">
        <v>0</v>
      </c>
      <c r="V37" s="80">
        <v>5699</v>
      </c>
      <c r="W37" s="118">
        <v>0</v>
      </c>
      <c r="X37" s="101" t="s">
        <v>1755</v>
      </c>
      <c r="Y37" s="119" t="s">
        <v>1755</v>
      </c>
      <c r="Z37" s="138">
        <f t="shared" si="0"/>
        <v>1</v>
      </c>
      <c r="AA37" s="139">
        <f t="shared" si="1"/>
        <v>1</v>
      </c>
      <c r="AB37" s="139">
        <f t="shared" si="2"/>
        <v>0</v>
      </c>
      <c r="AC37" s="139">
        <f t="shared" si="3"/>
        <v>0</v>
      </c>
      <c r="AD37" s="149" t="str">
        <f t="shared" si="4"/>
        <v>SRSA</v>
      </c>
      <c r="AE37" s="138">
        <f t="shared" si="5"/>
        <v>1</v>
      </c>
      <c r="AF37" s="139">
        <f t="shared" si="6"/>
        <v>1</v>
      </c>
      <c r="AG37" s="139" t="str">
        <f t="shared" si="7"/>
        <v>Initial</v>
      </c>
      <c r="AH37" s="149" t="str">
        <f t="shared" si="8"/>
        <v>-</v>
      </c>
      <c r="AI37" s="138" t="str">
        <f t="shared" si="9"/>
        <v>SRSA</v>
      </c>
      <c r="AJ37" s="28" t="s">
        <v>702</v>
      </c>
    </row>
    <row r="38" spans="1:36" s="28" customFormat="1" ht="12.75" customHeight="1">
      <c r="A38" s="136" t="s">
        <v>718</v>
      </c>
      <c r="B38" s="137" t="s">
        <v>719</v>
      </c>
      <c r="C38" s="138" t="s">
        <v>720</v>
      </c>
      <c r="D38" s="139" t="s">
        <v>721</v>
      </c>
      <c r="E38" s="139" t="s">
        <v>722</v>
      </c>
      <c r="F38" s="140" t="s">
        <v>1750</v>
      </c>
      <c r="G38" s="141" t="s">
        <v>723</v>
      </c>
      <c r="H38" s="142" t="s">
        <v>1784</v>
      </c>
      <c r="I38" s="143" t="s">
        <v>724</v>
      </c>
      <c r="J38" s="144" t="s">
        <v>1774</v>
      </c>
      <c r="K38" s="145" t="s">
        <v>1757</v>
      </c>
      <c r="L38" s="114" t="s">
        <v>1755</v>
      </c>
      <c r="M38" s="106">
        <v>55.79</v>
      </c>
      <c r="N38" s="24" t="s">
        <v>1755</v>
      </c>
      <c r="O38" s="146" t="s">
        <v>1756</v>
      </c>
      <c r="P38" s="147" t="s">
        <v>1755</v>
      </c>
      <c r="Q38" s="26"/>
      <c r="R38" s="27"/>
      <c r="S38" s="148" t="s">
        <v>1757</v>
      </c>
      <c r="T38" s="98">
        <v>1414</v>
      </c>
      <c r="U38" s="79">
        <v>0</v>
      </c>
      <c r="V38" s="80">
        <v>298</v>
      </c>
      <c r="W38" s="118">
        <v>0</v>
      </c>
      <c r="X38" s="101" t="s">
        <v>1757</v>
      </c>
      <c r="Y38" s="119" t="s">
        <v>1755</v>
      </c>
      <c r="Z38" s="138">
        <f t="shared" si="0"/>
        <v>1</v>
      </c>
      <c r="AA38" s="139">
        <f t="shared" si="1"/>
        <v>1</v>
      </c>
      <c r="AB38" s="139">
        <f t="shared" si="2"/>
        <v>0</v>
      </c>
      <c r="AC38" s="139">
        <f t="shared" si="3"/>
        <v>0</v>
      </c>
      <c r="AD38" s="149" t="str">
        <f t="shared" si="4"/>
        <v>SRSA</v>
      </c>
      <c r="AE38" s="138">
        <f t="shared" si="5"/>
        <v>1</v>
      </c>
      <c r="AF38" s="139">
        <f t="shared" si="6"/>
        <v>0</v>
      </c>
      <c r="AG38" s="139">
        <f t="shared" si="7"/>
        <v>0</v>
      </c>
      <c r="AH38" s="149" t="str">
        <f t="shared" si="8"/>
        <v>-</v>
      </c>
      <c r="AI38" s="138">
        <f t="shared" si="9"/>
        <v>0</v>
      </c>
      <c r="AJ38" s="28" t="s">
        <v>718</v>
      </c>
    </row>
    <row r="39" spans="1:36" s="28" customFormat="1" ht="12.75" customHeight="1">
      <c r="A39" s="136" t="s">
        <v>725</v>
      </c>
      <c r="B39" s="137" t="s">
        <v>726</v>
      </c>
      <c r="C39" s="138" t="s">
        <v>727</v>
      </c>
      <c r="D39" s="139" t="s">
        <v>728</v>
      </c>
      <c r="E39" s="139" t="s">
        <v>729</v>
      </c>
      <c r="F39" s="140" t="s">
        <v>1750</v>
      </c>
      <c r="G39" s="141" t="s">
        <v>730</v>
      </c>
      <c r="H39" s="142" t="s">
        <v>731</v>
      </c>
      <c r="I39" s="143" t="s">
        <v>732</v>
      </c>
      <c r="J39" s="144" t="s">
        <v>1774</v>
      </c>
      <c r="K39" s="145" t="s">
        <v>1757</v>
      </c>
      <c r="L39" s="114" t="s">
        <v>1755</v>
      </c>
      <c r="M39" s="106">
        <v>492.29</v>
      </c>
      <c r="N39" s="24" t="s">
        <v>1755</v>
      </c>
      <c r="O39" s="146">
        <v>30.929487179487182</v>
      </c>
      <c r="P39" s="147" t="s">
        <v>1757</v>
      </c>
      <c r="Q39" s="26"/>
      <c r="R39" s="27"/>
      <c r="S39" s="148" t="s">
        <v>1757</v>
      </c>
      <c r="T39" s="98">
        <v>46742</v>
      </c>
      <c r="U39" s="79">
        <v>0</v>
      </c>
      <c r="V39" s="80">
        <v>2864</v>
      </c>
      <c r="W39" s="118">
        <v>0</v>
      </c>
      <c r="X39" s="101" t="s">
        <v>1757</v>
      </c>
      <c r="Y39" s="119" t="s">
        <v>1755</v>
      </c>
      <c r="Z39" s="138">
        <f t="shared" si="0"/>
        <v>1</v>
      </c>
      <c r="AA39" s="139">
        <f t="shared" si="1"/>
        <v>1</v>
      </c>
      <c r="AB39" s="139">
        <f t="shared" si="2"/>
        <v>0</v>
      </c>
      <c r="AC39" s="139">
        <f t="shared" si="3"/>
        <v>0</v>
      </c>
      <c r="AD39" s="149" t="str">
        <f t="shared" si="4"/>
        <v>SRSA</v>
      </c>
      <c r="AE39" s="138">
        <f t="shared" si="5"/>
        <v>1</v>
      </c>
      <c r="AF39" s="139">
        <f t="shared" si="6"/>
        <v>1</v>
      </c>
      <c r="AG39" s="139" t="str">
        <f t="shared" si="7"/>
        <v>Initial</v>
      </c>
      <c r="AH39" s="149" t="str">
        <f t="shared" si="8"/>
        <v>-</v>
      </c>
      <c r="AI39" s="138" t="str">
        <f t="shared" si="9"/>
        <v>SRSA</v>
      </c>
      <c r="AJ39" s="28" t="s">
        <v>725</v>
      </c>
    </row>
    <row r="40" spans="1:36" s="28" customFormat="1" ht="12.75" customHeight="1">
      <c r="A40" s="136" t="s">
        <v>766</v>
      </c>
      <c r="B40" s="137" t="s">
        <v>767</v>
      </c>
      <c r="C40" s="138" t="s">
        <v>768</v>
      </c>
      <c r="D40" s="139" t="s">
        <v>769</v>
      </c>
      <c r="E40" s="139" t="s">
        <v>770</v>
      </c>
      <c r="F40" s="140" t="s">
        <v>1750</v>
      </c>
      <c r="G40" s="141" t="s">
        <v>771</v>
      </c>
      <c r="H40" s="142" t="s">
        <v>772</v>
      </c>
      <c r="I40" s="143" t="s">
        <v>773</v>
      </c>
      <c r="J40" s="144" t="s">
        <v>1774</v>
      </c>
      <c r="K40" s="145" t="s">
        <v>1757</v>
      </c>
      <c r="L40" s="114" t="s">
        <v>1755</v>
      </c>
      <c r="M40" s="106">
        <v>574.72</v>
      </c>
      <c r="N40" s="24" t="s">
        <v>1755</v>
      </c>
      <c r="O40" s="146">
        <v>17.857142857142858</v>
      </c>
      <c r="P40" s="147" t="s">
        <v>1755</v>
      </c>
      <c r="Q40" s="26"/>
      <c r="R40" s="27"/>
      <c r="S40" s="148" t="s">
        <v>1757</v>
      </c>
      <c r="T40" s="98">
        <v>36559</v>
      </c>
      <c r="U40" s="79">
        <v>0</v>
      </c>
      <c r="V40" s="80">
        <v>2053</v>
      </c>
      <c r="W40" s="118">
        <v>0</v>
      </c>
      <c r="X40" s="101" t="s">
        <v>1757</v>
      </c>
      <c r="Y40" s="119" t="s">
        <v>1755</v>
      </c>
      <c r="Z40" s="138">
        <f t="shared" si="0"/>
        <v>1</v>
      </c>
      <c r="AA40" s="139">
        <f t="shared" si="1"/>
        <v>1</v>
      </c>
      <c r="AB40" s="139">
        <f t="shared" si="2"/>
        <v>0</v>
      </c>
      <c r="AC40" s="139">
        <f t="shared" si="3"/>
        <v>0</v>
      </c>
      <c r="AD40" s="149" t="str">
        <f t="shared" si="4"/>
        <v>SRSA</v>
      </c>
      <c r="AE40" s="138">
        <f t="shared" si="5"/>
        <v>1</v>
      </c>
      <c r="AF40" s="139">
        <f t="shared" si="6"/>
        <v>0</v>
      </c>
      <c r="AG40" s="139">
        <f t="shared" si="7"/>
        <v>0</v>
      </c>
      <c r="AH40" s="149" t="str">
        <f t="shared" si="8"/>
        <v>-</v>
      </c>
      <c r="AI40" s="138">
        <f t="shared" si="9"/>
        <v>0</v>
      </c>
      <c r="AJ40" s="28" t="s">
        <v>766</v>
      </c>
    </row>
    <row r="41" spans="1:36" s="28" customFormat="1" ht="12.75" customHeight="1">
      <c r="A41" s="136" t="s">
        <v>514</v>
      </c>
      <c r="B41" s="137" t="s">
        <v>515</v>
      </c>
      <c r="C41" s="138" t="s">
        <v>516</v>
      </c>
      <c r="D41" s="139" t="s">
        <v>705</v>
      </c>
      <c r="E41" s="139" t="s">
        <v>517</v>
      </c>
      <c r="F41" s="140" t="s">
        <v>1750</v>
      </c>
      <c r="G41" s="141" t="s">
        <v>518</v>
      </c>
      <c r="H41" s="142" t="s">
        <v>708</v>
      </c>
      <c r="I41" s="143" t="s">
        <v>519</v>
      </c>
      <c r="J41" s="144" t="s">
        <v>1774</v>
      </c>
      <c r="K41" s="145" t="s">
        <v>1757</v>
      </c>
      <c r="L41" s="114" t="s">
        <v>1755</v>
      </c>
      <c r="M41" s="106">
        <v>418.53</v>
      </c>
      <c r="N41" s="24" t="s">
        <v>1755</v>
      </c>
      <c r="O41" s="146">
        <v>27.972027972027973</v>
      </c>
      <c r="P41" s="147" t="s">
        <v>1757</v>
      </c>
      <c r="Q41" s="26"/>
      <c r="R41" s="27"/>
      <c r="S41" s="148" t="s">
        <v>1757</v>
      </c>
      <c r="T41" s="98">
        <v>31461</v>
      </c>
      <c r="U41" s="79">
        <v>0</v>
      </c>
      <c r="V41" s="80">
        <v>2271</v>
      </c>
      <c r="W41" s="118">
        <v>0</v>
      </c>
      <c r="X41" s="101" t="s">
        <v>1757</v>
      </c>
      <c r="Y41" s="119" t="s">
        <v>1757</v>
      </c>
      <c r="Z41" s="138">
        <f t="shared" si="0"/>
        <v>1</v>
      </c>
      <c r="AA41" s="139">
        <f t="shared" si="1"/>
        <v>1</v>
      </c>
      <c r="AB41" s="139">
        <f t="shared" si="2"/>
        <v>0</v>
      </c>
      <c r="AC41" s="139">
        <f t="shared" si="3"/>
        <v>0</v>
      </c>
      <c r="AD41" s="149" t="str">
        <f t="shared" si="4"/>
        <v>SRSA</v>
      </c>
      <c r="AE41" s="138">
        <f t="shared" si="5"/>
        <v>1</v>
      </c>
      <c r="AF41" s="139">
        <f t="shared" si="6"/>
        <v>1</v>
      </c>
      <c r="AG41" s="139" t="str">
        <f t="shared" si="7"/>
        <v>Initial</v>
      </c>
      <c r="AH41" s="149" t="str">
        <f t="shared" si="8"/>
        <v>-</v>
      </c>
      <c r="AI41" s="138" t="str">
        <f t="shared" si="9"/>
        <v>SRSA</v>
      </c>
      <c r="AJ41" s="28" t="s">
        <v>514</v>
      </c>
    </row>
    <row r="42" spans="1:36" s="28" customFormat="1" ht="12.75" customHeight="1">
      <c r="A42" s="136" t="s">
        <v>567</v>
      </c>
      <c r="B42" s="137" t="s">
        <v>568</v>
      </c>
      <c r="C42" s="138" t="s">
        <v>569</v>
      </c>
      <c r="D42" s="139" t="s">
        <v>971</v>
      </c>
      <c r="E42" s="139" t="s">
        <v>570</v>
      </c>
      <c r="F42" s="140" t="s">
        <v>1750</v>
      </c>
      <c r="G42" s="141" t="s">
        <v>571</v>
      </c>
      <c r="H42" s="142" t="s">
        <v>974</v>
      </c>
      <c r="I42" s="143" t="s">
        <v>572</v>
      </c>
      <c r="J42" s="144" t="s">
        <v>1774</v>
      </c>
      <c r="K42" s="145" t="s">
        <v>1757</v>
      </c>
      <c r="L42" s="114" t="s">
        <v>1755</v>
      </c>
      <c r="M42" s="106">
        <v>349.75</v>
      </c>
      <c r="N42" s="24" t="s">
        <v>1755</v>
      </c>
      <c r="O42" s="146">
        <v>24.675324675324674</v>
      </c>
      <c r="P42" s="147" t="s">
        <v>1757</v>
      </c>
      <c r="Q42" s="26"/>
      <c r="R42" s="27"/>
      <c r="S42" s="148" t="s">
        <v>1757</v>
      </c>
      <c r="T42" s="98">
        <v>21230</v>
      </c>
      <c r="U42" s="79">
        <v>0</v>
      </c>
      <c r="V42" s="80">
        <v>1691</v>
      </c>
      <c r="W42" s="118">
        <v>0</v>
      </c>
      <c r="X42" s="101" t="s">
        <v>1757</v>
      </c>
      <c r="Y42" s="119" t="s">
        <v>1755</v>
      </c>
      <c r="Z42" s="138">
        <f t="shared" si="0"/>
        <v>1</v>
      </c>
      <c r="AA42" s="139">
        <f t="shared" si="1"/>
        <v>1</v>
      </c>
      <c r="AB42" s="139">
        <f t="shared" si="2"/>
        <v>0</v>
      </c>
      <c r="AC42" s="139">
        <f t="shared" si="3"/>
        <v>0</v>
      </c>
      <c r="AD42" s="149" t="str">
        <f t="shared" si="4"/>
        <v>SRSA</v>
      </c>
      <c r="AE42" s="138">
        <f t="shared" si="5"/>
        <v>1</v>
      </c>
      <c r="AF42" s="139">
        <f t="shared" si="6"/>
        <v>1</v>
      </c>
      <c r="AG42" s="139" t="str">
        <f t="shared" si="7"/>
        <v>Initial</v>
      </c>
      <c r="AH42" s="149" t="str">
        <f t="shared" si="8"/>
        <v>-</v>
      </c>
      <c r="AI42" s="138" t="str">
        <f t="shared" si="9"/>
        <v>SRSA</v>
      </c>
      <c r="AJ42" s="28" t="s">
        <v>567</v>
      </c>
    </row>
    <row r="43" spans="1:36" s="28" customFormat="1" ht="12.75" customHeight="1">
      <c r="A43" s="136" t="s">
        <v>614</v>
      </c>
      <c r="B43" s="137" t="s">
        <v>615</v>
      </c>
      <c r="C43" s="138" t="s">
        <v>616</v>
      </c>
      <c r="D43" s="139" t="s">
        <v>617</v>
      </c>
      <c r="E43" s="139" t="s">
        <v>618</v>
      </c>
      <c r="F43" s="140" t="s">
        <v>1750</v>
      </c>
      <c r="G43" s="141" t="s">
        <v>619</v>
      </c>
      <c r="H43" s="142" t="s">
        <v>620</v>
      </c>
      <c r="I43" s="143" t="s">
        <v>621</v>
      </c>
      <c r="J43" s="144" t="s">
        <v>1774</v>
      </c>
      <c r="K43" s="145" t="s">
        <v>1757</v>
      </c>
      <c r="L43" s="114" t="s">
        <v>1755</v>
      </c>
      <c r="M43" s="106">
        <v>504.71</v>
      </c>
      <c r="N43" s="24" t="s">
        <v>1755</v>
      </c>
      <c r="O43" s="146">
        <v>21.59090909090909</v>
      </c>
      <c r="P43" s="147" t="s">
        <v>1757</v>
      </c>
      <c r="Q43" s="26"/>
      <c r="R43" s="27"/>
      <c r="S43" s="148" t="s">
        <v>1757</v>
      </c>
      <c r="T43" s="98">
        <v>35441</v>
      </c>
      <c r="U43" s="79">
        <v>0</v>
      </c>
      <c r="V43" s="80">
        <v>2244</v>
      </c>
      <c r="W43" s="118">
        <v>0</v>
      </c>
      <c r="X43" s="101" t="s">
        <v>1757</v>
      </c>
      <c r="Y43" s="119" t="s">
        <v>1757</v>
      </c>
      <c r="Z43" s="138">
        <f aca="true" t="shared" si="10" ref="Z43:Z78">IF(OR(K43="YES",TRIM(L43)="YES"),1,0)</f>
        <v>1</v>
      </c>
      <c r="AA43" s="139">
        <f aca="true" t="shared" si="11" ref="AA43:AA78">IF(OR(AND(ISNUMBER(M43),AND(M43&gt;0,M43&lt;600)),AND(ISNUMBER(M43),AND(M43&gt;0,N43="YES"))),1,0)</f>
        <v>1</v>
      </c>
      <c r="AB43" s="139">
        <f aca="true" t="shared" si="12" ref="AB43:AB78">IF(AND(OR(K43="YES",TRIM(L43)="YES"),(Z43=0)),"Trouble",0)</f>
        <v>0</v>
      </c>
      <c r="AC43" s="139">
        <f aca="true" t="shared" si="13" ref="AC43:AC78">IF(AND(OR(AND(ISNUMBER(M43),AND(M43&gt;0,M43&lt;600)),AND(ISNUMBER(M43),AND(M43&gt;0,N43="YES"))),(AA43=0)),"Trouble",0)</f>
        <v>0</v>
      </c>
      <c r="AD43" s="149" t="str">
        <f aca="true" t="shared" si="14" ref="AD43:AD78">IF(AND(Z43=1,AA43=1),"SRSA","-")</f>
        <v>SRSA</v>
      </c>
      <c r="AE43" s="138">
        <f aca="true" t="shared" si="15" ref="AE43:AE78">IF(S43="YES",1,0)</f>
        <v>1</v>
      </c>
      <c r="AF43" s="139">
        <f aca="true" t="shared" si="16" ref="AF43:AF78">IF(OR(AND(ISNUMBER(Q43),Q43&gt;=20),(AND(ISNUMBER(Q43)=FALSE,AND(ISNUMBER(O43),O43&gt;=20)))),1,0)</f>
        <v>1</v>
      </c>
      <c r="AG43" s="139" t="str">
        <f aca="true" t="shared" si="17" ref="AG43:AG74">IF(AND(AE43=1,AF43=1),"Initial",0)</f>
        <v>Initial</v>
      </c>
      <c r="AH43" s="149" t="str">
        <f aca="true" t="shared" si="18" ref="AH43:AH74">IF(AND(AND(AG43="Initial",AI43=0),AND(ISNUMBER(M43),M43&gt;0)),"RLIS","-")</f>
        <v>-</v>
      </c>
      <c r="AI43" s="138" t="str">
        <f aca="true" t="shared" si="19" ref="AI43:AI78">IF(AND(AD43="SRSA",AG43="Initial"),"SRSA",0)</f>
        <v>SRSA</v>
      </c>
      <c r="AJ43" s="28" t="s">
        <v>614</v>
      </c>
    </row>
    <row r="44" spans="1:36" s="28" customFormat="1" ht="12.75" customHeight="1">
      <c r="A44" s="136" t="s">
        <v>378</v>
      </c>
      <c r="B44" s="137" t="s">
        <v>379</v>
      </c>
      <c r="C44" s="138" t="s">
        <v>380</v>
      </c>
      <c r="D44" s="139" t="s">
        <v>381</v>
      </c>
      <c r="E44" s="139" t="s">
        <v>382</v>
      </c>
      <c r="F44" s="140" t="s">
        <v>1750</v>
      </c>
      <c r="G44" s="141" t="s">
        <v>383</v>
      </c>
      <c r="H44" s="142" t="s">
        <v>384</v>
      </c>
      <c r="I44" s="143" t="s">
        <v>385</v>
      </c>
      <c r="J44" s="144" t="s">
        <v>1774</v>
      </c>
      <c r="K44" s="145" t="s">
        <v>1757</v>
      </c>
      <c r="L44" s="114" t="s">
        <v>1755</v>
      </c>
      <c r="M44" s="106">
        <v>409.53</v>
      </c>
      <c r="N44" s="24" t="s">
        <v>1755</v>
      </c>
      <c r="O44" s="146">
        <v>26.018099547511316</v>
      </c>
      <c r="P44" s="147" t="s">
        <v>1757</v>
      </c>
      <c r="Q44" s="26"/>
      <c r="R44" s="27"/>
      <c r="S44" s="148" t="s">
        <v>1757</v>
      </c>
      <c r="T44" s="98">
        <v>31495</v>
      </c>
      <c r="U44" s="79">
        <v>0</v>
      </c>
      <c r="V44" s="80">
        <v>2072</v>
      </c>
      <c r="W44" s="118">
        <v>0</v>
      </c>
      <c r="X44" s="101" t="s">
        <v>1757</v>
      </c>
      <c r="Y44" s="119" t="s">
        <v>1757</v>
      </c>
      <c r="Z44" s="138">
        <f t="shared" si="10"/>
        <v>1</v>
      </c>
      <c r="AA44" s="139">
        <f t="shared" si="11"/>
        <v>1</v>
      </c>
      <c r="AB44" s="139">
        <f t="shared" si="12"/>
        <v>0</v>
      </c>
      <c r="AC44" s="139">
        <f t="shared" si="13"/>
        <v>0</v>
      </c>
      <c r="AD44" s="149" t="str">
        <f t="shared" si="14"/>
        <v>SRSA</v>
      </c>
      <c r="AE44" s="138">
        <f t="shared" si="15"/>
        <v>1</v>
      </c>
      <c r="AF44" s="139">
        <f t="shared" si="16"/>
        <v>1</v>
      </c>
      <c r="AG44" s="139" t="str">
        <f t="shared" si="17"/>
        <v>Initial</v>
      </c>
      <c r="AH44" s="149" t="str">
        <f t="shared" si="18"/>
        <v>-</v>
      </c>
      <c r="AI44" s="138" t="str">
        <f t="shared" si="19"/>
        <v>SRSA</v>
      </c>
      <c r="AJ44" s="28" t="s">
        <v>378</v>
      </c>
    </row>
    <row r="45" spans="1:36" s="28" customFormat="1" ht="12.75" customHeight="1">
      <c r="A45" s="136" t="s">
        <v>442</v>
      </c>
      <c r="B45" s="137" t="s">
        <v>443</v>
      </c>
      <c r="C45" s="138" t="s">
        <v>444</v>
      </c>
      <c r="D45" s="139" t="s">
        <v>445</v>
      </c>
      <c r="E45" s="139" t="s">
        <v>446</v>
      </c>
      <c r="F45" s="140" t="s">
        <v>1750</v>
      </c>
      <c r="G45" s="141" t="s">
        <v>447</v>
      </c>
      <c r="H45" s="142" t="s">
        <v>448</v>
      </c>
      <c r="I45" s="143" t="s">
        <v>449</v>
      </c>
      <c r="J45" s="144" t="s">
        <v>1774</v>
      </c>
      <c r="K45" s="145" t="s">
        <v>1757</v>
      </c>
      <c r="L45" s="114" t="s">
        <v>1755</v>
      </c>
      <c r="M45" s="106">
        <v>459.33</v>
      </c>
      <c r="N45" s="24" t="s">
        <v>1755</v>
      </c>
      <c r="O45" s="146">
        <v>16.755793226381464</v>
      </c>
      <c r="P45" s="147" t="s">
        <v>1755</v>
      </c>
      <c r="Q45" s="26"/>
      <c r="R45" s="27"/>
      <c r="S45" s="148" t="s">
        <v>1757</v>
      </c>
      <c r="T45" s="98">
        <v>35309</v>
      </c>
      <c r="U45" s="79">
        <v>0</v>
      </c>
      <c r="V45" s="80">
        <v>2053</v>
      </c>
      <c r="W45" s="118">
        <v>0</v>
      </c>
      <c r="X45" s="101" t="s">
        <v>1757</v>
      </c>
      <c r="Y45" s="119" t="s">
        <v>1757</v>
      </c>
      <c r="Z45" s="138">
        <f t="shared" si="10"/>
        <v>1</v>
      </c>
      <c r="AA45" s="139">
        <f t="shared" si="11"/>
        <v>1</v>
      </c>
      <c r="AB45" s="139">
        <f t="shared" si="12"/>
        <v>0</v>
      </c>
      <c r="AC45" s="139">
        <f t="shared" si="13"/>
        <v>0</v>
      </c>
      <c r="AD45" s="149" t="str">
        <f t="shared" si="14"/>
        <v>SRSA</v>
      </c>
      <c r="AE45" s="138">
        <f t="shared" si="15"/>
        <v>1</v>
      </c>
      <c r="AF45" s="139">
        <f t="shared" si="16"/>
        <v>0</v>
      </c>
      <c r="AG45" s="139">
        <f t="shared" si="17"/>
        <v>0</v>
      </c>
      <c r="AH45" s="149" t="str">
        <f t="shared" si="18"/>
        <v>-</v>
      </c>
      <c r="AI45" s="138">
        <f t="shared" si="19"/>
        <v>0</v>
      </c>
      <c r="AJ45" s="28" t="s">
        <v>442</v>
      </c>
    </row>
    <row r="46" spans="1:36" s="28" customFormat="1" ht="12.75" customHeight="1">
      <c r="A46" s="136" t="s">
        <v>450</v>
      </c>
      <c r="B46" s="137" t="s">
        <v>451</v>
      </c>
      <c r="C46" s="138" t="s">
        <v>452</v>
      </c>
      <c r="D46" s="139" t="s">
        <v>453</v>
      </c>
      <c r="E46" s="139" t="s">
        <v>454</v>
      </c>
      <c r="F46" s="140" t="s">
        <v>1750</v>
      </c>
      <c r="G46" s="141" t="s">
        <v>455</v>
      </c>
      <c r="H46" s="142" t="s">
        <v>456</v>
      </c>
      <c r="I46" s="143" t="s">
        <v>457</v>
      </c>
      <c r="J46" s="144" t="s">
        <v>1774</v>
      </c>
      <c r="K46" s="145" t="s">
        <v>1757</v>
      </c>
      <c r="L46" s="114" t="s">
        <v>1755</v>
      </c>
      <c r="M46" s="106">
        <v>591.52</v>
      </c>
      <c r="N46" s="24" t="s">
        <v>1755</v>
      </c>
      <c r="O46" s="146">
        <v>23.595505617977526</v>
      </c>
      <c r="P46" s="147" t="s">
        <v>1757</v>
      </c>
      <c r="Q46" s="26"/>
      <c r="R46" s="27"/>
      <c r="S46" s="148" t="s">
        <v>1757</v>
      </c>
      <c r="T46" s="98">
        <v>43614</v>
      </c>
      <c r="U46" s="79">
        <v>0</v>
      </c>
      <c r="V46" s="80">
        <v>2550</v>
      </c>
      <c r="W46" s="118">
        <v>0</v>
      </c>
      <c r="X46" s="101" t="s">
        <v>1757</v>
      </c>
      <c r="Y46" s="119" t="s">
        <v>1755</v>
      </c>
      <c r="Z46" s="138">
        <f t="shared" si="10"/>
        <v>1</v>
      </c>
      <c r="AA46" s="139">
        <f t="shared" si="11"/>
        <v>1</v>
      </c>
      <c r="AB46" s="139">
        <f t="shared" si="12"/>
        <v>0</v>
      </c>
      <c r="AC46" s="139">
        <f t="shared" si="13"/>
        <v>0</v>
      </c>
      <c r="AD46" s="149" t="str">
        <f t="shared" si="14"/>
        <v>SRSA</v>
      </c>
      <c r="AE46" s="138">
        <f t="shared" si="15"/>
        <v>1</v>
      </c>
      <c r="AF46" s="139">
        <f t="shared" si="16"/>
        <v>1</v>
      </c>
      <c r="AG46" s="139" t="str">
        <f t="shared" si="17"/>
        <v>Initial</v>
      </c>
      <c r="AH46" s="149" t="str">
        <f t="shared" si="18"/>
        <v>-</v>
      </c>
      <c r="AI46" s="138" t="str">
        <f t="shared" si="19"/>
        <v>SRSA</v>
      </c>
      <c r="AJ46" s="28" t="s">
        <v>450</v>
      </c>
    </row>
    <row r="47" spans="1:36" s="28" customFormat="1" ht="12.75" customHeight="1">
      <c r="A47" s="136" t="s">
        <v>490</v>
      </c>
      <c r="B47" s="137" t="s">
        <v>491</v>
      </c>
      <c r="C47" s="138" t="s">
        <v>492</v>
      </c>
      <c r="D47" s="139" t="s">
        <v>493</v>
      </c>
      <c r="E47" s="139" t="s">
        <v>494</v>
      </c>
      <c r="F47" s="140" t="s">
        <v>1750</v>
      </c>
      <c r="G47" s="141" t="s">
        <v>495</v>
      </c>
      <c r="H47" s="142" t="s">
        <v>496</v>
      </c>
      <c r="I47" s="143" t="s">
        <v>497</v>
      </c>
      <c r="J47" s="144" t="s">
        <v>1774</v>
      </c>
      <c r="K47" s="145" t="s">
        <v>1757</v>
      </c>
      <c r="L47" s="114" t="s">
        <v>1755</v>
      </c>
      <c r="M47" s="106">
        <v>464.31</v>
      </c>
      <c r="N47" s="24" t="s">
        <v>1755</v>
      </c>
      <c r="O47" s="146">
        <v>16.459197786998615</v>
      </c>
      <c r="P47" s="147" t="s">
        <v>1755</v>
      </c>
      <c r="Q47" s="26"/>
      <c r="R47" s="27"/>
      <c r="S47" s="148" t="s">
        <v>1757</v>
      </c>
      <c r="T47" s="98">
        <v>37371</v>
      </c>
      <c r="U47" s="79">
        <v>0</v>
      </c>
      <c r="V47" s="80">
        <v>2393</v>
      </c>
      <c r="W47" s="118">
        <v>0</v>
      </c>
      <c r="X47" s="101" t="s">
        <v>1757</v>
      </c>
      <c r="Y47" s="119" t="s">
        <v>1757</v>
      </c>
      <c r="Z47" s="138">
        <f t="shared" si="10"/>
        <v>1</v>
      </c>
      <c r="AA47" s="139">
        <f t="shared" si="11"/>
        <v>1</v>
      </c>
      <c r="AB47" s="139">
        <f t="shared" si="12"/>
        <v>0</v>
      </c>
      <c r="AC47" s="139">
        <f t="shared" si="13"/>
        <v>0</v>
      </c>
      <c r="AD47" s="149" t="str">
        <f t="shared" si="14"/>
        <v>SRSA</v>
      </c>
      <c r="AE47" s="138">
        <f t="shared" si="15"/>
        <v>1</v>
      </c>
      <c r="AF47" s="139">
        <f t="shared" si="16"/>
        <v>0</v>
      </c>
      <c r="AG47" s="139">
        <f t="shared" si="17"/>
        <v>0</v>
      </c>
      <c r="AH47" s="149" t="str">
        <f t="shared" si="18"/>
        <v>-</v>
      </c>
      <c r="AI47" s="138">
        <f t="shared" si="19"/>
        <v>0</v>
      </c>
      <c r="AJ47" s="28" t="s">
        <v>490</v>
      </c>
    </row>
    <row r="48" spans="1:36" s="28" customFormat="1" ht="12.75" customHeight="1">
      <c r="A48" s="136" t="s">
        <v>498</v>
      </c>
      <c r="B48" s="137" t="s">
        <v>499</v>
      </c>
      <c r="C48" s="138" t="s">
        <v>500</v>
      </c>
      <c r="D48" s="139" t="s">
        <v>501</v>
      </c>
      <c r="E48" s="139" t="s">
        <v>502</v>
      </c>
      <c r="F48" s="140" t="s">
        <v>1750</v>
      </c>
      <c r="G48" s="141" t="s">
        <v>503</v>
      </c>
      <c r="H48" s="142" t="s">
        <v>504</v>
      </c>
      <c r="I48" s="143" t="s">
        <v>505</v>
      </c>
      <c r="J48" s="144" t="s">
        <v>1774</v>
      </c>
      <c r="K48" s="145" t="s">
        <v>1757</v>
      </c>
      <c r="L48" s="114" t="s">
        <v>1755</v>
      </c>
      <c r="M48" s="106">
        <v>512.61</v>
      </c>
      <c r="N48" s="24" t="s">
        <v>1755</v>
      </c>
      <c r="O48" s="146">
        <v>27.39018087855297</v>
      </c>
      <c r="P48" s="147" t="s">
        <v>1757</v>
      </c>
      <c r="Q48" s="26"/>
      <c r="R48" s="27"/>
      <c r="S48" s="148" t="s">
        <v>1757</v>
      </c>
      <c r="T48" s="98">
        <v>50261</v>
      </c>
      <c r="U48" s="79">
        <v>0</v>
      </c>
      <c r="V48" s="80">
        <v>3607</v>
      </c>
      <c r="W48" s="118">
        <v>0</v>
      </c>
      <c r="X48" s="101" t="s">
        <v>1757</v>
      </c>
      <c r="Y48" s="119" t="s">
        <v>1757</v>
      </c>
      <c r="Z48" s="138">
        <f t="shared" si="10"/>
        <v>1</v>
      </c>
      <c r="AA48" s="139">
        <f t="shared" si="11"/>
        <v>1</v>
      </c>
      <c r="AB48" s="139">
        <f t="shared" si="12"/>
        <v>0</v>
      </c>
      <c r="AC48" s="139">
        <f t="shared" si="13"/>
        <v>0</v>
      </c>
      <c r="AD48" s="149" t="str">
        <f t="shared" si="14"/>
        <v>SRSA</v>
      </c>
      <c r="AE48" s="138">
        <f t="shared" si="15"/>
        <v>1</v>
      </c>
      <c r="AF48" s="139">
        <f t="shared" si="16"/>
        <v>1</v>
      </c>
      <c r="AG48" s="139" t="str">
        <f t="shared" si="17"/>
        <v>Initial</v>
      </c>
      <c r="AH48" s="149" t="str">
        <f t="shared" si="18"/>
        <v>-</v>
      </c>
      <c r="AI48" s="138" t="str">
        <f t="shared" si="19"/>
        <v>SRSA</v>
      </c>
      <c r="AJ48" s="28" t="s">
        <v>498</v>
      </c>
    </row>
    <row r="49" spans="1:36" s="28" customFormat="1" ht="12.75" customHeight="1">
      <c r="A49" s="136" t="s">
        <v>246</v>
      </c>
      <c r="B49" s="137" t="s">
        <v>247</v>
      </c>
      <c r="C49" s="138" t="s">
        <v>248</v>
      </c>
      <c r="D49" s="139" t="s">
        <v>249</v>
      </c>
      <c r="E49" s="139" t="s">
        <v>250</v>
      </c>
      <c r="F49" s="140" t="s">
        <v>1750</v>
      </c>
      <c r="G49" s="141" t="s">
        <v>251</v>
      </c>
      <c r="H49" s="142" t="s">
        <v>252</v>
      </c>
      <c r="I49" s="143" t="s">
        <v>253</v>
      </c>
      <c r="J49" s="144" t="s">
        <v>1774</v>
      </c>
      <c r="K49" s="145" t="s">
        <v>1757</v>
      </c>
      <c r="L49" s="114" t="s">
        <v>1755</v>
      </c>
      <c r="M49" s="106">
        <v>556.64</v>
      </c>
      <c r="N49" s="24" t="s">
        <v>1755</v>
      </c>
      <c r="O49" s="146">
        <v>20.214669051878353</v>
      </c>
      <c r="P49" s="147" t="s">
        <v>1757</v>
      </c>
      <c r="Q49" s="26"/>
      <c r="R49" s="27"/>
      <c r="S49" s="148" t="s">
        <v>1757</v>
      </c>
      <c r="T49" s="98">
        <v>38904</v>
      </c>
      <c r="U49" s="79">
        <v>0</v>
      </c>
      <c r="V49" s="80">
        <v>2161</v>
      </c>
      <c r="W49" s="118">
        <v>0</v>
      </c>
      <c r="X49" s="101" t="s">
        <v>1757</v>
      </c>
      <c r="Y49" s="119" t="s">
        <v>1757</v>
      </c>
      <c r="Z49" s="138">
        <f t="shared" si="10"/>
        <v>1</v>
      </c>
      <c r="AA49" s="139">
        <f t="shared" si="11"/>
        <v>1</v>
      </c>
      <c r="AB49" s="139">
        <f t="shared" si="12"/>
        <v>0</v>
      </c>
      <c r="AC49" s="139">
        <f t="shared" si="13"/>
        <v>0</v>
      </c>
      <c r="AD49" s="149" t="str">
        <f t="shared" si="14"/>
        <v>SRSA</v>
      </c>
      <c r="AE49" s="138">
        <f t="shared" si="15"/>
        <v>1</v>
      </c>
      <c r="AF49" s="139">
        <f t="shared" si="16"/>
        <v>1</v>
      </c>
      <c r="AG49" s="139" t="str">
        <f t="shared" si="17"/>
        <v>Initial</v>
      </c>
      <c r="AH49" s="149" t="str">
        <f t="shared" si="18"/>
        <v>-</v>
      </c>
      <c r="AI49" s="138" t="str">
        <f t="shared" si="19"/>
        <v>SRSA</v>
      </c>
      <c r="AJ49" s="28" t="s">
        <v>246</v>
      </c>
    </row>
    <row r="50" spans="1:36" s="28" customFormat="1" ht="12.75" customHeight="1">
      <c r="A50" s="136" t="s">
        <v>262</v>
      </c>
      <c r="B50" s="137" t="s">
        <v>263</v>
      </c>
      <c r="C50" s="138" t="s">
        <v>264</v>
      </c>
      <c r="D50" s="139" t="s">
        <v>1449</v>
      </c>
      <c r="E50" s="139" t="s">
        <v>265</v>
      </c>
      <c r="F50" s="140" t="s">
        <v>1750</v>
      </c>
      <c r="G50" s="141" t="s">
        <v>266</v>
      </c>
      <c r="H50" s="142" t="s">
        <v>267</v>
      </c>
      <c r="I50" s="143" t="s">
        <v>268</v>
      </c>
      <c r="J50" s="144" t="s">
        <v>1669</v>
      </c>
      <c r="K50" s="145" t="s">
        <v>1757</v>
      </c>
      <c r="L50" s="114" t="s">
        <v>1755</v>
      </c>
      <c r="M50" s="106">
        <v>560.94</v>
      </c>
      <c r="N50" s="24" t="s">
        <v>1755</v>
      </c>
      <c r="O50" s="146">
        <v>21.39240506329114</v>
      </c>
      <c r="P50" s="147" t="s">
        <v>1757</v>
      </c>
      <c r="Q50" s="26"/>
      <c r="R50" s="27"/>
      <c r="S50" s="148" t="s">
        <v>1757</v>
      </c>
      <c r="T50" s="98">
        <v>40535</v>
      </c>
      <c r="U50" s="79">
        <v>0</v>
      </c>
      <c r="V50" s="80">
        <v>2996</v>
      </c>
      <c r="W50" s="118">
        <v>0</v>
      </c>
      <c r="X50" s="101" t="s">
        <v>1757</v>
      </c>
      <c r="Y50" s="119" t="s">
        <v>1757</v>
      </c>
      <c r="Z50" s="138">
        <f t="shared" si="10"/>
        <v>1</v>
      </c>
      <c r="AA50" s="139">
        <f t="shared" si="11"/>
        <v>1</v>
      </c>
      <c r="AB50" s="139">
        <f t="shared" si="12"/>
        <v>0</v>
      </c>
      <c r="AC50" s="139">
        <f t="shared" si="13"/>
        <v>0</v>
      </c>
      <c r="AD50" s="149" t="str">
        <f t="shared" si="14"/>
        <v>SRSA</v>
      </c>
      <c r="AE50" s="138">
        <f t="shared" si="15"/>
        <v>1</v>
      </c>
      <c r="AF50" s="139">
        <f t="shared" si="16"/>
        <v>1</v>
      </c>
      <c r="AG50" s="139" t="str">
        <f t="shared" si="17"/>
        <v>Initial</v>
      </c>
      <c r="AH50" s="149" t="str">
        <f t="shared" si="18"/>
        <v>-</v>
      </c>
      <c r="AI50" s="138" t="str">
        <f t="shared" si="19"/>
        <v>SRSA</v>
      </c>
      <c r="AJ50" s="28" t="s">
        <v>262</v>
      </c>
    </row>
    <row r="51" spans="1:36" s="28" customFormat="1" ht="12.75" customHeight="1">
      <c r="A51" s="136" t="s">
        <v>285</v>
      </c>
      <c r="B51" s="137" t="s">
        <v>286</v>
      </c>
      <c r="C51" s="138" t="s">
        <v>287</v>
      </c>
      <c r="D51" s="139" t="s">
        <v>288</v>
      </c>
      <c r="E51" s="139" t="s">
        <v>289</v>
      </c>
      <c r="F51" s="140" t="s">
        <v>1750</v>
      </c>
      <c r="G51" s="141" t="s">
        <v>290</v>
      </c>
      <c r="H51" s="142" t="s">
        <v>291</v>
      </c>
      <c r="I51" s="143" t="s">
        <v>292</v>
      </c>
      <c r="J51" s="144" t="s">
        <v>1669</v>
      </c>
      <c r="K51" s="145" t="s">
        <v>1757</v>
      </c>
      <c r="L51" s="114" t="s">
        <v>1755</v>
      </c>
      <c r="M51" s="106">
        <v>462.01</v>
      </c>
      <c r="N51" s="24" t="s">
        <v>1755</v>
      </c>
      <c r="O51" s="146">
        <v>13.01989150090416</v>
      </c>
      <c r="P51" s="147" t="s">
        <v>1755</v>
      </c>
      <c r="Q51" s="26"/>
      <c r="R51" s="27"/>
      <c r="S51" s="148" t="s">
        <v>1757</v>
      </c>
      <c r="T51" s="98">
        <v>24597</v>
      </c>
      <c r="U51" s="79">
        <v>0</v>
      </c>
      <c r="V51" s="80">
        <v>1460</v>
      </c>
      <c r="W51" s="118">
        <v>0</v>
      </c>
      <c r="X51" s="101" t="s">
        <v>1757</v>
      </c>
      <c r="Y51" s="119" t="s">
        <v>1757</v>
      </c>
      <c r="Z51" s="138">
        <f t="shared" si="10"/>
        <v>1</v>
      </c>
      <c r="AA51" s="139">
        <f t="shared" si="11"/>
        <v>1</v>
      </c>
      <c r="AB51" s="139">
        <f t="shared" si="12"/>
        <v>0</v>
      </c>
      <c r="AC51" s="139">
        <f t="shared" si="13"/>
        <v>0</v>
      </c>
      <c r="AD51" s="149" t="str">
        <f t="shared" si="14"/>
        <v>SRSA</v>
      </c>
      <c r="AE51" s="138">
        <f t="shared" si="15"/>
        <v>1</v>
      </c>
      <c r="AF51" s="139">
        <f t="shared" si="16"/>
        <v>0</v>
      </c>
      <c r="AG51" s="139">
        <f t="shared" si="17"/>
        <v>0</v>
      </c>
      <c r="AH51" s="149" t="str">
        <f t="shared" si="18"/>
        <v>-</v>
      </c>
      <c r="AI51" s="138">
        <f t="shared" si="19"/>
        <v>0</v>
      </c>
      <c r="AJ51" s="28" t="s">
        <v>285</v>
      </c>
    </row>
    <row r="52" spans="1:36" s="28" customFormat="1" ht="12.75" customHeight="1">
      <c r="A52" s="136" t="s">
        <v>301</v>
      </c>
      <c r="B52" s="137" t="s">
        <v>302</v>
      </c>
      <c r="C52" s="138" t="s">
        <v>303</v>
      </c>
      <c r="D52" s="139" t="s">
        <v>304</v>
      </c>
      <c r="E52" s="139" t="s">
        <v>305</v>
      </c>
      <c r="F52" s="140" t="s">
        <v>1750</v>
      </c>
      <c r="G52" s="141" t="s">
        <v>306</v>
      </c>
      <c r="H52" s="142" t="s">
        <v>307</v>
      </c>
      <c r="I52" s="143" t="s">
        <v>308</v>
      </c>
      <c r="J52" s="144" t="s">
        <v>1774</v>
      </c>
      <c r="K52" s="145" t="s">
        <v>1757</v>
      </c>
      <c r="L52" s="114" t="s">
        <v>1755</v>
      </c>
      <c r="M52" s="106">
        <v>480.81</v>
      </c>
      <c r="N52" s="24" t="s">
        <v>1755</v>
      </c>
      <c r="O52" s="146">
        <v>14.173228346456693</v>
      </c>
      <c r="P52" s="147" t="s">
        <v>1755</v>
      </c>
      <c r="Q52" s="26"/>
      <c r="R52" s="27"/>
      <c r="S52" s="148" t="s">
        <v>1757</v>
      </c>
      <c r="T52" s="98">
        <v>28454</v>
      </c>
      <c r="U52" s="79">
        <v>0</v>
      </c>
      <c r="V52" s="80">
        <v>1573</v>
      </c>
      <c r="W52" s="118">
        <v>0</v>
      </c>
      <c r="X52" s="101" t="s">
        <v>1757</v>
      </c>
      <c r="Y52" s="119" t="s">
        <v>1755</v>
      </c>
      <c r="Z52" s="138">
        <f t="shared" si="10"/>
        <v>1</v>
      </c>
      <c r="AA52" s="139">
        <f t="shared" si="11"/>
        <v>1</v>
      </c>
      <c r="AB52" s="139">
        <f t="shared" si="12"/>
        <v>0</v>
      </c>
      <c r="AC52" s="139">
        <f t="shared" si="13"/>
        <v>0</v>
      </c>
      <c r="AD52" s="149" t="str">
        <f t="shared" si="14"/>
        <v>SRSA</v>
      </c>
      <c r="AE52" s="138">
        <f t="shared" si="15"/>
        <v>1</v>
      </c>
      <c r="AF52" s="139">
        <f t="shared" si="16"/>
        <v>0</v>
      </c>
      <c r="AG52" s="139">
        <f t="shared" si="17"/>
        <v>0</v>
      </c>
      <c r="AH52" s="149" t="str">
        <f t="shared" si="18"/>
        <v>-</v>
      </c>
      <c r="AI52" s="138">
        <f t="shared" si="19"/>
        <v>0</v>
      </c>
      <c r="AJ52" s="28" t="s">
        <v>301</v>
      </c>
    </row>
    <row r="53" spans="1:36" s="28" customFormat="1" ht="12.75" customHeight="1">
      <c r="A53" s="136" t="s">
        <v>331</v>
      </c>
      <c r="B53" s="137" t="s">
        <v>332</v>
      </c>
      <c r="C53" s="138" t="s">
        <v>333</v>
      </c>
      <c r="D53" s="139" t="s">
        <v>334</v>
      </c>
      <c r="E53" s="139" t="s">
        <v>335</v>
      </c>
      <c r="F53" s="140" t="s">
        <v>1750</v>
      </c>
      <c r="G53" s="141" t="s">
        <v>336</v>
      </c>
      <c r="H53" s="142" t="s">
        <v>337</v>
      </c>
      <c r="I53" s="143" t="s">
        <v>338</v>
      </c>
      <c r="J53" s="144" t="s">
        <v>1774</v>
      </c>
      <c r="K53" s="145" t="s">
        <v>1757</v>
      </c>
      <c r="L53" s="114" t="s">
        <v>1755</v>
      </c>
      <c r="M53" s="106">
        <v>479.35</v>
      </c>
      <c r="N53" s="24" t="s">
        <v>1755</v>
      </c>
      <c r="O53" s="146">
        <v>24.870466321243523</v>
      </c>
      <c r="P53" s="147" t="s">
        <v>1757</v>
      </c>
      <c r="Q53" s="26"/>
      <c r="R53" s="27"/>
      <c r="S53" s="148" t="s">
        <v>1757</v>
      </c>
      <c r="T53" s="98">
        <v>24642</v>
      </c>
      <c r="U53" s="79">
        <v>0</v>
      </c>
      <c r="V53" s="80">
        <v>1535</v>
      </c>
      <c r="W53" s="118">
        <v>0</v>
      </c>
      <c r="X53" s="101" t="s">
        <v>1757</v>
      </c>
      <c r="Y53" s="119" t="s">
        <v>1757</v>
      </c>
      <c r="Z53" s="138">
        <f t="shared" si="10"/>
        <v>1</v>
      </c>
      <c r="AA53" s="139">
        <f t="shared" si="11"/>
        <v>1</v>
      </c>
      <c r="AB53" s="139">
        <f t="shared" si="12"/>
        <v>0</v>
      </c>
      <c r="AC53" s="139">
        <f t="shared" si="13"/>
        <v>0</v>
      </c>
      <c r="AD53" s="149" t="str">
        <f t="shared" si="14"/>
        <v>SRSA</v>
      </c>
      <c r="AE53" s="138">
        <f t="shared" si="15"/>
        <v>1</v>
      </c>
      <c r="AF53" s="139">
        <f t="shared" si="16"/>
        <v>1</v>
      </c>
      <c r="AG53" s="139" t="str">
        <f t="shared" si="17"/>
        <v>Initial</v>
      </c>
      <c r="AH53" s="149" t="str">
        <f t="shared" si="18"/>
        <v>-</v>
      </c>
      <c r="AI53" s="138" t="str">
        <f t="shared" si="19"/>
        <v>SRSA</v>
      </c>
      <c r="AJ53" s="28" t="s">
        <v>331</v>
      </c>
    </row>
    <row r="54" spans="1:36" s="28" customFormat="1" ht="12.75" customHeight="1">
      <c r="A54" s="136" t="s">
        <v>345</v>
      </c>
      <c r="B54" s="137" t="s">
        <v>346</v>
      </c>
      <c r="C54" s="138" t="s">
        <v>347</v>
      </c>
      <c r="D54" s="139" t="s">
        <v>663</v>
      </c>
      <c r="E54" s="139" t="s">
        <v>348</v>
      </c>
      <c r="F54" s="140" t="s">
        <v>1750</v>
      </c>
      <c r="G54" s="141" t="s">
        <v>349</v>
      </c>
      <c r="H54" s="142" t="s">
        <v>350</v>
      </c>
      <c r="I54" s="143" t="s">
        <v>351</v>
      </c>
      <c r="J54" s="144" t="s">
        <v>1774</v>
      </c>
      <c r="K54" s="145" t="s">
        <v>1757</v>
      </c>
      <c r="L54" s="114" t="s">
        <v>1755</v>
      </c>
      <c r="M54" s="106">
        <v>401.63</v>
      </c>
      <c r="N54" s="24" t="s">
        <v>1755</v>
      </c>
      <c r="O54" s="146">
        <v>23.340040241448694</v>
      </c>
      <c r="P54" s="147" t="s">
        <v>1757</v>
      </c>
      <c r="Q54" s="26"/>
      <c r="R54" s="27"/>
      <c r="S54" s="148" t="s">
        <v>1757</v>
      </c>
      <c r="T54" s="98">
        <v>33871</v>
      </c>
      <c r="U54" s="79">
        <v>0</v>
      </c>
      <c r="V54" s="80">
        <v>2070</v>
      </c>
      <c r="W54" s="118">
        <v>0</v>
      </c>
      <c r="X54" s="101" t="s">
        <v>1757</v>
      </c>
      <c r="Y54" s="119" t="s">
        <v>1757</v>
      </c>
      <c r="Z54" s="138">
        <f t="shared" si="10"/>
        <v>1</v>
      </c>
      <c r="AA54" s="139">
        <f t="shared" si="11"/>
        <v>1</v>
      </c>
      <c r="AB54" s="139">
        <f t="shared" si="12"/>
        <v>0</v>
      </c>
      <c r="AC54" s="139">
        <f t="shared" si="13"/>
        <v>0</v>
      </c>
      <c r="AD54" s="149" t="str">
        <f t="shared" si="14"/>
        <v>SRSA</v>
      </c>
      <c r="AE54" s="138">
        <f t="shared" si="15"/>
        <v>1</v>
      </c>
      <c r="AF54" s="139">
        <f t="shared" si="16"/>
        <v>1</v>
      </c>
      <c r="AG54" s="139" t="str">
        <f t="shared" si="17"/>
        <v>Initial</v>
      </c>
      <c r="AH54" s="149" t="str">
        <f t="shared" si="18"/>
        <v>-</v>
      </c>
      <c r="AI54" s="138" t="str">
        <f t="shared" si="19"/>
        <v>SRSA</v>
      </c>
      <c r="AJ54" s="28" t="s">
        <v>345</v>
      </c>
    </row>
    <row r="55" spans="1:36" s="28" customFormat="1" ht="12.75" customHeight="1">
      <c r="A55" s="136" t="s">
        <v>360</v>
      </c>
      <c r="B55" s="137" t="s">
        <v>361</v>
      </c>
      <c r="C55" s="138" t="s">
        <v>362</v>
      </c>
      <c r="D55" s="139" t="s">
        <v>363</v>
      </c>
      <c r="E55" s="139" t="s">
        <v>364</v>
      </c>
      <c r="F55" s="140" t="s">
        <v>1750</v>
      </c>
      <c r="G55" s="141" t="s">
        <v>365</v>
      </c>
      <c r="H55" s="142" t="s">
        <v>366</v>
      </c>
      <c r="I55" s="143" t="s">
        <v>367</v>
      </c>
      <c r="J55" s="144" t="s">
        <v>1774</v>
      </c>
      <c r="K55" s="145" t="s">
        <v>1757</v>
      </c>
      <c r="L55" s="114" t="s">
        <v>1755</v>
      </c>
      <c r="M55" s="106">
        <v>422.07</v>
      </c>
      <c r="N55" s="24" t="s">
        <v>1755</v>
      </c>
      <c r="O55" s="146">
        <v>21.09090909090909</v>
      </c>
      <c r="P55" s="147" t="s">
        <v>1757</v>
      </c>
      <c r="Q55" s="26"/>
      <c r="R55" s="27"/>
      <c r="S55" s="148" t="s">
        <v>1757</v>
      </c>
      <c r="T55" s="98">
        <v>41716</v>
      </c>
      <c r="U55" s="79">
        <v>0</v>
      </c>
      <c r="V55" s="80">
        <v>2169</v>
      </c>
      <c r="W55" s="118">
        <v>0</v>
      </c>
      <c r="X55" s="101" t="s">
        <v>1757</v>
      </c>
      <c r="Y55" s="119" t="s">
        <v>1755</v>
      </c>
      <c r="Z55" s="138">
        <f t="shared" si="10"/>
        <v>1</v>
      </c>
      <c r="AA55" s="139">
        <f t="shared" si="11"/>
        <v>1</v>
      </c>
      <c r="AB55" s="139">
        <f t="shared" si="12"/>
        <v>0</v>
      </c>
      <c r="AC55" s="139">
        <f t="shared" si="13"/>
        <v>0</v>
      </c>
      <c r="AD55" s="149" t="str">
        <f t="shared" si="14"/>
        <v>SRSA</v>
      </c>
      <c r="AE55" s="138">
        <f t="shared" si="15"/>
        <v>1</v>
      </c>
      <c r="AF55" s="139">
        <f t="shared" si="16"/>
        <v>1</v>
      </c>
      <c r="AG55" s="139" t="str">
        <f t="shared" si="17"/>
        <v>Initial</v>
      </c>
      <c r="AH55" s="149" t="str">
        <f t="shared" si="18"/>
        <v>-</v>
      </c>
      <c r="AI55" s="138" t="str">
        <f t="shared" si="19"/>
        <v>SRSA</v>
      </c>
      <c r="AJ55" s="28" t="s">
        <v>360</v>
      </c>
    </row>
    <row r="56" spans="1:36" s="28" customFormat="1" ht="12.75" customHeight="1">
      <c r="A56" s="136" t="s">
        <v>368</v>
      </c>
      <c r="B56" s="137" t="s">
        <v>369</v>
      </c>
      <c r="C56" s="138" t="s">
        <v>370</v>
      </c>
      <c r="D56" s="139" t="s">
        <v>663</v>
      </c>
      <c r="E56" s="139" t="s">
        <v>371</v>
      </c>
      <c r="F56" s="140" t="s">
        <v>1750</v>
      </c>
      <c r="G56" s="141" t="s">
        <v>372</v>
      </c>
      <c r="H56" s="142" t="s">
        <v>350</v>
      </c>
      <c r="I56" s="143" t="s">
        <v>373</v>
      </c>
      <c r="J56" s="144" t="s">
        <v>1774</v>
      </c>
      <c r="K56" s="145" t="s">
        <v>1757</v>
      </c>
      <c r="L56" s="114" t="s">
        <v>1755</v>
      </c>
      <c r="M56" s="106">
        <v>461.82</v>
      </c>
      <c r="N56" s="24" t="s">
        <v>1755</v>
      </c>
      <c r="O56" s="146">
        <v>20.80536912751678</v>
      </c>
      <c r="P56" s="147" t="s">
        <v>1757</v>
      </c>
      <c r="Q56" s="26"/>
      <c r="R56" s="27"/>
      <c r="S56" s="148" t="s">
        <v>1757</v>
      </c>
      <c r="T56" s="98">
        <v>23224</v>
      </c>
      <c r="U56" s="79">
        <v>0</v>
      </c>
      <c r="V56" s="80">
        <v>1666</v>
      </c>
      <c r="W56" s="118">
        <v>0</v>
      </c>
      <c r="X56" s="101" t="s">
        <v>1757</v>
      </c>
      <c r="Y56" s="119" t="s">
        <v>1757</v>
      </c>
      <c r="Z56" s="138">
        <f t="shared" si="10"/>
        <v>1</v>
      </c>
      <c r="AA56" s="139">
        <f t="shared" si="11"/>
        <v>1</v>
      </c>
      <c r="AB56" s="139">
        <f t="shared" si="12"/>
        <v>0</v>
      </c>
      <c r="AC56" s="139">
        <f t="shared" si="13"/>
        <v>0</v>
      </c>
      <c r="AD56" s="149" t="str">
        <f t="shared" si="14"/>
        <v>SRSA</v>
      </c>
      <c r="AE56" s="138">
        <f t="shared" si="15"/>
        <v>1</v>
      </c>
      <c r="AF56" s="139">
        <f t="shared" si="16"/>
        <v>1</v>
      </c>
      <c r="AG56" s="139" t="str">
        <f t="shared" si="17"/>
        <v>Initial</v>
      </c>
      <c r="AH56" s="149" t="str">
        <f t="shared" si="18"/>
        <v>-</v>
      </c>
      <c r="AI56" s="138" t="str">
        <f t="shared" si="19"/>
        <v>SRSA</v>
      </c>
      <c r="AJ56" s="28" t="s">
        <v>368</v>
      </c>
    </row>
    <row r="57" spans="1:36" s="28" customFormat="1" ht="12.75" customHeight="1">
      <c r="A57" s="136" t="s">
        <v>153</v>
      </c>
      <c r="B57" s="137" t="s">
        <v>154</v>
      </c>
      <c r="C57" s="138" t="s">
        <v>155</v>
      </c>
      <c r="D57" s="139" t="s">
        <v>156</v>
      </c>
      <c r="E57" s="139" t="s">
        <v>157</v>
      </c>
      <c r="F57" s="140" t="s">
        <v>1750</v>
      </c>
      <c r="G57" s="141" t="s">
        <v>158</v>
      </c>
      <c r="H57" s="142" t="s">
        <v>159</v>
      </c>
      <c r="I57" s="143" t="s">
        <v>160</v>
      </c>
      <c r="J57" s="144" t="s">
        <v>1774</v>
      </c>
      <c r="K57" s="145" t="s">
        <v>1757</v>
      </c>
      <c r="L57" s="114" t="s">
        <v>1755</v>
      </c>
      <c r="M57" s="106">
        <v>400.56</v>
      </c>
      <c r="N57" s="24" t="s">
        <v>1755</v>
      </c>
      <c r="O57" s="146">
        <v>30.414746543778804</v>
      </c>
      <c r="P57" s="147" t="s">
        <v>1757</v>
      </c>
      <c r="Q57" s="26"/>
      <c r="R57" s="27"/>
      <c r="S57" s="148" t="s">
        <v>1757</v>
      </c>
      <c r="T57" s="98">
        <v>22713</v>
      </c>
      <c r="U57" s="79">
        <v>0</v>
      </c>
      <c r="V57" s="80">
        <v>2270</v>
      </c>
      <c r="W57" s="118">
        <v>0</v>
      </c>
      <c r="X57" s="101" t="s">
        <v>1757</v>
      </c>
      <c r="Y57" s="119" t="s">
        <v>1755</v>
      </c>
      <c r="Z57" s="138">
        <f t="shared" si="10"/>
        <v>1</v>
      </c>
      <c r="AA57" s="139">
        <f t="shared" si="11"/>
        <v>1</v>
      </c>
      <c r="AB57" s="139">
        <f t="shared" si="12"/>
        <v>0</v>
      </c>
      <c r="AC57" s="139">
        <f t="shared" si="13"/>
        <v>0</v>
      </c>
      <c r="AD57" s="149" t="str">
        <f t="shared" si="14"/>
        <v>SRSA</v>
      </c>
      <c r="AE57" s="138">
        <f t="shared" si="15"/>
        <v>1</v>
      </c>
      <c r="AF57" s="139">
        <f t="shared" si="16"/>
        <v>1</v>
      </c>
      <c r="AG57" s="139" t="str">
        <f t="shared" si="17"/>
        <v>Initial</v>
      </c>
      <c r="AH57" s="149" t="str">
        <f t="shared" si="18"/>
        <v>-</v>
      </c>
      <c r="AI57" s="138" t="str">
        <f t="shared" si="19"/>
        <v>SRSA</v>
      </c>
      <c r="AJ57" s="28" t="s">
        <v>153</v>
      </c>
    </row>
    <row r="58" spans="1:36" s="28" customFormat="1" ht="12.75" customHeight="1">
      <c r="A58" s="136" t="s">
        <v>172</v>
      </c>
      <c r="B58" s="137" t="s">
        <v>173</v>
      </c>
      <c r="C58" s="138" t="s">
        <v>174</v>
      </c>
      <c r="D58" s="139" t="s">
        <v>175</v>
      </c>
      <c r="E58" s="139" t="s">
        <v>176</v>
      </c>
      <c r="F58" s="140" t="s">
        <v>1750</v>
      </c>
      <c r="G58" s="141" t="s">
        <v>177</v>
      </c>
      <c r="H58" s="142" t="s">
        <v>178</v>
      </c>
      <c r="I58" s="143" t="s">
        <v>179</v>
      </c>
      <c r="J58" s="144" t="s">
        <v>1774</v>
      </c>
      <c r="K58" s="145" t="s">
        <v>1757</v>
      </c>
      <c r="L58" s="114" t="s">
        <v>1755</v>
      </c>
      <c r="M58" s="106">
        <v>425.31</v>
      </c>
      <c r="N58" s="24" t="s">
        <v>1755</v>
      </c>
      <c r="O58" s="146">
        <v>18.354430379746837</v>
      </c>
      <c r="P58" s="147" t="s">
        <v>1755</v>
      </c>
      <c r="Q58" s="26"/>
      <c r="R58" s="27"/>
      <c r="S58" s="148" t="s">
        <v>1757</v>
      </c>
      <c r="T58" s="98">
        <v>17640</v>
      </c>
      <c r="U58" s="79">
        <v>0</v>
      </c>
      <c r="V58" s="80">
        <v>1204</v>
      </c>
      <c r="W58" s="118">
        <v>0</v>
      </c>
      <c r="X58" s="101" t="s">
        <v>1757</v>
      </c>
      <c r="Y58" s="119" t="s">
        <v>1757</v>
      </c>
      <c r="Z58" s="138">
        <f t="shared" si="10"/>
        <v>1</v>
      </c>
      <c r="AA58" s="139">
        <f t="shared" si="11"/>
        <v>1</v>
      </c>
      <c r="AB58" s="139">
        <f t="shared" si="12"/>
        <v>0</v>
      </c>
      <c r="AC58" s="139">
        <f t="shared" si="13"/>
        <v>0</v>
      </c>
      <c r="AD58" s="149" t="str">
        <f t="shared" si="14"/>
        <v>SRSA</v>
      </c>
      <c r="AE58" s="138">
        <f t="shared" si="15"/>
        <v>1</v>
      </c>
      <c r="AF58" s="139">
        <f t="shared" si="16"/>
        <v>0</v>
      </c>
      <c r="AG58" s="139">
        <f t="shared" si="17"/>
        <v>0</v>
      </c>
      <c r="AH58" s="149" t="str">
        <f t="shared" si="18"/>
        <v>-</v>
      </c>
      <c r="AI58" s="138">
        <f t="shared" si="19"/>
        <v>0</v>
      </c>
      <c r="AJ58" s="28" t="s">
        <v>172</v>
      </c>
    </row>
    <row r="59" spans="1:36" s="28" customFormat="1" ht="12.75" customHeight="1">
      <c r="A59" s="136" t="s">
        <v>205</v>
      </c>
      <c r="B59" s="137" t="s">
        <v>206</v>
      </c>
      <c r="C59" s="138" t="s">
        <v>207</v>
      </c>
      <c r="D59" s="139" t="s">
        <v>769</v>
      </c>
      <c r="E59" s="139" t="s">
        <v>208</v>
      </c>
      <c r="F59" s="140" t="s">
        <v>1750</v>
      </c>
      <c r="G59" s="141" t="s">
        <v>209</v>
      </c>
      <c r="H59" s="142" t="s">
        <v>772</v>
      </c>
      <c r="I59" s="143" t="s">
        <v>210</v>
      </c>
      <c r="J59" s="144" t="s">
        <v>1774</v>
      </c>
      <c r="K59" s="145" t="s">
        <v>1757</v>
      </c>
      <c r="L59" s="114" t="s">
        <v>1755</v>
      </c>
      <c r="M59" s="106">
        <v>542.59</v>
      </c>
      <c r="N59" s="24" t="s">
        <v>1755</v>
      </c>
      <c r="O59" s="146">
        <v>21.772639691714836</v>
      </c>
      <c r="P59" s="147" t="s">
        <v>1757</v>
      </c>
      <c r="Q59" s="26"/>
      <c r="R59" s="27"/>
      <c r="S59" s="148" t="s">
        <v>1757</v>
      </c>
      <c r="T59" s="98">
        <v>33172</v>
      </c>
      <c r="U59" s="79">
        <v>0</v>
      </c>
      <c r="V59" s="80">
        <v>2298</v>
      </c>
      <c r="W59" s="118">
        <v>0</v>
      </c>
      <c r="X59" s="101" t="s">
        <v>1757</v>
      </c>
      <c r="Y59" s="119" t="s">
        <v>1755</v>
      </c>
      <c r="Z59" s="138">
        <f t="shared" si="10"/>
        <v>1</v>
      </c>
      <c r="AA59" s="139">
        <f t="shared" si="11"/>
        <v>1</v>
      </c>
      <c r="AB59" s="139">
        <f t="shared" si="12"/>
        <v>0</v>
      </c>
      <c r="AC59" s="139">
        <f t="shared" si="13"/>
        <v>0</v>
      </c>
      <c r="AD59" s="149" t="str">
        <f t="shared" si="14"/>
        <v>SRSA</v>
      </c>
      <c r="AE59" s="138">
        <f t="shared" si="15"/>
        <v>1</v>
      </c>
      <c r="AF59" s="139">
        <f t="shared" si="16"/>
        <v>1</v>
      </c>
      <c r="AG59" s="139" t="str">
        <f t="shared" si="17"/>
        <v>Initial</v>
      </c>
      <c r="AH59" s="149" t="str">
        <f t="shared" si="18"/>
        <v>-</v>
      </c>
      <c r="AI59" s="138" t="str">
        <f t="shared" si="19"/>
        <v>SRSA</v>
      </c>
      <c r="AJ59" s="28" t="s">
        <v>205</v>
      </c>
    </row>
    <row r="60" spans="1:36" s="28" customFormat="1" ht="12.75" customHeight="1">
      <c r="A60" s="136" t="s">
        <v>46</v>
      </c>
      <c r="B60" s="137" t="s">
        <v>47</v>
      </c>
      <c r="C60" s="138" t="s">
        <v>48</v>
      </c>
      <c r="D60" s="139" t="s">
        <v>49</v>
      </c>
      <c r="E60" s="139" t="s">
        <v>50</v>
      </c>
      <c r="F60" s="140" t="s">
        <v>1750</v>
      </c>
      <c r="G60" s="141" t="s">
        <v>51</v>
      </c>
      <c r="H60" s="142" t="s">
        <v>52</v>
      </c>
      <c r="I60" s="143" t="s">
        <v>53</v>
      </c>
      <c r="J60" s="144" t="s">
        <v>1669</v>
      </c>
      <c r="K60" s="145" t="s">
        <v>1757</v>
      </c>
      <c r="L60" s="114" t="s">
        <v>1755</v>
      </c>
      <c r="M60" s="106">
        <v>529.07</v>
      </c>
      <c r="N60" s="24" t="s">
        <v>1755</v>
      </c>
      <c r="O60" s="146">
        <v>18.269230769230766</v>
      </c>
      <c r="P60" s="147" t="s">
        <v>1755</v>
      </c>
      <c r="Q60" s="26"/>
      <c r="R60" s="27"/>
      <c r="S60" s="148" t="s">
        <v>1757</v>
      </c>
      <c r="T60" s="98">
        <v>13046</v>
      </c>
      <c r="U60" s="79">
        <v>0</v>
      </c>
      <c r="V60" s="80">
        <v>828</v>
      </c>
      <c r="W60" s="118">
        <v>0</v>
      </c>
      <c r="X60" s="101" t="s">
        <v>1757</v>
      </c>
      <c r="Y60" s="119" t="s">
        <v>1755</v>
      </c>
      <c r="Z60" s="138">
        <f t="shared" si="10"/>
        <v>1</v>
      </c>
      <c r="AA60" s="139">
        <f t="shared" si="11"/>
        <v>1</v>
      </c>
      <c r="AB60" s="139">
        <f t="shared" si="12"/>
        <v>0</v>
      </c>
      <c r="AC60" s="139">
        <f t="shared" si="13"/>
        <v>0</v>
      </c>
      <c r="AD60" s="149" t="str">
        <f t="shared" si="14"/>
        <v>SRSA</v>
      </c>
      <c r="AE60" s="138">
        <f t="shared" si="15"/>
        <v>1</v>
      </c>
      <c r="AF60" s="139">
        <f t="shared" si="16"/>
        <v>0</v>
      </c>
      <c r="AG60" s="139">
        <f t="shared" si="17"/>
        <v>0</v>
      </c>
      <c r="AH60" s="149" t="str">
        <f t="shared" si="18"/>
        <v>-</v>
      </c>
      <c r="AI60" s="138">
        <f t="shared" si="19"/>
        <v>0</v>
      </c>
      <c r="AJ60" s="28" t="s">
        <v>46</v>
      </c>
    </row>
    <row r="61" spans="1:36" s="28" customFormat="1" ht="12.75" customHeight="1">
      <c r="A61" s="136" t="s">
        <v>88</v>
      </c>
      <c r="B61" s="137" t="s">
        <v>89</v>
      </c>
      <c r="C61" s="138" t="s">
        <v>90</v>
      </c>
      <c r="D61" s="139" t="s">
        <v>91</v>
      </c>
      <c r="E61" s="139" t="s">
        <v>92</v>
      </c>
      <c r="F61" s="140" t="s">
        <v>1750</v>
      </c>
      <c r="G61" s="141" t="s">
        <v>93</v>
      </c>
      <c r="H61" s="142" t="s">
        <v>94</v>
      </c>
      <c r="I61" s="143" t="s">
        <v>95</v>
      </c>
      <c r="J61" s="144" t="s">
        <v>1774</v>
      </c>
      <c r="K61" s="145" t="s">
        <v>1757</v>
      </c>
      <c r="L61" s="114" t="s">
        <v>1755</v>
      </c>
      <c r="M61" s="106">
        <v>549.35</v>
      </c>
      <c r="N61" s="24" t="s">
        <v>1755</v>
      </c>
      <c r="O61" s="146">
        <v>18.83116883116883</v>
      </c>
      <c r="P61" s="147" t="s">
        <v>1755</v>
      </c>
      <c r="Q61" s="26"/>
      <c r="R61" s="27"/>
      <c r="S61" s="148" t="s">
        <v>1757</v>
      </c>
      <c r="T61" s="98">
        <v>27775</v>
      </c>
      <c r="U61" s="79">
        <v>0</v>
      </c>
      <c r="V61" s="80">
        <v>2104</v>
      </c>
      <c r="W61" s="118">
        <v>0</v>
      </c>
      <c r="X61" s="101" t="s">
        <v>1757</v>
      </c>
      <c r="Y61" s="119" t="s">
        <v>1757</v>
      </c>
      <c r="Z61" s="138">
        <f t="shared" si="10"/>
        <v>1</v>
      </c>
      <c r="AA61" s="139">
        <f t="shared" si="11"/>
        <v>1</v>
      </c>
      <c r="AB61" s="139">
        <f t="shared" si="12"/>
        <v>0</v>
      </c>
      <c r="AC61" s="139">
        <f t="shared" si="13"/>
        <v>0</v>
      </c>
      <c r="AD61" s="149" t="str">
        <f t="shared" si="14"/>
        <v>SRSA</v>
      </c>
      <c r="AE61" s="138">
        <f t="shared" si="15"/>
        <v>1</v>
      </c>
      <c r="AF61" s="139">
        <f t="shared" si="16"/>
        <v>0</v>
      </c>
      <c r="AG61" s="139">
        <f t="shared" si="17"/>
        <v>0</v>
      </c>
      <c r="AH61" s="149" t="str">
        <f t="shared" si="18"/>
        <v>-</v>
      </c>
      <c r="AI61" s="138">
        <f t="shared" si="19"/>
        <v>0</v>
      </c>
      <c r="AJ61" s="28" t="s">
        <v>88</v>
      </c>
    </row>
    <row r="62" spans="1:36" s="28" customFormat="1" ht="12.75" customHeight="1">
      <c r="A62" s="150" t="s">
        <v>96</v>
      </c>
      <c r="B62" s="151" t="s">
        <v>97</v>
      </c>
      <c r="C62" s="152" t="s">
        <v>98</v>
      </c>
      <c r="D62" s="153" t="s">
        <v>99</v>
      </c>
      <c r="E62" s="153" t="s">
        <v>100</v>
      </c>
      <c r="F62" s="154" t="s">
        <v>1750</v>
      </c>
      <c r="G62" s="155" t="s">
        <v>101</v>
      </c>
      <c r="H62" s="156" t="s">
        <v>102</v>
      </c>
      <c r="I62" s="157" t="s">
        <v>103</v>
      </c>
      <c r="J62" s="158" t="s">
        <v>1774</v>
      </c>
      <c r="K62" s="159" t="s">
        <v>1757</v>
      </c>
      <c r="L62" s="160" t="s">
        <v>1755</v>
      </c>
      <c r="M62" s="161">
        <v>527.46</v>
      </c>
      <c r="N62" s="162" t="s">
        <v>1755</v>
      </c>
      <c r="O62" s="163">
        <v>21.54340836012862</v>
      </c>
      <c r="P62" s="164" t="s">
        <v>1757</v>
      </c>
      <c r="Q62" s="165"/>
      <c r="R62" s="166"/>
      <c r="S62" s="167" t="s">
        <v>1757</v>
      </c>
      <c r="T62" s="168">
        <v>42077</v>
      </c>
      <c r="U62" s="169">
        <v>0</v>
      </c>
      <c r="V62" s="170">
        <v>2585</v>
      </c>
      <c r="W62" s="171">
        <v>0</v>
      </c>
      <c r="X62" s="172" t="s">
        <v>1757</v>
      </c>
      <c r="Y62" s="173" t="s">
        <v>1755</v>
      </c>
      <c r="Z62" s="152">
        <f t="shared" si="10"/>
        <v>1</v>
      </c>
      <c r="AA62" s="153">
        <f t="shared" si="11"/>
        <v>1</v>
      </c>
      <c r="AB62" s="153">
        <f t="shared" si="12"/>
        <v>0</v>
      </c>
      <c r="AC62" s="153">
        <f t="shared" si="13"/>
        <v>0</v>
      </c>
      <c r="AD62" s="174" t="str">
        <f t="shared" si="14"/>
        <v>SRSA</v>
      </c>
      <c r="AE62" s="152">
        <f t="shared" si="15"/>
        <v>1</v>
      </c>
      <c r="AF62" s="153">
        <f t="shared" si="16"/>
        <v>1</v>
      </c>
      <c r="AG62" s="153" t="str">
        <f t="shared" si="17"/>
        <v>Initial</v>
      </c>
      <c r="AH62" s="174" t="str">
        <f t="shared" si="18"/>
        <v>-</v>
      </c>
      <c r="AI62" s="152" t="str">
        <f t="shared" si="19"/>
        <v>SRSA</v>
      </c>
      <c r="AJ62" s="28" t="e">
        <v>#N/A</v>
      </c>
    </row>
    <row r="63" spans="1:36" s="28" customFormat="1" ht="12.75" customHeight="1">
      <c r="A63" s="136" t="s">
        <v>2133</v>
      </c>
      <c r="B63" s="137" t="s">
        <v>2134</v>
      </c>
      <c r="C63" s="138" t="s">
        <v>2135</v>
      </c>
      <c r="D63" s="139" t="s">
        <v>2136</v>
      </c>
      <c r="E63" s="139" t="s">
        <v>2137</v>
      </c>
      <c r="F63" s="140" t="s">
        <v>1750</v>
      </c>
      <c r="G63" s="141" t="s">
        <v>2138</v>
      </c>
      <c r="H63" s="142" t="s">
        <v>2139</v>
      </c>
      <c r="I63" s="143" t="s">
        <v>2140</v>
      </c>
      <c r="J63" s="144" t="s">
        <v>1774</v>
      </c>
      <c r="K63" s="145" t="s">
        <v>1757</v>
      </c>
      <c r="L63" s="114" t="s">
        <v>1755</v>
      </c>
      <c r="M63" s="106">
        <v>383.31</v>
      </c>
      <c r="N63" s="24" t="s">
        <v>1755</v>
      </c>
      <c r="O63" s="146">
        <v>8.83977900552486</v>
      </c>
      <c r="P63" s="147" t="s">
        <v>1755</v>
      </c>
      <c r="Q63" s="26"/>
      <c r="R63" s="27"/>
      <c r="S63" s="148" t="s">
        <v>1757</v>
      </c>
      <c r="T63" s="98">
        <v>18970</v>
      </c>
      <c r="U63" s="79">
        <v>0</v>
      </c>
      <c r="V63" s="80">
        <v>874</v>
      </c>
      <c r="W63" s="118">
        <v>0</v>
      </c>
      <c r="X63" s="101" t="s">
        <v>1757</v>
      </c>
      <c r="Y63" s="119" t="s">
        <v>1757</v>
      </c>
      <c r="Z63" s="138">
        <f t="shared" si="10"/>
        <v>1</v>
      </c>
      <c r="AA63" s="139">
        <f t="shared" si="11"/>
        <v>1</v>
      </c>
      <c r="AB63" s="139">
        <f t="shared" si="12"/>
        <v>0</v>
      </c>
      <c r="AC63" s="139">
        <f t="shared" si="13"/>
        <v>0</v>
      </c>
      <c r="AD63" s="149" t="str">
        <f t="shared" si="14"/>
        <v>SRSA</v>
      </c>
      <c r="AE63" s="138">
        <f t="shared" si="15"/>
        <v>1</v>
      </c>
      <c r="AF63" s="139">
        <f t="shared" si="16"/>
        <v>0</v>
      </c>
      <c r="AG63" s="139">
        <f t="shared" si="17"/>
        <v>0</v>
      </c>
      <c r="AH63" s="149" t="str">
        <f t="shared" si="18"/>
        <v>-</v>
      </c>
      <c r="AI63" s="138">
        <f t="shared" si="19"/>
        <v>0</v>
      </c>
      <c r="AJ63" s="28" t="s">
        <v>2133</v>
      </c>
    </row>
    <row r="64" spans="1:36" s="28" customFormat="1" ht="12.75" customHeight="1">
      <c r="A64" s="136" t="s">
        <v>2163</v>
      </c>
      <c r="B64" s="137" t="s">
        <v>2164</v>
      </c>
      <c r="C64" s="138" t="s">
        <v>2165</v>
      </c>
      <c r="D64" s="139" t="s">
        <v>2166</v>
      </c>
      <c r="E64" s="139" t="s">
        <v>2167</v>
      </c>
      <c r="F64" s="140" t="s">
        <v>1750</v>
      </c>
      <c r="G64" s="141" t="s">
        <v>2168</v>
      </c>
      <c r="H64" s="142" t="s">
        <v>2169</v>
      </c>
      <c r="I64" s="143" t="s">
        <v>2170</v>
      </c>
      <c r="J64" s="144" t="s">
        <v>1774</v>
      </c>
      <c r="K64" s="145" t="s">
        <v>1757</v>
      </c>
      <c r="L64" s="114" t="s">
        <v>1755</v>
      </c>
      <c r="M64" s="106">
        <v>484.22</v>
      </c>
      <c r="N64" s="24" t="s">
        <v>1755</v>
      </c>
      <c r="O64" s="146">
        <v>28.716904276985744</v>
      </c>
      <c r="P64" s="147" t="s">
        <v>1757</v>
      </c>
      <c r="Q64" s="26"/>
      <c r="R64" s="27"/>
      <c r="S64" s="148" t="s">
        <v>1757</v>
      </c>
      <c r="T64" s="98">
        <v>41283</v>
      </c>
      <c r="U64" s="79">
        <v>0</v>
      </c>
      <c r="V64" s="80">
        <v>2635</v>
      </c>
      <c r="W64" s="118">
        <v>0</v>
      </c>
      <c r="X64" s="101" t="s">
        <v>1757</v>
      </c>
      <c r="Y64" s="119" t="s">
        <v>1755</v>
      </c>
      <c r="Z64" s="138">
        <f t="shared" si="10"/>
        <v>1</v>
      </c>
      <c r="AA64" s="139">
        <f t="shared" si="11"/>
        <v>1</v>
      </c>
      <c r="AB64" s="139">
        <f t="shared" si="12"/>
        <v>0</v>
      </c>
      <c r="AC64" s="139">
        <f t="shared" si="13"/>
        <v>0</v>
      </c>
      <c r="AD64" s="149" t="str">
        <f t="shared" si="14"/>
        <v>SRSA</v>
      </c>
      <c r="AE64" s="138">
        <f t="shared" si="15"/>
        <v>1</v>
      </c>
      <c r="AF64" s="139">
        <f t="shared" si="16"/>
        <v>1</v>
      </c>
      <c r="AG64" s="139" t="str">
        <f t="shared" si="17"/>
        <v>Initial</v>
      </c>
      <c r="AH64" s="149" t="str">
        <f t="shared" si="18"/>
        <v>-</v>
      </c>
      <c r="AI64" s="138" t="str">
        <f t="shared" si="19"/>
        <v>SRSA</v>
      </c>
      <c r="AJ64" s="28" t="s">
        <v>2163</v>
      </c>
    </row>
    <row r="65" spans="1:36" s="28" customFormat="1" ht="12.75" customHeight="1">
      <c r="A65" s="136" t="s">
        <v>2179</v>
      </c>
      <c r="B65" s="137" t="s">
        <v>2180</v>
      </c>
      <c r="C65" s="138" t="s">
        <v>2181</v>
      </c>
      <c r="D65" s="139" t="s">
        <v>2182</v>
      </c>
      <c r="E65" s="139" t="s">
        <v>722</v>
      </c>
      <c r="F65" s="140" t="s">
        <v>1750</v>
      </c>
      <c r="G65" s="141" t="s">
        <v>723</v>
      </c>
      <c r="H65" s="142" t="s">
        <v>2183</v>
      </c>
      <c r="I65" s="143" t="s">
        <v>2184</v>
      </c>
      <c r="J65" s="144" t="s">
        <v>1774</v>
      </c>
      <c r="K65" s="145" t="s">
        <v>1757</v>
      </c>
      <c r="L65" s="114" t="s">
        <v>1755</v>
      </c>
      <c r="M65" s="106">
        <v>508.58</v>
      </c>
      <c r="N65" s="24" t="s">
        <v>1755</v>
      </c>
      <c r="O65" s="146">
        <v>39.91507430997877</v>
      </c>
      <c r="P65" s="147" t="s">
        <v>1757</v>
      </c>
      <c r="Q65" s="26"/>
      <c r="R65" s="27"/>
      <c r="S65" s="148" t="s">
        <v>1757</v>
      </c>
      <c r="T65" s="98">
        <v>40258</v>
      </c>
      <c r="U65" s="79">
        <v>0</v>
      </c>
      <c r="V65" s="80">
        <v>3136</v>
      </c>
      <c r="W65" s="118">
        <v>0</v>
      </c>
      <c r="X65" s="101" t="s">
        <v>1757</v>
      </c>
      <c r="Y65" s="119" t="s">
        <v>1757</v>
      </c>
      <c r="Z65" s="138">
        <f t="shared" si="10"/>
        <v>1</v>
      </c>
      <c r="AA65" s="139">
        <f t="shared" si="11"/>
        <v>1</v>
      </c>
      <c r="AB65" s="139">
        <f t="shared" si="12"/>
        <v>0</v>
      </c>
      <c r="AC65" s="139">
        <f t="shared" si="13"/>
        <v>0</v>
      </c>
      <c r="AD65" s="149" t="str">
        <f t="shared" si="14"/>
        <v>SRSA</v>
      </c>
      <c r="AE65" s="138">
        <f t="shared" si="15"/>
        <v>1</v>
      </c>
      <c r="AF65" s="139">
        <f t="shared" si="16"/>
        <v>1</v>
      </c>
      <c r="AG65" s="139" t="str">
        <f t="shared" si="17"/>
        <v>Initial</v>
      </c>
      <c r="AH65" s="149" t="str">
        <f t="shared" si="18"/>
        <v>-</v>
      </c>
      <c r="AI65" s="138" t="str">
        <f t="shared" si="19"/>
        <v>SRSA</v>
      </c>
      <c r="AJ65" s="28" t="s">
        <v>2179</v>
      </c>
    </row>
    <row r="66" spans="1:36" s="28" customFormat="1" ht="12.75" customHeight="1">
      <c r="A66" s="136" t="s">
        <v>2215</v>
      </c>
      <c r="B66" s="137" t="s">
        <v>2216</v>
      </c>
      <c r="C66" s="138" t="s">
        <v>2000</v>
      </c>
      <c r="D66" s="139" t="s">
        <v>2001</v>
      </c>
      <c r="E66" s="139" t="s">
        <v>2002</v>
      </c>
      <c r="F66" s="140" t="s">
        <v>1750</v>
      </c>
      <c r="G66" s="141" t="s">
        <v>2003</v>
      </c>
      <c r="H66" s="142" t="s">
        <v>2004</v>
      </c>
      <c r="I66" s="143" t="s">
        <v>2005</v>
      </c>
      <c r="J66" s="144" t="s">
        <v>1774</v>
      </c>
      <c r="K66" s="145" t="s">
        <v>1757</v>
      </c>
      <c r="L66" s="114" t="s">
        <v>1755</v>
      </c>
      <c r="M66" s="106">
        <v>496.14</v>
      </c>
      <c r="N66" s="24" t="s">
        <v>1755</v>
      </c>
      <c r="O66" s="146">
        <v>19.4672131147541</v>
      </c>
      <c r="P66" s="147" t="s">
        <v>1755</v>
      </c>
      <c r="Q66" s="26"/>
      <c r="R66" s="27"/>
      <c r="S66" s="148" t="s">
        <v>1757</v>
      </c>
      <c r="T66" s="98">
        <v>27065</v>
      </c>
      <c r="U66" s="79">
        <v>0</v>
      </c>
      <c r="V66" s="80">
        <v>1917</v>
      </c>
      <c r="W66" s="118">
        <v>0</v>
      </c>
      <c r="X66" s="101" t="s">
        <v>1757</v>
      </c>
      <c r="Y66" s="119" t="s">
        <v>1755</v>
      </c>
      <c r="Z66" s="138">
        <f t="shared" si="10"/>
        <v>1</v>
      </c>
      <c r="AA66" s="139">
        <f t="shared" si="11"/>
        <v>1</v>
      </c>
      <c r="AB66" s="139">
        <f t="shared" si="12"/>
        <v>0</v>
      </c>
      <c r="AC66" s="139">
        <f t="shared" si="13"/>
        <v>0</v>
      </c>
      <c r="AD66" s="149" t="str">
        <f t="shared" si="14"/>
        <v>SRSA</v>
      </c>
      <c r="AE66" s="138">
        <f t="shared" si="15"/>
        <v>1</v>
      </c>
      <c r="AF66" s="139">
        <f t="shared" si="16"/>
        <v>0</v>
      </c>
      <c r="AG66" s="139">
        <f t="shared" si="17"/>
        <v>0</v>
      </c>
      <c r="AH66" s="149" t="str">
        <f t="shared" si="18"/>
        <v>-</v>
      </c>
      <c r="AI66" s="138">
        <f t="shared" si="19"/>
        <v>0</v>
      </c>
      <c r="AJ66" s="28" t="s">
        <v>2215</v>
      </c>
    </row>
    <row r="67" spans="1:36" s="28" customFormat="1" ht="12.75" customHeight="1">
      <c r="A67" s="136" t="s">
        <v>2043</v>
      </c>
      <c r="B67" s="137" t="s">
        <v>2044</v>
      </c>
      <c r="C67" s="138" t="s">
        <v>2045</v>
      </c>
      <c r="D67" s="139" t="s">
        <v>2046</v>
      </c>
      <c r="E67" s="139" t="s">
        <v>2047</v>
      </c>
      <c r="F67" s="140" t="s">
        <v>1750</v>
      </c>
      <c r="G67" s="141" t="s">
        <v>2048</v>
      </c>
      <c r="H67" s="142" t="s">
        <v>2049</v>
      </c>
      <c r="I67" s="143" t="s">
        <v>2050</v>
      </c>
      <c r="J67" s="144" t="s">
        <v>1774</v>
      </c>
      <c r="K67" s="145" t="s">
        <v>1757</v>
      </c>
      <c r="L67" s="114" t="s">
        <v>1755</v>
      </c>
      <c r="M67" s="106">
        <v>411.45</v>
      </c>
      <c r="N67" s="24" t="s">
        <v>1755</v>
      </c>
      <c r="O67" s="146">
        <v>36.91860465116279</v>
      </c>
      <c r="P67" s="147" t="s">
        <v>1757</v>
      </c>
      <c r="Q67" s="26"/>
      <c r="R67" s="27"/>
      <c r="S67" s="148" t="s">
        <v>1757</v>
      </c>
      <c r="T67" s="98">
        <v>56518</v>
      </c>
      <c r="U67" s="79">
        <v>0</v>
      </c>
      <c r="V67" s="80">
        <v>4767</v>
      </c>
      <c r="W67" s="118">
        <v>0</v>
      </c>
      <c r="X67" s="101" t="s">
        <v>1755</v>
      </c>
      <c r="Y67" s="119" t="s">
        <v>1757</v>
      </c>
      <c r="Z67" s="138">
        <f t="shared" si="10"/>
        <v>1</v>
      </c>
      <c r="AA67" s="139">
        <f t="shared" si="11"/>
        <v>1</v>
      </c>
      <c r="AB67" s="139">
        <f t="shared" si="12"/>
        <v>0</v>
      </c>
      <c r="AC67" s="139">
        <f t="shared" si="13"/>
        <v>0</v>
      </c>
      <c r="AD67" s="149" t="str">
        <f t="shared" si="14"/>
        <v>SRSA</v>
      </c>
      <c r="AE67" s="138">
        <f t="shared" si="15"/>
        <v>1</v>
      </c>
      <c r="AF67" s="139">
        <f t="shared" si="16"/>
        <v>1</v>
      </c>
      <c r="AG67" s="139" t="str">
        <f t="shared" si="17"/>
        <v>Initial</v>
      </c>
      <c r="AH67" s="149" t="str">
        <f t="shared" si="18"/>
        <v>-</v>
      </c>
      <c r="AI67" s="138" t="str">
        <f t="shared" si="19"/>
        <v>SRSA</v>
      </c>
      <c r="AJ67" s="28" t="s">
        <v>2043</v>
      </c>
    </row>
    <row r="68" spans="1:36" s="28" customFormat="1" ht="12.75" customHeight="1">
      <c r="A68" s="136" t="s">
        <v>2051</v>
      </c>
      <c r="B68" s="137" t="s">
        <v>2052</v>
      </c>
      <c r="C68" s="138" t="s">
        <v>2053</v>
      </c>
      <c r="D68" s="139" t="s">
        <v>2054</v>
      </c>
      <c r="E68" s="139" t="s">
        <v>2055</v>
      </c>
      <c r="F68" s="140" t="s">
        <v>1750</v>
      </c>
      <c r="G68" s="141" t="s">
        <v>2056</v>
      </c>
      <c r="H68" s="142" t="s">
        <v>2057</v>
      </c>
      <c r="I68" s="143" t="s">
        <v>2058</v>
      </c>
      <c r="J68" s="144" t="s">
        <v>1774</v>
      </c>
      <c r="K68" s="145" t="s">
        <v>1757</v>
      </c>
      <c r="L68" s="114" t="s">
        <v>1755</v>
      </c>
      <c r="M68" s="106">
        <v>580.68</v>
      </c>
      <c r="N68" s="24" t="s">
        <v>1755</v>
      </c>
      <c r="O68" s="146">
        <v>30.265210608424336</v>
      </c>
      <c r="P68" s="147" t="s">
        <v>1757</v>
      </c>
      <c r="Q68" s="26"/>
      <c r="R68" s="27"/>
      <c r="S68" s="148" t="s">
        <v>1757</v>
      </c>
      <c r="T68" s="98">
        <v>47640</v>
      </c>
      <c r="U68" s="79">
        <v>0</v>
      </c>
      <c r="V68" s="80">
        <v>3097</v>
      </c>
      <c r="W68" s="118">
        <v>0</v>
      </c>
      <c r="X68" s="101" t="s">
        <v>1757</v>
      </c>
      <c r="Y68" s="119" t="s">
        <v>1755</v>
      </c>
      <c r="Z68" s="138">
        <f t="shared" si="10"/>
        <v>1</v>
      </c>
      <c r="AA68" s="139">
        <f t="shared" si="11"/>
        <v>1</v>
      </c>
      <c r="AB68" s="139">
        <f t="shared" si="12"/>
        <v>0</v>
      </c>
      <c r="AC68" s="139">
        <f t="shared" si="13"/>
        <v>0</v>
      </c>
      <c r="AD68" s="149" t="str">
        <f t="shared" si="14"/>
        <v>SRSA</v>
      </c>
      <c r="AE68" s="138">
        <f t="shared" si="15"/>
        <v>1</v>
      </c>
      <c r="AF68" s="139">
        <f t="shared" si="16"/>
        <v>1</v>
      </c>
      <c r="AG68" s="139" t="str">
        <f t="shared" si="17"/>
        <v>Initial</v>
      </c>
      <c r="AH68" s="149" t="str">
        <f t="shared" si="18"/>
        <v>-</v>
      </c>
      <c r="AI68" s="138" t="str">
        <f t="shared" si="19"/>
        <v>SRSA</v>
      </c>
      <c r="AJ68" s="28" t="s">
        <v>2051</v>
      </c>
    </row>
    <row r="69" spans="1:36" s="28" customFormat="1" ht="12.75" customHeight="1">
      <c r="A69" s="136" t="s">
        <v>2077</v>
      </c>
      <c r="B69" s="137" t="s">
        <v>2078</v>
      </c>
      <c r="C69" s="138" t="s">
        <v>2079</v>
      </c>
      <c r="D69" s="139" t="s">
        <v>639</v>
      </c>
      <c r="E69" s="139" t="s">
        <v>2080</v>
      </c>
      <c r="F69" s="140" t="s">
        <v>1750</v>
      </c>
      <c r="G69" s="141" t="s">
        <v>2081</v>
      </c>
      <c r="H69" s="142" t="s">
        <v>642</v>
      </c>
      <c r="I69" s="143" t="s">
        <v>1924</v>
      </c>
      <c r="J69" s="144" t="s">
        <v>1669</v>
      </c>
      <c r="K69" s="145" t="s">
        <v>1757</v>
      </c>
      <c r="L69" s="114" t="s">
        <v>1755</v>
      </c>
      <c r="M69" s="106">
        <v>307.42</v>
      </c>
      <c r="N69" s="24" t="s">
        <v>1755</v>
      </c>
      <c r="O69" s="146">
        <v>35.13513513513514</v>
      </c>
      <c r="P69" s="147" t="s">
        <v>1757</v>
      </c>
      <c r="Q69" s="26"/>
      <c r="R69" s="27"/>
      <c r="S69" s="148" t="s">
        <v>1757</v>
      </c>
      <c r="T69" s="98">
        <v>38072</v>
      </c>
      <c r="U69" s="79">
        <v>0</v>
      </c>
      <c r="V69" s="80">
        <v>2579</v>
      </c>
      <c r="W69" s="118">
        <v>0</v>
      </c>
      <c r="X69" s="101" t="s">
        <v>1755</v>
      </c>
      <c r="Y69" s="119" t="s">
        <v>1757</v>
      </c>
      <c r="Z69" s="138">
        <f t="shared" si="10"/>
        <v>1</v>
      </c>
      <c r="AA69" s="139">
        <f t="shared" si="11"/>
        <v>1</v>
      </c>
      <c r="AB69" s="139">
        <f t="shared" si="12"/>
        <v>0</v>
      </c>
      <c r="AC69" s="139">
        <f t="shared" si="13"/>
        <v>0</v>
      </c>
      <c r="AD69" s="149" t="str">
        <f t="shared" si="14"/>
        <v>SRSA</v>
      </c>
      <c r="AE69" s="138">
        <f t="shared" si="15"/>
        <v>1</v>
      </c>
      <c r="AF69" s="139">
        <f t="shared" si="16"/>
        <v>1</v>
      </c>
      <c r="AG69" s="139" t="str">
        <f t="shared" si="17"/>
        <v>Initial</v>
      </c>
      <c r="AH69" s="149" t="str">
        <f t="shared" si="18"/>
        <v>-</v>
      </c>
      <c r="AI69" s="138" t="str">
        <f t="shared" si="19"/>
        <v>SRSA</v>
      </c>
      <c r="AJ69" s="28" t="s">
        <v>2077</v>
      </c>
    </row>
    <row r="70" spans="1:36" s="28" customFormat="1" ht="12.75" customHeight="1">
      <c r="A70" s="136" t="s">
        <v>1925</v>
      </c>
      <c r="B70" s="137" t="s">
        <v>1926</v>
      </c>
      <c r="C70" s="138" t="s">
        <v>1927</v>
      </c>
      <c r="D70" s="139" t="s">
        <v>1928</v>
      </c>
      <c r="E70" s="139" t="s">
        <v>1929</v>
      </c>
      <c r="F70" s="140" t="s">
        <v>1750</v>
      </c>
      <c r="G70" s="141" t="s">
        <v>1930</v>
      </c>
      <c r="H70" s="142" t="s">
        <v>1784</v>
      </c>
      <c r="I70" s="143" t="s">
        <v>1931</v>
      </c>
      <c r="J70" s="144" t="s">
        <v>1774</v>
      </c>
      <c r="K70" s="145" t="s">
        <v>1757</v>
      </c>
      <c r="L70" s="114" t="s">
        <v>1755</v>
      </c>
      <c r="M70" s="106">
        <v>357.78</v>
      </c>
      <c r="N70" s="24" t="s">
        <v>1755</v>
      </c>
      <c r="O70" s="146">
        <v>28.191489361702125</v>
      </c>
      <c r="P70" s="147" t="s">
        <v>1757</v>
      </c>
      <c r="Q70" s="26"/>
      <c r="R70" s="27"/>
      <c r="S70" s="148" t="s">
        <v>1757</v>
      </c>
      <c r="T70" s="98">
        <v>46477</v>
      </c>
      <c r="U70" s="79">
        <v>0</v>
      </c>
      <c r="V70" s="80">
        <v>2699</v>
      </c>
      <c r="W70" s="118">
        <v>0</v>
      </c>
      <c r="X70" s="101" t="s">
        <v>1757</v>
      </c>
      <c r="Y70" s="119" t="s">
        <v>1755</v>
      </c>
      <c r="Z70" s="138">
        <f t="shared" si="10"/>
        <v>1</v>
      </c>
      <c r="AA70" s="139">
        <f t="shared" si="11"/>
        <v>1</v>
      </c>
      <c r="AB70" s="139">
        <f t="shared" si="12"/>
        <v>0</v>
      </c>
      <c r="AC70" s="139">
        <f t="shared" si="13"/>
        <v>0</v>
      </c>
      <c r="AD70" s="149" t="str">
        <f t="shared" si="14"/>
        <v>SRSA</v>
      </c>
      <c r="AE70" s="138">
        <f t="shared" si="15"/>
        <v>1</v>
      </c>
      <c r="AF70" s="139">
        <f t="shared" si="16"/>
        <v>1</v>
      </c>
      <c r="AG70" s="139" t="str">
        <f t="shared" si="17"/>
        <v>Initial</v>
      </c>
      <c r="AH70" s="149" t="str">
        <f t="shared" si="18"/>
        <v>-</v>
      </c>
      <c r="AI70" s="138" t="str">
        <f t="shared" si="19"/>
        <v>SRSA</v>
      </c>
      <c r="AJ70" s="28" t="s">
        <v>1925</v>
      </c>
    </row>
    <row r="71" spans="1:36" s="28" customFormat="1" ht="12.75" customHeight="1">
      <c r="A71" s="136" t="s">
        <v>1968</v>
      </c>
      <c r="B71" s="137" t="s">
        <v>1969</v>
      </c>
      <c r="C71" s="138" t="s">
        <v>1970</v>
      </c>
      <c r="D71" s="139" t="s">
        <v>1971</v>
      </c>
      <c r="E71" s="139" t="s">
        <v>1972</v>
      </c>
      <c r="F71" s="140" t="s">
        <v>1750</v>
      </c>
      <c r="G71" s="141" t="s">
        <v>1973</v>
      </c>
      <c r="H71" s="142" t="s">
        <v>1974</v>
      </c>
      <c r="I71" s="143" t="s">
        <v>1975</v>
      </c>
      <c r="J71" s="144" t="s">
        <v>1774</v>
      </c>
      <c r="K71" s="145" t="s">
        <v>1757</v>
      </c>
      <c r="L71" s="114" t="s">
        <v>1755</v>
      </c>
      <c r="M71" s="106">
        <v>385.62</v>
      </c>
      <c r="N71" s="24" t="s">
        <v>1755</v>
      </c>
      <c r="O71" s="146">
        <v>25.423728813559322</v>
      </c>
      <c r="P71" s="147" t="s">
        <v>1757</v>
      </c>
      <c r="Q71" s="26"/>
      <c r="R71" s="27"/>
      <c r="S71" s="148" t="s">
        <v>1757</v>
      </c>
      <c r="T71" s="98">
        <v>26457</v>
      </c>
      <c r="U71" s="79">
        <v>0</v>
      </c>
      <c r="V71" s="80">
        <v>1905</v>
      </c>
      <c r="W71" s="118">
        <v>0</v>
      </c>
      <c r="X71" s="101" t="s">
        <v>1757</v>
      </c>
      <c r="Y71" s="119" t="s">
        <v>1755</v>
      </c>
      <c r="Z71" s="138">
        <f t="shared" si="10"/>
        <v>1</v>
      </c>
      <c r="AA71" s="139">
        <f t="shared" si="11"/>
        <v>1</v>
      </c>
      <c r="AB71" s="139">
        <f t="shared" si="12"/>
        <v>0</v>
      </c>
      <c r="AC71" s="139">
        <f t="shared" si="13"/>
        <v>0</v>
      </c>
      <c r="AD71" s="149" t="str">
        <f t="shared" si="14"/>
        <v>SRSA</v>
      </c>
      <c r="AE71" s="138">
        <f t="shared" si="15"/>
        <v>1</v>
      </c>
      <c r="AF71" s="139">
        <f t="shared" si="16"/>
        <v>1</v>
      </c>
      <c r="AG71" s="139" t="str">
        <f t="shared" si="17"/>
        <v>Initial</v>
      </c>
      <c r="AH71" s="149" t="str">
        <f t="shared" si="18"/>
        <v>-</v>
      </c>
      <c r="AI71" s="138" t="str">
        <f t="shared" si="19"/>
        <v>SRSA</v>
      </c>
      <c r="AJ71" s="28" t="s">
        <v>1968</v>
      </c>
    </row>
    <row r="72" spans="1:36" s="28" customFormat="1" ht="12.75" customHeight="1">
      <c r="A72" s="136" t="s">
        <v>1983</v>
      </c>
      <c r="B72" s="137" t="s">
        <v>1984</v>
      </c>
      <c r="C72" s="138" t="s">
        <v>1985</v>
      </c>
      <c r="D72" s="139" t="s">
        <v>1986</v>
      </c>
      <c r="E72" s="139" t="s">
        <v>1987</v>
      </c>
      <c r="F72" s="140" t="s">
        <v>1750</v>
      </c>
      <c r="G72" s="141" t="s">
        <v>1988</v>
      </c>
      <c r="H72" s="142" t="s">
        <v>1509</v>
      </c>
      <c r="I72" s="143" t="s">
        <v>1989</v>
      </c>
      <c r="J72" s="144" t="s">
        <v>1774</v>
      </c>
      <c r="K72" s="145" t="s">
        <v>1757</v>
      </c>
      <c r="L72" s="114" t="s">
        <v>1755</v>
      </c>
      <c r="M72" s="106">
        <v>399.7</v>
      </c>
      <c r="N72" s="24" t="s">
        <v>1755</v>
      </c>
      <c r="O72" s="146">
        <v>24.778761061946902</v>
      </c>
      <c r="P72" s="147" t="s">
        <v>1757</v>
      </c>
      <c r="Q72" s="26"/>
      <c r="R72" s="27"/>
      <c r="S72" s="148" t="s">
        <v>1757</v>
      </c>
      <c r="T72" s="98">
        <v>32390</v>
      </c>
      <c r="U72" s="79">
        <v>0</v>
      </c>
      <c r="V72" s="80">
        <v>1954</v>
      </c>
      <c r="W72" s="118">
        <v>0</v>
      </c>
      <c r="X72" s="101" t="s">
        <v>1757</v>
      </c>
      <c r="Y72" s="119" t="s">
        <v>1757</v>
      </c>
      <c r="Z72" s="138">
        <f t="shared" si="10"/>
        <v>1</v>
      </c>
      <c r="AA72" s="139">
        <f t="shared" si="11"/>
        <v>1</v>
      </c>
      <c r="AB72" s="139">
        <f t="shared" si="12"/>
        <v>0</v>
      </c>
      <c r="AC72" s="139">
        <f t="shared" si="13"/>
        <v>0</v>
      </c>
      <c r="AD72" s="149" t="str">
        <f t="shared" si="14"/>
        <v>SRSA</v>
      </c>
      <c r="AE72" s="138">
        <f t="shared" si="15"/>
        <v>1</v>
      </c>
      <c r="AF72" s="139">
        <f t="shared" si="16"/>
        <v>1</v>
      </c>
      <c r="AG72" s="139" t="str">
        <f t="shared" si="17"/>
        <v>Initial</v>
      </c>
      <c r="AH72" s="149" t="str">
        <f t="shared" si="18"/>
        <v>-</v>
      </c>
      <c r="AI72" s="138" t="str">
        <f t="shared" si="19"/>
        <v>SRSA</v>
      </c>
      <c r="AJ72" s="28" t="s">
        <v>1983</v>
      </c>
    </row>
    <row r="73" spans="1:36" s="28" customFormat="1" ht="12.75" customHeight="1">
      <c r="A73" s="136" t="s">
        <v>1807</v>
      </c>
      <c r="B73" s="137" t="s">
        <v>1808</v>
      </c>
      <c r="C73" s="138" t="s">
        <v>1809</v>
      </c>
      <c r="D73" s="139" t="s">
        <v>1810</v>
      </c>
      <c r="E73" s="139" t="s">
        <v>1811</v>
      </c>
      <c r="F73" s="140" t="s">
        <v>1750</v>
      </c>
      <c r="G73" s="141" t="s">
        <v>1812</v>
      </c>
      <c r="H73" s="142" t="s">
        <v>1813</v>
      </c>
      <c r="I73" s="143" t="s">
        <v>1814</v>
      </c>
      <c r="J73" s="144" t="s">
        <v>1669</v>
      </c>
      <c r="K73" s="145" t="s">
        <v>1757</v>
      </c>
      <c r="L73" s="114" t="s">
        <v>1755</v>
      </c>
      <c r="M73" s="106">
        <v>315.51</v>
      </c>
      <c r="N73" s="24" t="s">
        <v>1755</v>
      </c>
      <c r="O73" s="146">
        <v>18.944099378881987</v>
      </c>
      <c r="P73" s="147" t="s">
        <v>1755</v>
      </c>
      <c r="Q73" s="26"/>
      <c r="R73" s="27"/>
      <c r="S73" s="148" t="s">
        <v>1757</v>
      </c>
      <c r="T73" s="98">
        <v>17721</v>
      </c>
      <c r="U73" s="79">
        <v>0</v>
      </c>
      <c r="V73" s="80">
        <v>1137</v>
      </c>
      <c r="W73" s="118">
        <v>0</v>
      </c>
      <c r="X73" s="101" t="s">
        <v>1757</v>
      </c>
      <c r="Y73" s="119" t="s">
        <v>1757</v>
      </c>
      <c r="Z73" s="138">
        <f t="shared" si="10"/>
        <v>1</v>
      </c>
      <c r="AA73" s="139">
        <f t="shared" si="11"/>
        <v>1</v>
      </c>
      <c r="AB73" s="139">
        <f t="shared" si="12"/>
        <v>0</v>
      </c>
      <c r="AC73" s="139">
        <f t="shared" si="13"/>
        <v>0</v>
      </c>
      <c r="AD73" s="149" t="str">
        <f t="shared" si="14"/>
        <v>SRSA</v>
      </c>
      <c r="AE73" s="138">
        <f t="shared" si="15"/>
        <v>1</v>
      </c>
      <c r="AF73" s="139">
        <f t="shared" si="16"/>
        <v>0</v>
      </c>
      <c r="AG73" s="139">
        <f t="shared" si="17"/>
        <v>0</v>
      </c>
      <c r="AH73" s="149" t="str">
        <f t="shared" si="18"/>
        <v>-</v>
      </c>
      <c r="AI73" s="138">
        <f t="shared" si="19"/>
        <v>0</v>
      </c>
      <c r="AJ73" s="28" t="s">
        <v>1807</v>
      </c>
    </row>
    <row r="74" spans="1:36" s="28" customFormat="1" ht="12.75" customHeight="1">
      <c r="A74" s="136" t="s">
        <v>1830</v>
      </c>
      <c r="B74" s="137" t="s">
        <v>1831</v>
      </c>
      <c r="C74" s="138" t="s">
        <v>1832</v>
      </c>
      <c r="D74" s="139" t="s">
        <v>1833</v>
      </c>
      <c r="E74" s="139" t="s">
        <v>1834</v>
      </c>
      <c r="F74" s="140" t="s">
        <v>1750</v>
      </c>
      <c r="G74" s="141" t="s">
        <v>1835</v>
      </c>
      <c r="H74" s="142" t="s">
        <v>1836</v>
      </c>
      <c r="I74" s="143" t="s">
        <v>1837</v>
      </c>
      <c r="J74" s="144" t="s">
        <v>1774</v>
      </c>
      <c r="K74" s="145" t="s">
        <v>1757</v>
      </c>
      <c r="L74" s="114" t="s">
        <v>1755</v>
      </c>
      <c r="M74" s="106">
        <v>476.69</v>
      </c>
      <c r="N74" s="24" t="s">
        <v>1755</v>
      </c>
      <c r="O74" s="146">
        <v>25.076923076923073</v>
      </c>
      <c r="P74" s="147" t="s">
        <v>1757</v>
      </c>
      <c r="Q74" s="26"/>
      <c r="R74" s="27"/>
      <c r="S74" s="148" t="s">
        <v>1757</v>
      </c>
      <c r="T74" s="98">
        <v>29911</v>
      </c>
      <c r="U74" s="79">
        <v>0</v>
      </c>
      <c r="V74" s="80">
        <v>2587</v>
      </c>
      <c r="W74" s="118">
        <v>0</v>
      </c>
      <c r="X74" s="101" t="s">
        <v>1757</v>
      </c>
      <c r="Y74" s="119" t="s">
        <v>1757</v>
      </c>
      <c r="Z74" s="138">
        <f t="shared" si="10"/>
        <v>1</v>
      </c>
      <c r="AA74" s="139">
        <f t="shared" si="11"/>
        <v>1</v>
      </c>
      <c r="AB74" s="139">
        <f t="shared" si="12"/>
        <v>0</v>
      </c>
      <c r="AC74" s="139">
        <f t="shared" si="13"/>
        <v>0</v>
      </c>
      <c r="AD74" s="149" t="str">
        <f t="shared" si="14"/>
        <v>SRSA</v>
      </c>
      <c r="AE74" s="138">
        <f t="shared" si="15"/>
        <v>1</v>
      </c>
      <c r="AF74" s="139">
        <f t="shared" si="16"/>
        <v>1</v>
      </c>
      <c r="AG74" s="139" t="str">
        <f t="shared" si="17"/>
        <v>Initial</v>
      </c>
      <c r="AH74" s="149" t="str">
        <f t="shared" si="18"/>
        <v>-</v>
      </c>
      <c r="AI74" s="138" t="str">
        <f t="shared" si="19"/>
        <v>SRSA</v>
      </c>
      <c r="AJ74" s="28" t="s">
        <v>1830</v>
      </c>
    </row>
    <row r="75" spans="1:36" s="28" customFormat="1" ht="12.75" customHeight="1">
      <c r="A75" s="136" t="s">
        <v>1844</v>
      </c>
      <c r="B75" s="137" t="s">
        <v>1845</v>
      </c>
      <c r="C75" s="138" t="s">
        <v>1846</v>
      </c>
      <c r="D75" s="139" t="s">
        <v>1847</v>
      </c>
      <c r="E75" s="139" t="s">
        <v>1848</v>
      </c>
      <c r="F75" s="140" t="s">
        <v>1750</v>
      </c>
      <c r="G75" s="141" t="s">
        <v>1849</v>
      </c>
      <c r="H75" s="142" t="s">
        <v>1850</v>
      </c>
      <c r="I75" s="143" t="s">
        <v>1851</v>
      </c>
      <c r="J75" s="144" t="s">
        <v>1774</v>
      </c>
      <c r="K75" s="145" t="s">
        <v>1757</v>
      </c>
      <c r="L75" s="114" t="s">
        <v>1755</v>
      </c>
      <c r="M75" s="106">
        <v>445.53</v>
      </c>
      <c r="N75" s="24" t="s">
        <v>1755</v>
      </c>
      <c r="O75" s="146">
        <v>32.02479338842975</v>
      </c>
      <c r="P75" s="147" t="s">
        <v>1757</v>
      </c>
      <c r="Q75" s="26"/>
      <c r="R75" s="27"/>
      <c r="S75" s="148" t="s">
        <v>1757</v>
      </c>
      <c r="T75" s="98">
        <v>26459</v>
      </c>
      <c r="U75" s="79">
        <v>0</v>
      </c>
      <c r="V75" s="80">
        <v>2339</v>
      </c>
      <c r="W75" s="118">
        <v>0</v>
      </c>
      <c r="X75" s="101" t="s">
        <v>1757</v>
      </c>
      <c r="Y75" s="119" t="s">
        <v>1757</v>
      </c>
      <c r="Z75" s="138">
        <f t="shared" si="10"/>
        <v>1</v>
      </c>
      <c r="AA75" s="139">
        <f t="shared" si="11"/>
        <v>1</v>
      </c>
      <c r="AB75" s="139">
        <f t="shared" si="12"/>
        <v>0</v>
      </c>
      <c r="AC75" s="139">
        <f t="shared" si="13"/>
        <v>0</v>
      </c>
      <c r="AD75" s="149" t="str">
        <f t="shared" si="14"/>
        <v>SRSA</v>
      </c>
      <c r="AE75" s="138">
        <f t="shared" si="15"/>
        <v>1</v>
      </c>
      <c r="AF75" s="139">
        <f t="shared" si="16"/>
        <v>1</v>
      </c>
      <c r="AG75" s="139" t="str">
        <f>IF(AND(AE75=1,AF75=1),"Initial",0)</f>
        <v>Initial</v>
      </c>
      <c r="AH75" s="149" t="str">
        <f>IF(AND(AND(AG75="Initial",AI75=0),AND(ISNUMBER(M75),M75&gt;0)),"RLIS","-")</f>
        <v>-</v>
      </c>
      <c r="AI75" s="138" t="str">
        <f t="shared" si="19"/>
        <v>SRSA</v>
      </c>
      <c r="AJ75" s="28" t="s">
        <v>1844</v>
      </c>
    </row>
    <row r="76" spans="1:36" s="28" customFormat="1" ht="12.75" customHeight="1">
      <c r="A76" s="136" t="s">
        <v>1858</v>
      </c>
      <c r="B76" s="137" t="s">
        <v>1859</v>
      </c>
      <c r="C76" s="138" t="s">
        <v>1860</v>
      </c>
      <c r="D76" s="139" t="s">
        <v>1861</v>
      </c>
      <c r="E76" s="139" t="s">
        <v>1862</v>
      </c>
      <c r="F76" s="140" t="s">
        <v>1750</v>
      </c>
      <c r="G76" s="141" t="s">
        <v>1863</v>
      </c>
      <c r="H76" s="142" t="s">
        <v>1784</v>
      </c>
      <c r="I76" s="143" t="s">
        <v>1864</v>
      </c>
      <c r="J76" s="144" t="s">
        <v>1774</v>
      </c>
      <c r="K76" s="145" t="s">
        <v>1757</v>
      </c>
      <c r="L76" s="114" t="s">
        <v>1755</v>
      </c>
      <c r="M76" s="106">
        <v>576.38</v>
      </c>
      <c r="N76" s="24" t="s">
        <v>1755</v>
      </c>
      <c r="O76" s="146">
        <v>25.925925925925924</v>
      </c>
      <c r="P76" s="147" t="s">
        <v>1757</v>
      </c>
      <c r="Q76" s="26"/>
      <c r="R76" s="27"/>
      <c r="S76" s="148" t="s">
        <v>1757</v>
      </c>
      <c r="T76" s="98">
        <v>49225</v>
      </c>
      <c r="U76" s="79">
        <v>0</v>
      </c>
      <c r="V76" s="80">
        <v>3544</v>
      </c>
      <c r="W76" s="118">
        <v>0</v>
      </c>
      <c r="X76" s="101" t="s">
        <v>1757</v>
      </c>
      <c r="Y76" s="119" t="s">
        <v>1757</v>
      </c>
      <c r="Z76" s="138">
        <f t="shared" si="10"/>
        <v>1</v>
      </c>
      <c r="AA76" s="139">
        <f t="shared" si="11"/>
        <v>1</v>
      </c>
      <c r="AB76" s="139">
        <f t="shared" si="12"/>
        <v>0</v>
      </c>
      <c r="AC76" s="139">
        <f t="shared" si="13"/>
        <v>0</v>
      </c>
      <c r="AD76" s="149" t="str">
        <f t="shared" si="14"/>
        <v>SRSA</v>
      </c>
      <c r="AE76" s="138">
        <f t="shared" si="15"/>
        <v>1</v>
      </c>
      <c r="AF76" s="139">
        <f t="shared" si="16"/>
        <v>1</v>
      </c>
      <c r="AG76" s="139" t="str">
        <f>IF(AND(AE76=1,AF76=1),"Initial",0)</f>
        <v>Initial</v>
      </c>
      <c r="AH76" s="149" t="str">
        <f>IF(AND(AND(AG76="Initial",AI76=0),AND(ISNUMBER(M76),M76&gt;0)),"RLIS","-")</f>
        <v>-</v>
      </c>
      <c r="AI76" s="138" t="str">
        <f t="shared" si="19"/>
        <v>SRSA</v>
      </c>
      <c r="AJ76" s="28" t="s">
        <v>1858</v>
      </c>
    </row>
    <row r="77" spans="1:36" s="28" customFormat="1" ht="12.75" customHeight="1">
      <c r="A77" s="136" t="s">
        <v>1894</v>
      </c>
      <c r="B77" s="137" t="s">
        <v>1895</v>
      </c>
      <c r="C77" s="138" t="s">
        <v>1896</v>
      </c>
      <c r="D77" s="139" t="s">
        <v>1897</v>
      </c>
      <c r="E77" s="139" t="s">
        <v>1898</v>
      </c>
      <c r="F77" s="140" t="s">
        <v>1750</v>
      </c>
      <c r="G77" s="141" t="s">
        <v>1899</v>
      </c>
      <c r="H77" s="142" t="s">
        <v>1900</v>
      </c>
      <c r="I77" s="143" t="s">
        <v>1901</v>
      </c>
      <c r="J77" s="144" t="s">
        <v>1774</v>
      </c>
      <c r="K77" s="145" t="s">
        <v>1757</v>
      </c>
      <c r="L77" s="114" t="s">
        <v>1755</v>
      </c>
      <c r="M77" s="106">
        <v>400.05</v>
      </c>
      <c r="N77" s="24" t="s">
        <v>1755</v>
      </c>
      <c r="O77" s="146">
        <v>24.737945492662476</v>
      </c>
      <c r="P77" s="147" t="s">
        <v>1757</v>
      </c>
      <c r="Q77" s="26"/>
      <c r="R77" s="27"/>
      <c r="S77" s="148" t="s">
        <v>1757</v>
      </c>
      <c r="T77" s="98">
        <v>24892</v>
      </c>
      <c r="U77" s="79">
        <v>0</v>
      </c>
      <c r="V77" s="80">
        <v>1989</v>
      </c>
      <c r="W77" s="118">
        <v>0</v>
      </c>
      <c r="X77" s="101" t="s">
        <v>1757</v>
      </c>
      <c r="Y77" s="119" t="s">
        <v>1755</v>
      </c>
      <c r="Z77" s="138">
        <f t="shared" si="10"/>
        <v>1</v>
      </c>
      <c r="AA77" s="139">
        <f t="shared" si="11"/>
        <v>1</v>
      </c>
      <c r="AB77" s="139">
        <f t="shared" si="12"/>
        <v>0</v>
      </c>
      <c r="AC77" s="139">
        <f t="shared" si="13"/>
        <v>0</v>
      </c>
      <c r="AD77" s="149" t="str">
        <f t="shared" si="14"/>
        <v>SRSA</v>
      </c>
      <c r="AE77" s="138">
        <f t="shared" si="15"/>
        <v>1</v>
      </c>
      <c r="AF77" s="139">
        <f t="shared" si="16"/>
        <v>1</v>
      </c>
      <c r="AG77" s="139" t="str">
        <f>IF(AND(AE77=1,AF77=1),"Initial",0)</f>
        <v>Initial</v>
      </c>
      <c r="AH77" s="149" t="str">
        <f>IF(AND(AND(AG77="Initial",AI77=0),AND(ISNUMBER(M77),M77&gt;0)),"RLIS","-")</f>
        <v>-</v>
      </c>
      <c r="AI77" s="138" t="str">
        <f t="shared" si="19"/>
        <v>SRSA</v>
      </c>
      <c r="AJ77" s="28" t="s">
        <v>1894</v>
      </c>
    </row>
    <row r="78" spans="1:36" s="28" customFormat="1" ht="12.75" customHeight="1">
      <c r="A78" s="136" t="s">
        <v>1902</v>
      </c>
      <c r="B78" s="137" t="s">
        <v>1903</v>
      </c>
      <c r="C78" s="138" t="s">
        <v>1904</v>
      </c>
      <c r="D78" s="139" t="s">
        <v>1905</v>
      </c>
      <c r="E78" s="139" t="s">
        <v>1372</v>
      </c>
      <c r="F78" s="140" t="s">
        <v>1750</v>
      </c>
      <c r="G78" s="141" t="s">
        <v>1373</v>
      </c>
      <c r="H78" s="142" t="s">
        <v>1958</v>
      </c>
      <c r="I78" s="143" t="s">
        <v>1906</v>
      </c>
      <c r="J78" s="144" t="s">
        <v>1669</v>
      </c>
      <c r="K78" s="145" t="s">
        <v>1757</v>
      </c>
      <c r="L78" s="114" t="s">
        <v>1755</v>
      </c>
      <c r="M78" s="106">
        <v>526.75</v>
      </c>
      <c r="N78" s="24" t="s">
        <v>1755</v>
      </c>
      <c r="O78" s="146">
        <v>14.798206278026907</v>
      </c>
      <c r="P78" s="147" t="s">
        <v>1755</v>
      </c>
      <c r="Q78" s="26"/>
      <c r="R78" s="27"/>
      <c r="S78" s="148" t="s">
        <v>1757</v>
      </c>
      <c r="T78" s="98">
        <v>15735</v>
      </c>
      <c r="U78" s="79">
        <v>0</v>
      </c>
      <c r="V78" s="80">
        <v>1078</v>
      </c>
      <c r="W78" s="118">
        <v>0</v>
      </c>
      <c r="X78" s="101" t="s">
        <v>1757</v>
      </c>
      <c r="Y78" s="119" t="s">
        <v>1755</v>
      </c>
      <c r="Z78" s="138">
        <f t="shared" si="10"/>
        <v>1</v>
      </c>
      <c r="AA78" s="139">
        <f t="shared" si="11"/>
        <v>1</v>
      </c>
      <c r="AB78" s="139">
        <f t="shared" si="12"/>
        <v>0</v>
      </c>
      <c r="AC78" s="139">
        <f t="shared" si="13"/>
        <v>0</v>
      </c>
      <c r="AD78" s="149" t="str">
        <f t="shared" si="14"/>
        <v>SRSA</v>
      </c>
      <c r="AE78" s="138">
        <f t="shared" si="15"/>
        <v>1</v>
      </c>
      <c r="AF78" s="139">
        <f t="shared" si="16"/>
        <v>0</v>
      </c>
      <c r="AG78" s="139">
        <f>IF(AND(AE78=1,AF78=1),"Initial",0)</f>
        <v>0</v>
      </c>
      <c r="AH78" s="149" t="str">
        <f>IF(AND(AND(AG78="Initial",AI78=0),AND(ISNUMBER(M78),M78&gt;0)),"RLIS","-")</f>
        <v>-</v>
      </c>
      <c r="AI78" s="138">
        <f t="shared" si="19"/>
        <v>0</v>
      </c>
      <c r="AJ78" s="28" t="s">
        <v>1902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9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56.8515625" style="0" bestFit="1" customWidth="1"/>
    <col min="4" max="4" width="32.140625" style="0" bestFit="1" customWidth="1"/>
    <col min="5" max="5" width="19.7109375" style="0" bestFit="1" customWidth="1"/>
    <col min="6" max="6" width="6.8515625" style="29" hidden="1" customWidth="1"/>
    <col min="7" max="7" width="6.8515625" style="0" customWidth="1"/>
    <col min="8" max="8" width="5.8515625" style="29" hidden="1" customWidth="1"/>
    <col min="9" max="9" width="11.7109375" style="0" customWidth="1"/>
    <col min="10" max="12" width="6.421875" style="0" customWidth="1"/>
    <col min="13" max="13" width="9.140625" style="28" bestFit="1" customWidth="1"/>
    <col min="14" max="16" width="6.421875" style="0" customWidth="1"/>
    <col min="17" max="17" width="6.421875" style="29" hidden="1" customWidth="1"/>
    <col min="18" max="18" width="0" style="29" hidden="1" customWidth="1"/>
    <col min="19" max="19" width="6.421875" style="0" customWidth="1"/>
    <col min="20" max="20" width="10.140625" style="0" bestFit="1" customWidth="1"/>
    <col min="21" max="21" width="6.421875" style="0" bestFit="1" customWidth="1"/>
    <col min="22" max="22" width="8.421875" style="0" bestFit="1" customWidth="1"/>
    <col min="23" max="23" width="6.421875" style="0" bestFit="1" customWidth="1"/>
    <col min="24" max="24" width="6.421875" style="30" bestFit="1" customWidth="1"/>
    <col min="25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1" ht="12">
      <c r="A1" s="1" t="s">
        <v>1705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1"/>
      <c r="Y1" s="10"/>
      <c r="Z1" s="3"/>
      <c r="AA1" s="3"/>
      <c r="AB1" s="3"/>
      <c r="AC1" s="3"/>
      <c r="AD1" s="3"/>
      <c r="AE1" s="3"/>
    </row>
    <row r="2" spans="1:31" ht="16.5">
      <c r="A2" s="12" t="s">
        <v>1706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6" t="s">
        <v>1707</v>
      </c>
      <c r="B3" s="17" t="s">
        <v>1708</v>
      </c>
      <c r="C3" s="18" t="s">
        <v>1709</v>
      </c>
      <c r="D3" s="18" t="s">
        <v>1710</v>
      </c>
      <c r="E3" s="18" t="s">
        <v>1711</v>
      </c>
      <c r="F3" s="19" t="s">
        <v>1712</v>
      </c>
      <c r="G3" s="20" t="s">
        <v>1713</v>
      </c>
      <c r="H3" s="19" t="s">
        <v>1714</v>
      </c>
      <c r="I3" s="18" t="s">
        <v>1715</v>
      </c>
      <c r="J3" s="33" t="s">
        <v>1716</v>
      </c>
      <c r="K3" s="34" t="s">
        <v>1717</v>
      </c>
      <c r="L3" s="35" t="s">
        <v>1718</v>
      </c>
      <c r="M3" s="36" t="s">
        <v>1719</v>
      </c>
      <c r="N3" s="37" t="s">
        <v>1720</v>
      </c>
      <c r="O3" s="38" t="s">
        <v>1721</v>
      </c>
      <c r="P3" s="39" t="s">
        <v>1722</v>
      </c>
      <c r="Q3" s="40" t="s">
        <v>1723</v>
      </c>
      <c r="R3" s="41" t="s">
        <v>1724</v>
      </c>
      <c r="S3" s="42" t="s">
        <v>1725</v>
      </c>
      <c r="T3" s="43" t="s">
        <v>1726</v>
      </c>
      <c r="U3" s="44" t="s">
        <v>1727</v>
      </c>
      <c r="V3" s="44" t="s">
        <v>1728</v>
      </c>
      <c r="W3" s="45" t="s">
        <v>1729</v>
      </c>
      <c r="X3" s="46" t="s">
        <v>1730</v>
      </c>
      <c r="Y3" s="47" t="s">
        <v>1731</v>
      </c>
      <c r="Z3" s="48" t="s">
        <v>1732</v>
      </c>
      <c r="AA3" s="49" t="s">
        <v>1733</v>
      </c>
      <c r="AB3" s="49" t="s">
        <v>1734</v>
      </c>
      <c r="AC3" s="50" t="s">
        <v>1735</v>
      </c>
      <c r="AD3" s="51" t="s">
        <v>1736</v>
      </c>
      <c r="AE3" s="48" t="s">
        <v>1737</v>
      </c>
      <c r="AF3" s="49" t="s">
        <v>1738</v>
      </c>
      <c r="AG3" s="50" t="s">
        <v>1739</v>
      </c>
      <c r="AH3" s="52" t="s">
        <v>1740</v>
      </c>
      <c r="AI3" s="53" t="s">
        <v>1741</v>
      </c>
    </row>
    <row r="4" spans="1:35" s="30" customFormat="1" ht="12.75" thickBot="1">
      <c r="A4" s="54">
        <v>1</v>
      </c>
      <c r="B4" s="54">
        <v>2</v>
      </c>
      <c r="C4" s="55">
        <v>3</v>
      </c>
      <c r="D4" s="56">
        <v>4</v>
      </c>
      <c r="E4" s="56">
        <v>5</v>
      </c>
      <c r="F4" s="57"/>
      <c r="G4" s="58">
        <v>6</v>
      </c>
      <c r="H4" s="59"/>
      <c r="I4" s="60">
        <v>7</v>
      </c>
      <c r="J4" s="61">
        <v>8</v>
      </c>
      <c r="K4" s="56">
        <v>9</v>
      </c>
      <c r="L4" s="62">
        <v>10</v>
      </c>
      <c r="M4" s="63">
        <v>11</v>
      </c>
      <c r="N4" s="64">
        <v>12</v>
      </c>
      <c r="O4" s="65">
        <v>13</v>
      </c>
      <c r="P4" s="66">
        <v>14</v>
      </c>
      <c r="Q4" s="67" t="s">
        <v>1742</v>
      </c>
      <c r="R4" s="68" t="s">
        <v>1743</v>
      </c>
      <c r="S4" s="69">
        <v>15</v>
      </c>
      <c r="T4" s="70">
        <v>16</v>
      </c>
      <c r="U4" s="71">
        <v>17</v>
      </c>
      <c r="V4" s="71">
        <v>18</v>
      </c>
      <c r="W4" s="62">
        <v>19</v>
      </c>
      <c r="X4" s="72">
        <v>20</v>
      </c>
      <c r="Y4" s="73">
        <v>21</v>
      </c>
      <c r="Z4" s="55"/>
      <c r="AA4" s="55"/>
      <c r="AB4" s="55"/>
      <c r="AC4" s="74"/>
      <c r="AD4" s="75">
        <v>22</v>
      </c>
      <c r="AE4" s="55"/>
      <c r="AF4" s="55"/>
      <c r="AG4" s="74"/>
      <c r="AH4" s="75">
        <v>23</v>
      </c>
      <c r="AI4" s="55" t="s">
        <v>1744</v>
      </c>
    </row>
    <row r="5" spans="1:35" ht="12.75" customHeight="1">
      <c r="A5" s="107" t="s">
        <v>1745</v>
      </c>
      <c r="B5" s="109" t="s">
        <v>1746</v>
      </c>
      <c r="C5" s="76" t="s">
        <v>1747</v>
      </c>
      <c r="D5" s="77" t="s">
        <v>1748</v>
      </c>
      <c r="E5" s="77" t="s">
        <v>1749</v>
      </c>
      <c r="F5" s="111" t="s">
        <v>1750</v>
      </c>
      <c r="G5" s="103" t="s">
        <v>1751</v>
      </c>
      <c r="H5" s="84" t="s">
        <v>1752</v>
      </c>
      <c r="I5" s="85" t="s">
        <v>1753</v>
      </c>
      <c r="J5" s="93" t="s">
        <v>1754</v>
      </c>
      <c r="K5" s="86" t="s">
        <v>1755</v>
      </c>
      <c r="L5" s="113" t="s">
        <v>1755</v>
      </c>
      <c r="M5" s="176">
        <v>379.83</v>
      </c>
      <c r="N5" s="87" t="s">
        <v>1755</v>
      </c>
      <c r="O5" s="95" t="s">
        <v>1756</v>
      </c>
      <c r="P5" s="88" t="s">
        <v>1755</v>
      </c>
      <c r="Q5" s="89"/>
      <c r="R5" s="90"/>
      <c r="S5" s="115" t="s">
        <v>1755</v>
      </c>
      <c r="T5" s="97">
        <v>4532</v>
      </c>
      <c r="U5" s="91">
        <v>0</v>
      </c>
      <c r="V5" s="92">
        <v>1217</v>
      </c>
      <c r="W5" s="117">
        <v>0</v>
      </c>
      <c r="X5" s="100" t="s">
        <v>1757</v>
      </c>
      <c r="Y5" s="175" t="s">
        <v>1755</v>
      </c>
      <c r="Z5" s="76">
        <f aca="true" t="shared" si="0" ref="Z5:Z68">IF(OR(K5="YES",TRIM(L5)="YES"),1,0)</f>
        <v>0</v>
      </c>
      <c r="AA5" s="77">
        <f aca="true" t="shared" si="1" ref="AA5:AA68">IF(OR(AND(ISNUMBER(M5),AND(M5&gt;0,M5&lt;600)),AND(ISNUMBER(M5),AND(M5&gt;0,N5="YES"))),1,0)</f>
        <v>1</v>
      </c>
      <c r="AB5" s="77">
        <f aca="true" t="shared" si="2" ref="AB5:AB68">IF(AND(OR(K5="YES",TRIM(L5)="YES"),(Z5=0)),"Trouble",0)</f>
        <v>0</v>
      </c>
      <c r="AC5" s="77">
        <f aca="true" t="shared" si="3" ref="AC5:AC68">IF(AND(OR(AND(ISNUMBER(M5),AND(M5&gt;0,M5&lt;600)),AND(ISNUMBER(M5),AND(M5&gt;0,N5="YES"))),(AA5=0)),"Trouble",0)</f>
        <v>0</v>
      </c>
      <c r="AD5" s="78" t="str">
        <f aca="true" t="shared" si="4" ref="AD5:AD68">IF(AND(Z5=1,AA5=1),"SRSA","-")</f>
        <v>-</v>
      </c>
      <c r="AE5" s="76">
        <f aca="true" t="shared" si="5" ref="AE5:AE68">IF(S5="YES",1,0)</f>
        <v>0</v>
      </c>
      <c r="AF5" s="77">
        <f aca="true" t="shared" si="6" ref="AF5:AF68">IF(OR(AND(ISNUMBER(Q5),Q5&gt;=20),(AND(ISNUMBER(Q5)=FALSE,AND(ISNUMBER(O5),O5&gt;=20)))),1,0)</f>
        <v>0</v>
      </c>
      <c r="AG5" s="77">
        <f aca="true" t="shared" si="7" ref="AG5:AG68">IF(AND(AE5=1,AF5=1),"Initial",0)</f>
        <v>0</v>
      </c>
      <c r="AH5" s="78" t="str">
        <f aca="true" t="shared" si="8" ref="AH5:AH68">IF(AND(AND(AG5="Initial",AI5=0),AND(ISNUMBER(M5),M5&gt;0)),"RLIS","-")</f>
        <v>-</v>
      </c>
      <c r="AI5" s="76">
        <f aca="true" t="shared" si="9" ref="AI5:AI68">IF(AND(AD5="SRSA",AG5="Initial"),"SRSA",0)</f>
        <v>0</v>
      </c>
    </row>
    <row r="6" spans="1:35" ht="12.75" customHeight="1">
      <c r="A6" s="108" t="s">
        <v>1758</v>
      </c>
      <c r="B6" s="110" t="s">
        <v>1759</v>
      </c>
      <c r="C6" s="82" t="s">
        <v>1760</v>
      </c>
      <c r="D6" s="21" t="s">
        <v>1761</v>
      </c>
      <c r="E6" s="21" t="s">
        <v>1762</v>
      </c>
      <c r="F6" s="112" t="s">
        <v>1750</v>
      </c>
      <c r="G6" s="104" t="s">
        <v>1763</v>
      </c>
      <c r="H6" s="32" t="s">
        <v>1764</v>
      </c>
      <c r="I6" s="22" t="s">
        <v>1765</v>
      </c>
      <c r="J6" s="94" t="s">
        <v>1754</v>
      </c>
      <c r="K6" s="23" t="s">
        <v>1755</v>
      </c>
      <c r="L6" s="114" t="s">
        <v>1755</v>
      </c>
      <c r="M6" s="106">
        <v>3230.67</v>
      </c>
      <c r="N6" s="24" t="s">
        <v>1755</v>
      </c>
      <c r="O6" s="96">
        <v>18.510928961748636</v>
      </c>
      <c r="P6" s="25" t="s">
        <v>1755</v>
      </c>
      <c r="Q6" s="26"/>
      <c r="R6" s="27"/>
      <c r="S6" s="116" t="s">
        <v>1755</v>
      </c>
      <c r="T6" s="98">
        <v>143923</v>
      </c>
      <c r="U6" s="79">
        <v>0</v>
      </c>
      <c r="V6" s="80">
        <v>11529</v>
      </c>
      <c r="W6" s="118">
        <v>0</v>
      </c>
      <c r="X6" s="101" t="s">
        <v>1757</v>
      </c>
      <c r="Y6" s="121" t="s">
        <v>1755</v>
      </c>
      <c r="Z6" s="82">
        <f t="shared" si="0"/>
        <v>0</v>
      </c>
      <c r="AA6" s="21">
        <f t="shared" si="1"/>
        <v>0</v>
      </c>
      <c r="AB6" s="21">
        <f t="shared" si="2"/>
        <v>0</v>
      </c>
      <c r="AC6" s="21">
        <f t="shared" si="3"/>
        <v>0</v>
      </c>
      <c r="AD6" s="83" t="str">
        <f t="shared" si="4"/>
        <v>-</v>
      </c>
      <c r="AE6" s="82">
        <f t="shared" si="5"/>
        <v>0</v>
      </c>
      <c r="AF6" s="21">
        <f t="shared" si="6"/>
        <v>0</v>
      </c>
      <c r="AG6" s="21">
        <f t="shared" si="7"/>
        <v>0</v>
      </c>
      <c r="AH6" s="83" t="str">
        <f t="shared" si="8"/>
        <v>-</v>
      </c>
      <c r="AI6" s="82">
        <f t="shared" si="9"/>
        <v>0</v>
      </c>
    </row>
    <row r="7" spans="1:35" ht="12.75" customHeight="1">
      <c r="A7" s="108" t="s">
        <v>1766</v>
      </c>
      <c r="B7" s="110" t="s">
        <v>1767</v>
      </c>
      <c r="C7" s="82" t="s">
        <v>1768</v>
      </c>
      <c r="D7" s="21" t="s">
        <v>1769</v>
      </c>
      <c r="E7" s="21" t="s">
        <v>1770</v>
      </c>
      <c r="F7" s="112" t="s">
        <v>1750</v>
      </c>
      <c r="G7" s="104" t="s">
        <v>1771</v>
      </c>
      <c r="H7" s="32" t="s">
        <v>1772</v>
      </c>
      <c r="I7" s="22" t="s">
        <v>1773</v>
      </c>
      <c r="J7" s="94" t="s">
        <v>1774</v>
      </c>
      <c r="K7" s="23" t="s">
        <v>1757</v>
      </c>
      <c r="L7" s="114" t="s">
        <v>1755</v>
      </c>
      <c r="M7" s="106">
        <v>513.28</v>
      </c>
      <c r="N7" s="24" t="s">
        <v>1755</v>
      </c>
      <c r="O7" s="96">
        <v>24.349442379182157</v>
      </c>
      <c r="P7" s="25" t="s">
        <v>1757</v>
      </c>
      <c r="Q7" s="26"/>
      <c r="R7" s="27"/>
      <c r="S7" s="116" t="s">
        <v>1757</v>
      </c>
      <c r="T7" s="98">
        <v>30895</v>
      </c>
      <c r="U7" s="79">
        <v>0</v>
      </c>
      <c r="V7" s="80">
        <v>2038</v>
      </c>
      <c r="W7" s="118">
        <v>0</v>
      </c>
      <c r="X7" s="101" t="s">
        <v>1757</v>
      </c>
      <c r="Y7" s="121" t="s">
        <v>1757</v>
      </c>
      <c r="Z7" s="82">
        <f t="shared" si="0"/>
        <v>1</v>
      </c>
      <c r="AA7" s="21">
        <f t="shared" si="1"/>
        <v>1</v>
      </c>
      <c r="AB7" s="21">
        <f t="shared" si="2"/>
        <v>0</v>
      </c>
      <c r="AC7" s="21">
        <f t="shared" si="3"/>
        <v>0</v>
      </c>
      <c r="AD7" s="83" t="str">
        <f t="shared" si="4"/>
        <v>SRSA</v>
      </c>
      <c r="AE7" s="82">
        <f t="shared" si="5"/>
        <v>1</v>
      </c>
      <c r="AF7" s="21">
        <f t="shared" si="6"/>
        <v>1</v>
      </c>
      <c r="AG7" s="21" t="str">
        <f t="shared" si="7"/>
        <v>Initial</v>
      </c>
      <c r="AH7" s="83" t="str">
        <f t="shared" si="8"/>
        <v>-</v>
      </c>
      <c r="AI7" s="82" t="str">
        <f t="shared" si="9"/>
        <v>SRSA</v>
      </c>
    </row>
    <row r="8" spans="1:35" s="28" customFormat="1" ht="12.75" customHeight="1">
      <c r="A8" s="108" t="s">
        <v>1775</v>
      </c>
      <c r="B8" s="110" t="s">
        <v>1776</v>
      </c>
      <c r="C8" s="82" t="s">
        <v>1777</v>
      </c>
      <c r="D8" s="21" t="s">
        <v>1778</v>
      </c>
      <c r="E8" s="21" t="s">
        <v>1779</v>
      </c>
      <c r="F8" s="112" t="s">
        <v>1750</v>
      </c>
      <c r="G8" s="104" t="s">
        <v>1780</v>
      </c>
      <c r="H8" s="32" t="s">
        <v>1781</v>
      </c>
      <c r="I8" s="22" t="s">
        <v>1782</v>
      </c>
      <c r="J8" s="94"/>
      <c r="K8" s="23"/>
      <c r="L8" s="114"/>
      <c r="M8" s="106"/>
      <c r="N8" s="24"/>
      <c r="O8" s="96" t="s">
        <v>1756</v>
      </c>
      <c r="P8" s="25" t="s">
        <v>1755</v>
      </c>
      <c r="Q8" s="26"/>
      <c r="R8" s="27"/>
      <c r="S8" s="116"/>
      <c r="T8" s="98"/>
      <c r="U8" s="79"/>
      <c r="V8" s="80"/>
      <c r="W8" s="118"/>
      <c r="X8" s="102"/>
      <c r="Y8" s="120"/>
      <c r="Z8" s="82">
        <f t="shared" si="0"/>
        <v>0</v>
      </c>
      <c r="AA8" s="21">
        <f t="shared" si="1"/>
        <v>0</v>
      </c>
      <c r="AB8" s="21">
        <f t="shared" si="2"/>
        <v>0</v>
      </c>
      <c r="AC8" s="21">
        <f t="shared" si="3"/>
        <v>0</v>
      </c>
      <c r="AD8" s="83" t="str">
        <f t="shared" si="4"/>
        <v>-</v>
      </c>
      <c r="AE8" s="82">
        <f t="shared" si="5"/>
        <v>0</v>
      </c>
      <c r="AF8" s="21">
        <f t="shared" si="6"/>
        <v>0</v>
      </c>
      <c r="AG8" s="21">
        <f t="shared" si="7"/>
        <v>0</v>
      </c>
      <c r="AH8" s="83" t="str">
        <f t="shared" si="8"/>
        <v>-</v>
      </c>
      <c r="AI8" s="82">
        <f t="shared" si="9"/>
        <v>0</v>
      </c>
    </row>
    <row r="9" spans="1:35" s="28" customFormat="1" ht="12.75" customHeight="1">
      <c r="A9" s="108" t="s">
        <v>1786</v>
      </c>
      <c r="B9" s="110" t="s">
        <v>1787</v>
      </c>
      <c r="C9" s="82" t="s">
        <v>1788</v>
      </c>
      <c r="D9" s="21" t="s">
        <v>1789</v>
      </c>
      <c r="E9" s="21" t="s">
        <v>1790</v>
      </c>
      <c r="F9" s="112" t="s">
        <v>1750</v>
      </c>
      <c r="G9" s="104" t="s">
        <v>1791</v>
      </c>
      <c r="H9" s="32" t="s">
        <v>1792</v>
      </c>
      <c r="I9" s="22" t="s">
        <v>1793</v>
      </c>
      <c r="J9" s="94" t="s">
        <v>1794</v>
      </c>
      <c r="K9" s="23" t="s">
        <v>1755</v>
      </c>
      <c r="L9" s="114"/>
      <c r="M9" s="106"/>
      <c r="N9" s="24"/>
      <c r="O9" s="96" t="s">
        <v>1756</v>
      </c>
      <c r="P9" s="25" t="s">
        <v>1755</v>
      </c>
      <c r="Q9" s="26"/>
      <c r="R9" s="27"/>
      <c r="S9" s="116" t="s">
        <v>1755</v>
      </c>
      <c r="T9" s="98"/>
      <c r="U9" s="79"/>
      <c r="V9" s="80"/>
      <c r="W9" s="118"/>
      <c r="X9" s="102"/>
      <c r="Y9" s="120"/>
      <c r="Z9" s="82">
        <f t="shared" si="0"/>
        <v>0</v>
      </c>
      <c r="AA9" s="21">
        <f t="shared" si="1"/>
        <v>0</v>
      </c>
      <c r="AB9" s="21">
        <f t="shared" si="2"/>
        <v>0</v>
      </c>
      <c r="AC9" s="21">
        <f t="shared" si="3"/>
        <v>0</v>
      </c>
      <c r="AD9" s="83" t="str">
        <f t="shared" si="4"/>
        <v>-</v>
      </c>
      <c r="AE9" s="82">
        <f t="shared" si="5"/>
        <v>0</v>
      </c>
      <c r="AF9" s="21">
        <f t="shared" si="6"/>
        <v>0</v>
      </c>
      <c r="AG9" s="21">
        <f t="shared" si="7"/>
        <v>0</v>
      </c>
      <c r="AH9" s="83" t="str">
        <f t="shared" si="8"/>
        <v>-</v>
      </c>
      <c r="AI9" s="82">
        <f t="shared" si="9"/>
        <v>0</v>
      </c>
    </row>
    <row r="10" spans="1:35" s="28" customFormat="1" ht="12.75" customHeight="1">
      <c r="A10" s="108" t="s">
        <v>1570</v>
      </c>
      <c r="B10" s="110" t="s">
        <v>1571</v>
      </c>
      <c r="C10" s="82" t="s">
        <v>1572</v>
      </c>
      <c r="D10" s="21" t="s">
        <v>1573</v>
      </c>
      <c r="E10" s="21" t="s">
        <v>1574</v>
      </c>
      <c r="F10" s="112" t="s">
        <v>1750</v>
      </c>
      <c r="G10" s="104" t="s">
        <v>1575</v>
      </c>
      <c r="H10" s="32" t="s">
        <v>1576</v>
      </c>
      <c r="I10" s="22" t="s">
        <v>1577</v>
      </c>
      <c r="J10" s="94" t="s">
        <v>1794</v>
      </c>
      <c r="K10" s="23" t="s">
        <v>1755</v>
      </c>
      <c r="L10" s="114"/>
      <c r="M10" s="106"/>
      <c r="N10" s="24"/>
      <c r="O10" s="96" t="s">
        <v>1756</v>
      </c>
      <c r="P10" s="25" t="s">
        <v>1755</v>
      </c>
      <c r="Q10" s="26"/>
      <c r="R10" s="27"/>
      <c r="S10" s="116" t="s">
        <v>1755</v>
      </c>
      <c r="T10" s="98"/>
      <c r="U10" s="79"/>
      <c r="V10" s="80"/>
      <c r="W10" s="118"/>
      <c r="X10" s="102"/>
      <c r="Y10" s="120"/>
      <c r="Z10" s="82">
        <f t="shared" si="0"/>
        <v>0</v>
      </c>
      <c r="AA10" s="21">
        <f t="shared" si="1"/>
        <v>0</v>
      </c>
      <c r="AB10" s="21">
        <f t="shared" si="2"/>
        <v>0</v>
      </c>
      <c r="AC10" s="21">
        <f t="shared" si="3"/>
        <v>0</v>
      </c>
      <c r="AD10" s="83" t="str">
        <f t="shared" si="4"/>
        <v>-</v>
      </c>
      <c r="AE10" s="82">
        <f t="shared" si="5"/>
        <v>0</v>
      </c>
      <c r="AF10" s="21">
        <f t="shared" si="6"/>
        <v>0</v>
      </c>
      <c r="AG10" s="21">
        <f t="shared" si="7"/>
        <v>0</v>
      </c>
      <c r="AH10" s="83" t="str">
        <f t="shared" si="8"/>
        <v>-</v>
      </c>
      <c r="AI10" s="82">
        <f t="shared" si="9"/>
        <v>0</v>
      </c>
    </row>
    <row r="11" spans="1:35" s="28" customFormat="1" ht="12.75" customHeight="1">
      <c r="A11" s="108" t="s">
        <v>1578</v>
      </c>
      <c r="B11" s="110" t="s">
        <v>1579</v>
      </c>
      <c r="C11" s="82" t="s">
        <v>1580</v>
      </c>
      <c r="D11" s="21" t="s">
        <v>1581</v>
      </c>
      <c r="E11" s="21" t="s">
        <v>1574</v>
      </c>
      <c r="F11" s="112" t="s">
        <v>1750</v>
      </c>
      <c r="G11" s="104" t="s">
        <v>1575</v>
      </c>
      <c r="H11" s="32" t="s">
        <v>1582</v>
      </c>
      <c r="I11" s="22" t="s">
        <v>1583</v>
      </c>
      <c r="J11" s="94" t="s">
        <v>1794</v>
      </c>
      <c r="K11" s="23" t="s">
        <v>1755</v>
      </c>
      <c r="L11" s="114"/>
      <c r="M11" s="106"/>
      <c r="N11" s="24"/>
      <c r="O11" s="96" t="s">
        <v>1756</v>
      </c>
      <c r="P11" s="25" t="s">
        <v>1755</v>
      </c>
      <c r="Q11" s="26"/>
      <c r="R11" s="27"/>
      <c r="S11" s="116" t="s">
        <v>1755</v>
      </c>
      <c r="T11" s="98"/>
      <c r="U11" s="79"/>
      <c r="V11" s="80"/>
      <c r="W11" s="118"/>
      <c r="X11" s="102"/>
      <c r="Y11" s="120"/>
      <c r="Z11" s="82">
        <f t="shared" si="0"/>
        <v>0</v>
      </c>
      <c r="AA11" s="21">
        <f t="shared" si="1"/>
        <v>0</v>
      </c>
      <c r="AB11" s="21">
        <f t="shared" si="2"/>
        <v>0</v>
      </c>
      <c r="AC11" s="21">
        <f t="shared" si="3"/>
        <v>0</v>
      </c>
      <c r="AD11" s="83" t="str">
        <f t="shared" si="4"/>
        <v>-</v>
      </c>
      <c r="AE11" s="82">
        <f t="shared" si="5"/>
        <v>0</v>
      </c>
      <c r="AF11" s="21">
        <f t="shared" si="6"/>
        <v>0</v>
      </c>
      <c r="AG11" s="21">
        <f t="shared" si="7"/>
        <v>0</v>
      </c>
      <c r="AH11" s="83" t="str">
        <f t="shared" si="8"/>
        <v>-</v>
      </c>
      <c r="AI11" s="82">
        <f t="shared" si="9"/>
        <v>0</v>
      </c>
    </row>
    <row r="12" spans="1:35" ht="12.75" customHeight="1">
      <c r="A12" s="108" t="s">
        <v>1584</v>
      </c>
      <c r="B12" s="110" t="s">
        <v>1585</v>
      </c>
      <c r="C12" s="82" t="s">
        <v>1586</v>
      </c>
      <c r="D12" s="21" t="s">
        <v>1587</v>
      </c>
      <c r="E12" s="21" t="s">
        <v>1588</v>
      </c>
      <c r="F12" s="112" t="s">
        <v>1750</v>
      </c>
      <c r="G12" s="104" t="s">
        <v>1589</v>
      </c>
      <c r="H12" s="32" t="s">
        <v>1590</v>
      </c>
      <c r="I12" s="22" t="s">
        <v>1591</v>
      </c>
      <c r="J12" s="94" t="s">
        <v>1592</v>
      </c>
      <c r="K12" s="23" t="s">
        <v>1755</v>
      </c>
      <c r="L12" s="114" t="s">
        <v>1755</v>
      </c>
      <c r="M12" s="106">
        <v>1945.12</v>
      </c>
      <c r="N12" s="24"/>
      <c r="O12" s="96">
        <v>23.612334801762113</v>
      </c>
      <c r="P12" s="25" t="s">
        <v>1757</v>
      </c>
      <c r="Q12" s="26"/>
      <c r="R12" s="27"/>
      <c r="S12" s="116" t="s">
        <v>1757</v>
      </c>
      <c r="T12" s="98">
        <v>126380</v>
      </c>
      <c r="U12" s="79">
        <v>0</v>
      </c>
      <c r="V12" s="80">
        <v>8559</v>
      </c>
      <c r="W12" s="118">
        <v>0</v>
      </c>
      <c r="X12" s="101" t="s">
        <v>1757</v>
      </c>
      <c r="Y12" s="121" t="s">
        <v>1757</v>
      </c>
      <c r="Z12" s="82">
        <f t="shared" si="0"/>
        <v>0</v>
      </c>
      <c r="AA12" s="21">
        <f t="shared" si="1"/>
        <v>0</v>
      </c>
      <c r="AB12" s="21">
        <f t="shared" si="2"/>
        <v>0</v>
      </c>
      <c r="AC12" s="21">
        <f t="shared" si="3"/>
        <v>0</v>
      </c>
      <c r="AD12" s="83" t="str">
        <f t="shared" si="4"/>
        <v>-</v>
      </c>
      <c r="AE12" s="82">
        <f t="shared" si="5"/>
        <v>1</v>
      </c>
      <c r="AF12" s="21">
        <f t="shared" si="6"/>
        <v>1</v>
      </c>
      <c r="AG12" s="21" t="str">
        <f t="shared" si="7"/>
        <v>Initial</v>
      </c>
      <c r="AH12" s="83" t="str">
        <f t="shared" si="8"/>
        <v>RLIS</v>
      </c>
      <c r="AI12" s="82">
        <f t="shared" si="9"/>
        <v>0</v>
      </c>
    </row>
    <row r="13" spans="1:35" s="28" customFormat="1" ht="12.75" customHeight="1">
      <c r="A13" s="108" t="s">
        <v>1593</v>
      </c>
      <c r="B13" s="110" t="s">
        <v>1594</v>
      </c>
      <c r="C13" s="82" t="s">
        <v>1595</v>
      </c>
      <c r="D13" s="21" t="s">
        <v>1596</v>
      </c>
      <c r="E13" s="21" t="s">
        <v>1597</v>
      </c>
      <c r="F13" s="112" t="s">
        <v>1750</v>
      </c>
      <c r="G13" s="104" t="s">
        <v>1598</v>
      </c>
      <c r="H13" s="32" t="s">
        <v>1784</v>
      </c>
      <c r="I13" s="22" t="s">
        <v>1599</v>
      </c>
      <c r="J13" s="94" t="s">
        <v>1774</v>
      </c>
      <c r="K13" s="23" t="s">
        <v>1757</v>
      </c>
      <c r="L13" s="114"/>
      <c r="M13" s="106"/>
      <c r="N13" s="24"/>
      <c r="O13" s="96" t="s">
        <v>1756</v>
      </c>
      <c r="P13" s="25" t="s">
        <v>1755</v>
      </c>
      <c r="Q13" s="26"/>
      <c r="R13" s="27"/>
      <c r="S13" s="116" t="s">
        <v>1757</v>
      </c>
      <c r="T13" s="98"/>
      <c r="U13" s="79"/>
      <c r="V13" s="80"/>
      <c r="W13" s="118"/>
      <c r="X13" s="102"/>
      <c r="Y13" s="120"/>
      <c r="Z13" s="82">
        <f t="shared" si="0"/>
        <v>1</v>
      </c>
      <c r="AA13" s="21">
        <f t="shared" si="1"/>
        <v>0</v>
      </c>
      <c r="AB13" s="21">
        <f t="shared" si="2"/>
        <v>0</v>
      </c>
      <c r="AC13" s="21">
        <f t="shared" si="3"/>
        <v>0</v>
      </c>
      <c r="AD13" s="83" t="str">
        <f t="shared" si="4"/>
        <v>-</v>
      </c>
      <c r="AE13" s="82">
        <f t="shared" si="5"/>
        <v>1</v>
      </c>
      <c r="AF13" s="21">
        <f t="shared" si="6"/>
        <v>0</v>
      </c>
      <c r="AG13" s="21">
        <f t="shared" si="7"/>
        <v>0</v>
      </c>
      <c r="AH13" s="83" t="str">
        <f t="shared" si="8"/>
        <v>-</v>
      </c>
      <c r="AI13" s="82">
        <f t="shared" si="9"/>
        <v>0</v>
      </c>
    </row>
    <row r="14" spans="1:35" ht="12.75" customHeight="1">
      <c r="A14" s="108" t="s">
        <v>1600</v>
      </c>
      <c r="B14" s="110" t="s">
        <v>1601</v>
      </c>
      <c r="C14" s="82" t="s">
        <v>1602</v>
      </c>
      <c r="D14" s="21" t="s">
        <v>1603</v>
      </c>
      <c r="E14" s="21" t="s">
        <v>1574</v>
      </c>
      <c r="F14" s="112" t="s">
        <v>1750</v>
      </c>
      <c r="G14" s="104" t="s">
        <v>1604</v>
      </c>
      <c r="H14" s="32" t="s">
        <v>1784</v>
      </c>
      <c r="I14" s="22" t="s">
        <v>1605</v>
      </c>
      <c r="J14" s="94" t="s">
        <v>1794</v>
      </c>
      <c r="K14" s="23" t="s">
        <v>1755</v>
      </c>
      <c r="L14" s="114" t="s">
        <v>1755</v>
      </c>
      <c r="M14" s="106">
        <v>483.97</v>
      </c>
      <c r="N14" s="24" t="s">
        <v>1755</v>
      </c>
      <c r="O14" s="96" t="s">
        <v>1756</v>
      </c>
      <c r="P14" s="25" t="s">
        <v>1755</v>
      </c>
      <c r="Q14" s="26"/>
      <c r="R14" s="27"/>
      <c r="S14" s="116" t="s">
        <v>1755</v>
      </c>
      <c r="T14" s="98">
        <v>8032</v>
      </c>
      <c r="U14" s="79">
        <v>0</v>
      </c>
      <c r="V14" s="80">
        <v>1950</v>
      </c>
      <c r="W14" s="118">
        <v>0</v>
      </c>
      <c r="X14" s="101" t="s">
        <v>1757</v>
      </c>
      <c r="Y14" s="119" t="s">
        <v>1755</v>
      </c>
      <c r="Z14" s="82">
        <f t="shared" si="0"/>
        <v>0</v>
      </c>
      <c r="AA14" s="21">
        <f t="shared" si="1"/>
        <v>1</v>
      </c>
      <c r="AB14" s="21">
        <f t="shared" si="2"/>
        <v>0</v>
      </c>
      <c r="AC14" s="21">
        <f t="shared" si="3"/>
        <v>0</v>
      </c>
      <c r="AD14" s="83" t="str">
        <f t="shared" si="4"/>
        <v>-</v>
      </c>
      <c r="AE14" s="82">
        <f t="shared" si="5"/>
        <v>0</v>
      </c>
      <c r="AF14" s="21">
        <f t="shared" si="6"/>
        <v>0</v>
      </c>
      <c r="AG14" s="21">
        <f t="shared" si="7"/>
        <v>0</v>
      </c>
      <c r="AH14" s="83" t="str">
        <f t="shared" si="8"/>
        <v>-</v>
      </c>
      <c r="AI14" s="82">
        <f t="shared" si="9"/>
        <v>0</v>
      </c>
    </row>
    <row r="15" spans="1:35" ht="12.75" customHeight="1">
      <c r="A15" s="108" t="s">
        <v>1606</v>
      </c>
      <c r="B15" s="110" t="s">
        <v>1607</v>
      </c>
      <c r="C15" s="82" t="s">
        <v>1608</v>
      </c>
      <c r="D15" s="21" t="s">
        <v>1609</v>
      </c>
      <c r="E15" s="21" t="s">
        <v>1610</v>
      </c>
      <c r="F15" s="112" t="s">
        <v>1750</v>
      </c>
      <c r="G15" s="104" t="s">
        <v>1611</v>
      </c>
      <c r="H15" s="32" t="s">
        <v>1612</v>
      </c>
      <c r="I15" s="22" t="s">
        <v>1613</v>
      </c>
      <c r="J15" s="94" t="s">
        <v>1774</v>
      </c>
      <c r="K15" s="23" t="s">
        <v>1757</v>
      </c>
      <c r="L15" s="114" t="s">
        <v>1755</v>
      </c>
      <c r="M15" s="106">
        <v>423.11</v>
      </c>
      <c r="N15" s="24" t="s">
        <v>1755</v>
      </c>
      <c r="O15" s="96">
        <v>7.482993197278912</v>
      </c>
      <c r="P15" s="25" t="s">
        <v>1755</v>
      </c>
      <c r="Q15" s="26"/>
      <c r="R15" s="27"/>
      <c r="S15" s="116" t="s">
        <v>1757</v>
      </c>
      <c r="T15" s="98">
        <v>12901</v>
      </c>
      <c r="U15" s="79">
        <v>0</v>
      </c>
      <c r="V15" s="80">
        <v>716</v>
      </c>
      <c r="W15" s="118">
        <v>0</v>
      </c>
      <c r="X15" s="101" t="s">
        <v>1757</v>
      </c>
      <c r="Y15" s="119" t="s">
        <v>1755</v>
      </c>
      <c r="Z15" s="82">
        <f t="shared" si="0"/>
        <v>1</v>
      </c>
      <c r="AA15" s="21">
        <f t="shared" si="1"/>
        <v>1</v>
      </c>
      <c r="AB15" s="21">
        <f t="shared" si="2"/>
        <v>0</v>
      </c>
      <c r="AC15" s="21">
        <f t="shared" si="3"/>
        <v>0</v>
      </c>
      <c r="AD15" s="83" t="str">
        <f t="shared" si="4"/>
        <v>SRSA</v>
      </c>
      <c r="AE15" s="82">
        <f t="shared" si="5"/>
        <v>1</v>
      </c>
      <c r="AF15" s="21">
        <f t="shared" si="6"/>
        <v>0</v>
      </c>
      <c r="AG15" s="21">
        <f t="shared" si="7"/>
        <v>0</v>
      </c>
      <c r="AH15" s="83" t="str">
        <f t="shared" si="8"/>
        <v>-</v>
      </c>
      <c r="AI15" s="82">
        <f t="shared" si="9"/>
        <v>0</v>
      </c>
    </row>
    <row r="16" spans="1:35" ht="12.75" customHeight="1">
      <c r="A16" s="108" t="s">
        <v>1614</v>
      </c>
      <c r="B16" s="110" t="s">
        <v>1615</v>
      </c>
      <c r="C16" s="82" t="s">
        <v>1616</v>
      </c>
      <c r="D16" s="21" t="s">
        <v>1617</v>
      </c>
      <c r="E16" s="21" t="s">
        <v>1618</v>
      </c>
      <c r="F16" s="112" t="s">
        <v>1750</v>
      </c>
      <c r="G16" s="104" t="s">
        <v>1619</v>
      </c>
      <c r="H16" s="32" t="s">
        <v>1620</v>
      </c>
      <c r="I16" s="22" t="s">
        <v>1621</v>
      </c>
      <c r="J16" s="94" t="s">
        <v>1592</v>
      </c>
      <c r="K16" s="23" t="s">
        <v>1755</v>
      </c>
      <c r="L16" s="114" t="s">
        <v>1755</v>
      </c>
      <c r="M16" s="106">
        <v>1465.6</v>
      </c>
      <c r="N16" s="24" t="s">
        <v>1755</v>
      </c>
      <c r="O16" s="96">
        <v>20.481927710843372</v>
      </c>
      <c r="P16" s="25" t="s">
        <v>1757</v>
      </c>
      <c r="Q16" s="26"/>
      <c r="R16" s="27"/>
      <c r="S16" s="116" t="s">
        <v>1757</v>
      </c>
      <c r="T16" s="98">
        <v>92638</v>
      </c>
      <c r="U16" s="79">
        <v>0</v>
      </c>
      <c r="V16" s="80">
        <v>6147</v>
      </c>
      <c r="W16" s="118">
        <v>0</v>
      </c>
      <c r="X16" s="101" t="s">
        <v>1755</v>
      </c>
      <c r="Y16" s="119" t="s">
        <v>1757</v>
      </c>
      <c r="Z16" s="82">
        <f t="shared" si="0"/>
        <v>0</v>
      </c>
      <c r="AA16" s="21">
        <f t="shared" si="1"/>
        <v>0</v>
      </c>
      <c r="AB16" s="21">
        <f t="shared" si="2"/>
        <v>0</v>
      </c>
      <c r="AC16" s="21">
        <f t="shared" si="3"/>
        <v>0</v>
      </c>
      <c r="AD16" s="83" t="str">
        <f t="shared" si="4"/>
        <v>-</v>
      </c>
      <c r="AE16" s="82">
        <f t="shared" si="5"/>
        <v>1</v>
      </c>
      <c r="AF16" s="21">
        <f t="shared" si="6"/>
        <v>1</v>
      </c>
      <c r="AG16" s="21" t="str">
        <f t="shared" si="7"/>
        <v>Initial</v>
      </c>
      <c r="AH16" s="83" t="str">
        <f t="shared" si="8"/>
        <v>RLIS</v>
      </c>
      <c r="AI16" s="82">
        <f t="shared" si="9"/>
        <v>0</v>
      </c>
    </row>
    <row r="17" spans="1:35" ht="12.75" customHeight="1">
      <c r="A17" s="108" t="s">
        <v>1622</v>
      </c>
      <c r="B17" s="110" t="s">
        <v>1623</v>
      </c>
      <c r="C17" s="82" t="s">
        <v>1624</v>
      </c>
      <c r="D17" s="21" t="s">
        <v>1625</v>
      </c>
      <c r="E17" s="21" t="s">
        <v>1626</v>
      </c>
      <c r="F17" s="112" t="s">
        <v>1750</v>
      </c>
      <c r="G17" s="104" t="s">
        <v>1627</v>
      </c>
      <c r="H17" s="32" t="s">
        <v>1628</v>
      </c>
      <c r="I17" s="22" t="s">
        <v>1629</v>
      </c>
      <c r="J17" s="94" t="s">
        <v>1774</v>
      </c>
      <c r="K17" s="23" t="s">
        <v>1757</v>
      </c>
      <c r="L17" s="114" t="s">
        <v>1755</v>
      </c>
      <c r="M17" s="106">
        <v>1008.96</v>
      </c>
      <c r="N17" s="24" t="s">
        <v>1755</v>
      </c>
      <c r="O17" s="96">
        <v>25.150732127476317</v>
      </c>
      <c r="P17" s="25" t="s">
        <v>1757</v>
      </c>
      <c r="Q17" s="26"/>
      <c r="R17" s="27"/>
      <c r="S17" s="116" t="s">
        <v>1757</v>
      </c>
      <c r="T17" s="98">
        <v>72373</v>
      </c>
      <c r="U17" s="79">
        <v>0</v>
      </c>
      <c r="V17" s="80">
        <v>5429</v>
      </c>
      <c r="W17" s="118">
        <v>0</v>
      </c>
      <c r="X17" s="101" t="s">
        <v>1757</v>
      </c>
      <c r="Y17" s="119" t="s">
        <v>1755</v>
      </c>
      <c r="Z17" s="82">
        <f t="shared" si="0"/>
        <v>1</v>
      </c>
      <c r="AA17" s="21">
        <f t="shared" si="1"/>
        <v>0</v>
      </c>
      <c r="AB17" s="21">
        <f t="shared" si="2"/>
        <v>0</v>
      </c>
      <c r="AC17" s="21">
        <f t="shared" si="3"/>
        <v>0</v>
      </c>
      <c r="AD17" s="83" t="str">
        <f t="shared" si="4"/>
        <v>-</v>
      </c>
      <c r="AE17" s="82">
        <f t="shared" si="5"/>
        <v>1</v>
      </c>
      <c r="AF17" s="21">
        <f t="shared" si="6"/>
        <v>1</v>
      </c>
      <c r="AG17" s="21" t="str">
        <f t="shared" si="7"/>
        <v>Initial</v>
      </c>
      <c r="AH17" s="83" t="str">
        <f t="shared" si="8"/>
        <v>RLIS</v>
      </c>
      <c r="AI17" s="82">
        <f t="shared" si="9"/>
        <v>0</v>
      </c>
    </row>
    <row r="18" spans="1:35" ht="12.75" customHeight="1">
      <c r="A18" s="108" t="s">
        <v>1630</v>
      </c>
      <c r="B18" s="110" t="s">
        <v>1631</v>
      </c>
      <c r="C18" s="82" t="s">
        <v>1632</v>
      </c>
      <c r="D18" s="21" t="s">
        <v>1633</v>
      </c>
      <c r="E18" s="21" t="s">
        <v>1634</v>
      </c>
      <c r="F18" s="112" t="s">
        <v>1750</v>
      </c>
      <c r="G18" s="104" t="s">
        <v>1635</v>
      </c>
      <c r="H18" s="32" t="s">
        <v>1636</v>
      </c>
      <c r="I18" s="22" t="s">
        <v>1637</v>
      </c>
      <c r="J18" s="94" t="s">
        <v>1774</v>
      </c>
      <c r="K18" s="23" t="s">
        <v>1757</v>
      </c>
      <c r="L18" s="114" t="s">
        <v>1755</v>
      </c>
      <c r="M18" s="106">
        <v>511.42</v>
      </c>
      <c r="N18" s="24" t="s">
        <v>1755</v>
      </c>
      <c r="O18" s="96">
        <v>42.06241519674355</v>
      </c>
      <c r="P18" s="25" t="s">
        <v>1757</v>
      </c>
      <c r="Q18" s="26"/>
      <c r="R18" s="27"/>
      <c r="S18" s="116" t="s">
        <v>1757</v>
      </c>
      <c r="T18" s="98">
        <v>94576</v>
      </c>
      <c r="U18" s="79">
        <v>0</v>
      </c>
      <c r="V18" s="80">
        <v>6478</v>
      </c>
      <c r="W18" s="118">
        <v>0</v>
      </c>
      <c r="X18" s="101" t="s">
        <v>1757</v>
      </c>
      <c r="Y18" s="119" t="s">
        <v>1757</v>
      </c>
      <c r="Z18" s="82">
        <f t="shared" si="0"/>
        <v>1</v>
      </c>
      <c r="AA18" s="21">
        <f t="shared" si="1"/>
        <v>1</v>
      </c>
      <c r="AB18" s="21">
        <f t="shared" si="2"/>
        <v>0</v>
      </c>
      <c r="AC18" s="21">
        <f t="shared" si="3"/>
        <v>0</v>
      </c>
      <c r="AD18" s="83" t="str">
        <f t="shared" si="4"/>
        <v>SRSA</v>
      </c>
      <c r="AE18" s="82">
        <f t="shared" si="5"/>
        <v>1</v>
      </c>
      <c r="AF18" s="21">
        <f t="shared" si="6"/>
        <v>1</v>
      </c>
      <c r="AG18" s="21" t="str">
        <f t="shared" si="7"/>
        <v>Initial</v>
      </c>
      <c r="AH18" s="83" t="str">
        <f t="shared" si="8"/>
        <v>-</v>
      </c>
      <c r="AI18" s="82" t="str">
        <f t="shared" si="9"/>
        <v>SRSA</v>
      </c>
    </row>
    <row r="19" spans="1:35" ht="12.75" customHeight="1">
      <c r="A19" s="108" t="s">
        <v>1638</v>
      </c>
      <c r="B19" s="110" t="s">
        <v>1639</v>
      </c>
      <c r="C19" s="82" t="s">
        <v>1640</v>
      </c>
      <c r="D19" s="21" t="s">
        <v>1641</v>
      </c>
      <c r="E19" s="21" t="s">
        <v>1642</v>
      </c>
      <c r="F19" s="112" t="s">
        <v>1750</v>
      </c>
      <c r="G19" s="104" t="s">
        <v>1643</v>
      </c>
      <c r="H19" s="32" t="s">
        <v>1644</v>
      </c>
      <c r="I19" s="22" t="s">
        <v>1645</v>
      </c>
      <c r="J19" s="94" t="s">
        <v>1774</v>
      </c>
      <c r="K19" s="23" t="s">
        <v>1757</v>
      </c>
      <c r="L19" s="114" t="s">
        <v>1755</v>
      </c>
      <c r="M19" s="106">
        <v>1230.49</v>
      </c>
      <c r="N19" s="24" t="s">
        <v>1755</v>
      </c>
      <c r="O19" s="96">
        <v>26.825938566552903</v>
      </c>
      <c r="P19" s="25" t="s">
        <v>1757</v>
      </c>
      <c r="Q19" s="26"/>
      <c r="R19" s="27"/>
      <c r="S19" s="116" t="s">
        <v>1757</v>
      </c>
      <c r="T19" s="98">
        <v>100480</v>
      </c>
      <c r="U19" s="79">
        <v>0</v>
      </c>
      <c r="V19" s="80">
        <v>6145</v>
      </c>
      <c r="W19" s="118">
        <v>0</v>
      </c>
      <c r="X19" s="101" t="s">
        <v>1757</v>
      </c>
      <c r="Y19" s="119" t="s">
        <v>1757</v>
      </c>
      <c r="Z19" s="82">
        <f t="shared" si="0"/>
        <v>1</v>
      </c>
      <c r="AA19" s="21">
        <f t="shared" si="1"/>
        <v>0</v>
      </c>
      <c r="AB19" s="21">
        <f t="shared" si="2"/>
        <v>0</v>
      </c>
      <c r="AC19" s="21">
        <f t="shared" si="3"/>
        <v>0</v>
      </c>
      <c r="AD19" s="83" t="str">
        <f t="shared" si="4"/>
        <v>-</v>
      </c>
      <c r="AE19" s="82">
        <f t="shared" si="5"/>
        <v>1</v>
      </c>
      <c r="AF19" s="21">
        <f t="shared" si="6"/>
        <v>1</v>
      </c>
      <c r="AG19" s="21" t="str">
        <f t="shared" si="7"/>
        <v>Initial</v>
      </c>
      <c r="AH19" s="83" t="str">
        <f t="shared" si="8"/>
        <v>RLIS</v>
      </c>
      <c r="AI19" s="82">
        <f t="shared" si="9"/>
        <v>0</v>
      </c>
    </row>
    <row r="20" spans="1:35" ht="12.75" customHeight="1">
      <c r="A20" s="108" t="s">
        <v>1646</v>
      </c>
      <c r="B20" s="110" t="s">
        <v>1647</v>
      </c>
      <c r="C20" s="82" t="s">
        <v>1648</v>
      </c>
      <c r="D20" s="21" t="s">
        <v>1649</v>
      </c>
      <c r="E20" s="21" t="s">
        <v>1650</v>
      </c>
      <c r="F20" s="112" t="s">
        <v>1750</v>
      </c>
      <c r="G20" s="104" t="s">
        <v>1651</v>
      </c>
      <c r="H20" s="32" t="s">
        <v>1784</v>
      </c>
      <c r="I20" s="22" t="s">
        <v>1652</v>
      </c>
      <c r="J20" s="94" t="s">
        <v>1774</v>
      </c>
      <c r="K20" s="23" t="s">
        <v>1757</v>
      </c>
      <c r="L20" s="114" t="s">
        <v>1755</v>
      </c>
      <c r="M20" s="106">
        <v>718.09</v>
      </c>
      <c r="N20" s="24" t="s">
        <v>1755</v>
      </c>
      <c r="O20" s="96">
        <v>30.53097345132743</v>
      </c>
      <c r="P20" s="25" t="s">
        <v>1757</v>
      </c>
      <c r="Q20" s="26"/>
      <c r="R20" s="27"/>
      <c r="S20" s="116" t="s">
        <v>1757</v>
      </c>
      <c r="T20" s="98">
        <v>56302</v>
      </c>
      <c r="U20" s="79">
        <v>0</v>
      </c>
      <c r="V20" s="80">
        <v>3921</v>
      </c>
      <c r="W20" s="118">
        <v>0</v>
      </c>
      <c r="X20" s="101" t="s">
        <v>1757</v>
      </c>
      <c r="Y20" s="119" t="s">
        <v>1755</v>
      </c>
      <c r="Z20" s="82">
        <f t="shared" si="0"/>
        <v>1</v>
      </c>
      <c r="AA20" s="21">
        <f t="shared" si="1"/>
        <v>0</v>
      </c>
      <c r="AB20" s="21">
        <f t="shared" si="2"/>
        <v>0</v>
      </c>
      <c r="AC20" s="21">
        <f t="shared" si="3"/>
        <v>0</v>
      </c>
      <c r="AD20" s="83" t="str">
        <f t="shared" si="4"/>
        <v>-</v>
      </c>
      <c r="AE20" s="82">
        <f t="shared" si="5"/>
        <v>1</v>
      </c>
      <c r="AF20" s="21">
        <f t="shared" si="6"/>
        <v>1</v>
      </c>
      <c r="AG20" s="21" t="str">
        <f t="shared" si="7"/>
        <v>Initial</v>
      </c>
      <c r="AH20" s="83" t="str">
        <f t="shared" si="8"/>
        <v>RLIS</v>
      </c>
      <c r="AI20" s="82">
        <f t="shared" si="9"/>
        <v>0</v>
      </c>
    </row>
    <row r="21" spans="1:35" ht="12.75" customHeight="1">
      <c r="A21" s="108" t="s">
        <v>1653</v>
      </c>
      <c r="B21" s="110" t="s">
        <v>1654</v>
      </c>
      <c r="C21" s="82" t="s">
        <v>1655</v>
      </c>
      <c r="D21" s="21" t="s">
        <v>1656</v>
      </c>
      <c r="E21" s="21" t="s">
        <v>1657</v>
      </c>
      <c r="F21" s="112" t="s">
        <v>1750</v>
      </c>
      <c r="G21" s="104" t="s">
        <v>1658</v>
      </c>
      <c r="H21" s="32" t="s">
        <v>1659</v>
      </c>
      <c r="I21" s="22" t="s">
        <v>1660</v>
      </c>
      <c r="J21" s="94" t="s">
        <v>1592</v>
      </c>
      <c r="K21" s="23" t="s">
        <v>1755</v>
      </c>
      <c r="L21" s="114" t="s">
        <v>1755</v>
      </c>
      <c r="M21" s="106">
        <v>2468.89</v>
      </c>
      <c r="N21" s="24" t="s">
        <v>1755</v>
      </c>
      <c r="O21" s="96">
        <v>20.576619273301738</v>
      </c>
      <c r="P21" s="25" t="s">
        <v>1757</v>
      </c>
      <c r="Q21" s="26"/>
      <c r="R21" s="27"/>
      <c r="S21" s="116" t="s">
        <v>1757</v>
      </c>
      <c r="T21" s="98">
        <v>131213</v>
      </c>
      <c r="U21" s="79">
        <v>0</v>
      </c>
      <c r="V21" s="80">
        <v>11143</v>
      </c>
      <c r="W21" s="118">
        <v>0</v>
      </c>
      <c r="X21" s="101" t="s">
        <v>1757</v>
      </c>
      <c r="Y21" s="119" t="s">
        <v>1757</v>
      </c>
      <c r="Z21" s="82">
        <f t="shared" si="0"/>
        <v>0</v>
      </c>
      <c r="AA21" s="21">
        <f t="shared" si="1"/>
        <v>0</v>
      </c>
      <c r="AB21" s="21">
        <f t="shared" si="2"/>
        <v>0</v>
      </c>
      <c r="AC21" s="21">
        <f t="shared" si="3"/>
        <v>0</v>
      </c>
      <c r="AD21" s="83" t="str">
        <f t="shared" si="4"/>
        <v>-</v>
      </c>
      <c r="AE21" s="82">
        <f t="shared" si="5"/>
        <v>1</v>
      </c>
      <c r="AF21" s="21">
        <f t="shared" si="6"/>
        <v>1</v>
      </c>
      <c r="AG21" s="21" t="str">
        <f t="shared" si="7"/>
        <v>Initial</v>
      </c>
      <c r="AH21" s="83" t="str">
        <f t="shared" si="8"/>
        <v>RLIS</v>
      </c>
      <c r="AI21" s="82">
        <f t="shared" si="9"/>
        <v>0</v>
      </c>
    </row>
    <row r="22" spans="1:35" ht="12.75" customHeight="1">
      <c r="A22" s="108" t="s">
        <v>1661</v>
      </c>
      <c r="B22" s="110" t="s">
        <v>1662</v>
      </c>
      <c r="C22" s="82" t="s">
        <v>1663</v>
      </c>
      <c r="D22" s="21" t="s">
        <v>1664</v>
      </c>
      <c r="E22" s="21" t="s">
        <v>1665</v>
      </c>
      <c r="F22" s="112" t="s">
        <v>1750</v>
      </c>
      <c r="G22" s="104" t="s">
        <v>1666</v>
      </c>
      <c r="H22" s="32" t="s">
        <v>1667</v>
      </c>
      <c r="I22" s="22" t="s">
        <v>1668</v>
      </c>
      <c r="J22" s="94" t="s">
        <v>1669</v>
      </c>
      <c r="K22" s="23" t="s">
        <v>1757</v>
      </c>
      <c r="L22" s="114" t="s">
        <v>1755</v>
      </c>
      <c r="M22" s="106">
        <v>1193.85</v>
      </c>
      <c r="N22" s="24" t="s">
        <v>1755</v>
      </c>
      <c r="O22" s="96">
        <v>16.560509554140125</v>
      </c>
      <c r="P22" s="25" t="s">
        <v>1755</v>
      </c>
      <c r="Q22" s="26"/>
      <c r="R22" s="27"/>
      <c r="S22" s="116" t="s">
        <v>1757</v>
      </c>
      <c r="T22" s="98">
        <v>33067</v>
      </c>
      <c r="U22" s="79">
        <v>0</v>
      </c>
      <c r="V22" s="80">
        <v>3006</v>
      </c>
      <c r="W22" s="118">
        <v>0</v>
      </c>
      <c r="X22" s="101" t="s">
        <v>1757</v>
      </c>
      <c r="Y22" s="119" t="s">
        <v>1755</v>
      </c>
      <c r="Z22" s="82">
        <f t="shared" si="0"/>
        <v>1</v>
      </c>
      <c r="AA22" s="21">
        <f t="shared" si="1"/>
        <v>0</v>
      </c>
      <c r="AB22" s="21">
        <f t="shared" si="2"/>
        <v>0</v>
      </c>
      <c r="AC22" s="21">
        <f t="shared" si="3"/>
        <v>0</v>
      </c>
      <c r="AD22" s="83" t="str">
        <f t="shared" si="4"/>
        <v>-</v>
      </c>
      <c r="AE22" s="82">
        <f t="shared" si="5"/>
        <v>1</v>
      </c>
      <c r="AF22" s="21">
        <f t="shared" si="6"/>
        <v>0</v>
      </c>
      <c r="AG22" s="21">
        <f t="shared" si="7"/>
        <v>0</v>
      </c>
      <c r="AH22" s="83" t="str">
        <f t="shared" si="8"/>
        <v>-</v>
      </c>
      <c r="AI22" s="82">
        <f t="shared" si="9"/>
        <v>0</v>
      </c>
    </row>
    <row r="23" spans="1:35" ht="12.75" customHeight="1">
      <c r="A23" s="108" t="s">
        <v>1670</v>
      </c>
      <c r="B23" s="110" t="s">
        <v>1671</v>
      </c>
      <c r="C23" s="82" t="s">
        <v>1672</v>
      </c>
      <c r="D23" s="21" t="s">
        <v>1673</v>
      </c>
      <c r="E23" s="21" t="s">
        <v>1674</v>
      </c>
      <c r="F23" s="112" t="s">
        <v>1750</v>
      </c>
      <c r="G23" s="104" t="s">
        <v>1675</v>
      </c>
      <c r="H23" s="32" t="s">
        <v>1676</v>
      </c>
      <c r="I23" s="22" t="s">
        <v>1677</v>
      </c>
      <c r="J23" s="94" t="s">
        <v>1669</v>
      </c>
      <c r="K23" s="23" t="s">
        <v>1757</v>
      </c>
      <c r="L23" s="114" t="s">
        <v>1755</v>
      </c>
      <c r="M23" s="106">
        <v>518.57</v>
      </c>
      <c r="N23" s="24" t="s">
        <v>1755</v>
      </c>
      <c r="O23" s="96">
        <v>20.972644376899694</v>
      </c>
      <c r="P23" s="25" t="s">
        <v>1757</v>
      </c>
      <c r="Q23" s="26"/>
      <c r="R23" s="27"/>
      <c r="S23" s="116" t="s">
        <v>1757</v>
      </c>
      <c r="T23" s="98">
        <v>35760</v>
      </c>
      <c r="U23" s="79">
        <v>0</v>
      </c>
      <c r="V23" s="80">
        <v>2315</v>
      </c>
      <c r="W23" s="118">
        <v>0</v>
      </c>
      <c r="X23" s="101" t="s">
        <v>1757</v>
      </c>
      <c r="Y23" s="119" t="s">
        <v>1755</v>
      </c>
      <c r="Z23" s="82">
        <f t="shared" si="0"/>
        <v>1</v>
      </c>
      <c r="AA23" s="21">
        <f t="shared" si="1"/>
        <v>1</v>
      </c>
      <c r="AB23" s="21">
        <f t="shared" si="2"/>
        <v>0</v>
      </c>
      <c r="AC23" s="21">
        <f t="shared" si="3"/>
        <v>0</v>
      </c>
      <c r="AD23" s="83" t="str">
        <f t="shared" si="4"/>
        <v>SRSA</v>
      </c>
      <c r="AE23" s="82">
        <f t="shared" si="5"/>
        <v>1</v>
      </c>
      <c r="AF23" s="21">
        <f t="shared" si="6"/>
        <v>1</v>
      </c>
      <c r="AG23" s="21" t="str">
        <f t="shared" si="7"/>
        <v>Initial</v>
      </c>
      <c r="AH23" s="83" t="str">
        <f t="shared" si="8"/>
        <v>-</v>
      </c>
      <c r="AI23" s="82" t="str">
        <f t="shared" si="9"/>
        <v>SRSA</v>
      </c>
    </row>
    <row r="24" spans="1:35" ht="12.75" customHeight="1">
      <c r="A24" s="108" t="s">
        <v>1678</v>
      </c>
      <c r="B24" s="110" t="s">
        <v>1679</v>
      </c>
      <c r="C24" s="82" t="s">
        <v>1680</v>
      </c>
      <c r="D24" s="21" t="s">
        <v>1681</v>
      </c>
      <c r="E24" s="21" t="s">
        <v>1682</v>
      </c>
      <c r="F24" s="112" t="s">
        <v>1750</v>
      </c>
      <c r="G24" s="104" t="s">
        <v>1683</v>
      </c>
      <c r="H24" s="32" t="s">
        <v>1684</v>
      </c>
      <c r="I24" s="22" t="s">
        <v>1685</v>
      </c>
      <c r="J24" s="94" t="s">
        <v>1774</v>
      </c>
      <c r="K24" s="23" t="s">
        <v>1757</v>
      </c>
      <c r="L24" s="114" t="s">
        <v>1755</v>
      </c>
      <c r="M24" s="106">
        <v>584.27</v>
      </c>
      <c r="N24" s="24" t="s">
        <v>1755</v>
      </c>
      <c r="O24" s="96">
        <v>23.941368078175895</v>
      </c>
      <c r="P24" s="25" t="s">
        <v>1757</v>
      </c>
      <c r="Q24" s="26"/>
      <c r="R24" s="27"/>
      <c r="S24" s="116" t="s">
        <v>1757</v>
      </c>
      <c r="T24" s="98">
        <v>40315</v>
      </c>
      <c r="U24" s="79">
        <v>0</v>
      </c>
      <c r="V24" s="80">
        <v>2791</v>
      </c>
      <c r="W24" s="118">
        <v>0</v>
      </c>
      <c r="X24" s="101" t="s">
        <v>1757</v>
      </c>
      <c r="Y24" s="119" t="s">
        <v>1755</v>
      </c>
      <c r="Z24" s="82">
        <f t="shared" si="0"/>
        <v>1</v>
      </c>
      <c r="AA24" s="21">
        <f t="shared" si="1"/>
        <v>1</v>
      </c>
      <c r="AB24" s="21">
        <f t="shared" si="2"/>
        <v>0</v>
      </c>
      <c r="AC24" s="21">
        <f t="shared" si="3"/>
        <v>0</v>
      </c>
      <c r="AD24" s="83" t="str">
        <f t="shared" si="4"/>
        <v>SRSA</v>
      </c>
      <c r="AE24" s="82">
        <f t="shared" si="5"/>
        <v>1</v>
      </c>
      <c r="AF24" s="21">
        <f t="shared" si="6"/>
        <v>1</v>
      </c>
      <c r="AG24" s="21" t="str">
        <f t="shared" si="7"/>
        <v>Initial</v>
      </c>
      <c r="AH24" s="83" t="str">
        <f t="shared" si="8"/>
        <v>-</v>
      </c>
      <c r="AI24" s="82" t="str">
        <f t="shared" si="9"/>
        <v>SRSA</v>
      </c>
    </row>
    <row r="25" spans="1:35" ht="12.75" customHeight="1">
      <c r="A25" s="108" t="s">
        <v>1686</v>
      </c>
      <c r="B25" s="110" t="s">
        <v>1687</v>
      </c>
      <c r="C25" s="82" t="s">
        <v>1688</v>
      </c>
      <c r="D25" s="21" t="s">
        <v>1689</v>
      </c>
      <c r="E25" s="21" t="s">
        <v>1690</v>
      </c>
      <c r="F25" s="112" t="s">
        <v>1750</v>
      </c>
      <c r="G25" s="104" t="s">
        <v>1691</v>
      </c>
      <c r="H25" s="32" t="s">
        <v>1692</v>
      </c>
      <c r="I25" s="22" t="s">
        <v>1693</v>
      </c>
      <c r="J25" s="94" t="s">
        <v>1592</v>
      </c>
      <c r="K25" s="23" t="s">
        <v>1755</v>
      </c>
      <c r="L25" s="114" t="s">
        <v>1755</v>
      </c>
      <c r="M25" s="106">
        <v>2836.95</v>
      </c>
      <c r="N25" s="24" t="s">
        <v>1755</v>
      </c>
      <c r="O25" s="96">
        <v>19.095840867992766</v>
      </c>
      <c r="P25" s="25" t="s">
        <v>1755</v>
      </c>
      <c r="Q25" s="26"/>
      <c r="R25" s="27"/>
      <c r="S25" s="116" t="s">
        <v>1757</v>
      </c>
      <c r="T25" s="98">
        <v>130990</v>
      </c>
      <c r="U25" s="79">
        <v>0</v>
      </c>
      <c r="V25" s="80">
        <v>9275</v>
      </c>
      <c r="W25" s="118">
        <v>0</v>
      </c>
      <c r="X25" s="101" t="s">
        <v>1757</v>
      </c>
      <c r="Y25" s="119" t="s">
        <v>1755</v>
      </c>
      <c r="Z25" s="82">
        <f t="shared" si="0"/>
        <v>0</v>
      </c>
      <c r="AA25" s="21">
        <f t="shared" si="1"/>
        <v>0</v>
      </c>
      <c r="AB25" s="21">
        <f t="shared" si="2"/>
        <v>0</v>
      </c>
      <c r="AC25" s="21">
        <f t="shared" si="3"/>
        <v>0</v>
      </c>
      <c r="AD25" s="83" t="str">
        <f t="shared" si="4"/>
        <v>-</v>
      </c>
      <c r="AE25" s="82">
        <f t="shared" si="5"/>
        <v>1</v>
      </c>
      <c r="AF25" s="21">
        <f t="shared" si="6"/>
        <v>0</v>
      </c>
      <c r="AG25" s="21">
        <f t="shared" si="7"/>
        <v>0</v>
      </c>
      <c r="AH25" s="83" t="str">
        <f t="shared" si="8"/>
        <v>-</v>
      </c>
      <c r="AI25" s="82">
        <f t="shared" si="9"/>
        <v>0</v>
      </c>
    </row>
    <row r="26" spans="1:35" ht="12.75" customHeight="1">
      <c r="A26" s="108" t="s">
        <v>1694</v>
      </c>
      <c r="B26" s="110" t="s">
        <v>1695</v>
      </c>
      <c r="C26" s="82" t="s">
        <v>1696</v>
      </c>
      <c r="D26" s="21" t="s">
        <v>1697</v>
      </c>
      <c r="E26" s="21" t="s">
        <v>1698</v>
      </c>
      <c r="F26" s="112" t="s">
        <v>1750</v>
      </c>
      <c r="G26" s="104" t="s">
        <v>1699</v>
      </c>
      <c r="H26" s="32" t="s">
        <v>1784</v>
      </c>
      <c r="I26" s="22" t="s">
        <v>1700</v>
      </c>
      <c r="J26" s="94" t="s">
        <v>1794</v>
      </c>
      <c r="K26" s="23" t="s">
        <v>1755</v>
      </c>
      <c r="L26" s="114" t="s">
        <v>1755</v>
      </c>
      <c r="M26" s="106">
        <v>417.58</v>
      </c>
      <c r="N26" s="24" t="s">
        <v>1755</v>
      </c>
      <c r="O26" s="96" t="s">
        <v>1756</v>
      </c>
      <c r="P26" s="25" t="s">
        <v>1755</v>
      </c>
      <c r="Q26" s="26"/>
      <c r="R26" s="27"/>
      <c r="S26" s="116" t="s">
        <v>1755</v>
      </c>
      <c r="T26" s="98">
        <v>2625</v>
      </c>
      <c r="U26" s="79">
        <v>0</v>
      </c>
      <c r="V26" s="80">
        <v>1054</v>
      </c>
      <c r="W26" s="118">
        <v>0</v>
      </c>
      <c r="X26" s="101" t="s">
        <v>1757</v>
      </c>
      <c r="Y26" s="119" t="s">
        <v>1755</v>
      </c>
      <c r="Z26" s="82">
        <f t="shared" si="0"/>
        <v>0</v>
      </c>
      <c r="AA26" s="21">
        <f t="shared" si="1"/>
        <v>1</v>
      </c>
      <c r="AB26" s="21">
        <f t="shared" si="2"/>
        <v>0</v>
      </c>
      <c r="AC26" s="21">
        <f t="shared" si="3"/>
        <v>0</v>
      </c>
      <c r="AD26" s="83" t="str">
        <f t="shared" si="4"/>
        <v>-</v>
      </c>
      <c r="AE26" s="82">
        <f t="shared" si="5"/>
        <v>0</v>
      </c>
      <c r="AF26" s="21">
        <f t="shared" si="6"/>
        <v>0</v>
      </c>
      <c r="AG26" s="21">
        <f t="shared" si="7"/>
        <v>0</v>
      </c>
      <c r="AH26" s="83" t="str">
        <f t="shared" si="8"/>
        <v>-</v>
      </c>
      <c r="AI26" s="82">
        <f t="shared" si="9"/>
        <v>0</v>
      </c>
    </row>
    <row r="27" spans="1:35" ht="12.75" customHeight="1">
      <c r="A27" s="108" t="s">
        <v>1701</v>
      </c>
      <c r="B27" s="110" t="s">
        <v>1702</v>
      </c>
      <c r="C27" s="82" t="s">
        <v>1703</v>
      </c>
      <c r="D27" s="21" t="s">
        <v>1704</v>
      </c>
      <c r="E27" s="21" t="s">
        <v>1434</v>
      </c>
      <c r="F27" s="112" t="s">
        <v>1750</v>
      </c>
      <c r="G27" s="104" t="s">
        <v>1435</v>
      </c>
      <c r="H27" s="32" t="s">
        <v>1784</v>
      </c>
      <c r="I27" s="22" t="s">
        <v>1436</v>
      </c>
      <c r="J27" s="94" t="s">
        <v>1754</v>
      </c>
      <c r="K27" s="23" t="s">
        <v>1755</v>
      </c>
      <c r="L27" s="114" t="s">
        <v>1755</v>
      </c>
      <c r="M27" s="106">
        <v>4254.72</v>
      </c>
      <c r="N27" s="24" t="s">
        <v>1755</v>
      </c>
      <c r="O27" s="96">
        <v>13.681543558760476</v>
      </c>
      <c r="P27" s="25" t="s">
        <v>1755</v>
      </c>
      <c r="Q27" s="26"/>
      <c r="R27" s="27"/>
      <c r="S27" s="116" t="s">
        <v>1755</v>
      </c>
      <c r="T27" s="98">
        <v>201031</v>
      </c>
      <c r="U27" s="79">
        <v>0</v>
      </c>
      <c r="V27" s="80">
        <v>13022</v>
      </c>
      <c r="W27" s="118">
        <v>0</v>
      </c>
      <c r="X27" s="101" t="s">
        <v>1757</v>
      </c>
      <c r="Y27" s="119" t="s">
        <v>1755</v>
      </c>
      <c r="Z27" s="82">
        <f t="shared" si="0"/>
        <v>0</v>
      </c>
      <c r="AA27" s="21">
        <f t="shared" si="1"/>
        <v>0</v>
      </c>
      <c r="AB27" s="21">
        <f t="shared" si="2"/>
        <v>0</v>
      </c>
      <c r="AC27" s="21">
        <f t="shared" si="3"/>
        <v>0</v>
      </c>
      <c r="AD27" s="83" t="str">
        <f t="shared" si="4"/>
        <v>-</v>
      </c>
      <c r="AE27" s="82">
        <f t="shared" si="5"/>
        <v>0</v>
      </c>
      <c r="AF27" s="21">
        <f t="shared" si="6"/>
        <v>0</v>
      </c>
      <c r="AG27" s="21">
        <f t="shared" si="7"/>
        <v>0</v>
      </c>
      <c r="AH27" s="83" t="str">
        <f t="shared" si="8"/>
        <v>-</v>
      </c>
      <c r="AI27" s="82">
        <f t="shared" si="9"/>
        <v>0</v>
      </c>
    </row>
    <row r="28" spans="1:35" ht="12.75" customHeight="1">
      <c r="A28" s="108" t="s">
        <v>1437</v>
      </c>
      <c r="B28" s="110" t="s">
        <v>1438</v>
      </c>
      <c r="C28" s="82" t="s">
        <v>1439</v>
      </c>
      <c r="D28" s="21" t="s">
        <v>1440</v>
      </c>
      <c r="E28" s="21" t="s">
        <v>1441</v>
      </c>
      <c r="F28" s="112" t="s">
        <v>1750</v>
      </c>
      <c r="G28" s="104" t="s">
        <v>1442</v>
      </c>
      <c r="H28" s="32" t="s">
        <v>1443</v>
      </c>
      <c r="I28" s="22" t="s">
        <v>1444</v>
      </c>
      <c r="J28" s="94" t="s">
        <v>1445</v>
      </c>
      <c r="K28" s="23" t="s">
        <v>1755</v>
      </c>
      <c r="L28" s="114" t="s">
        <v>1755</v>
      </c>
      <c r="M28" s="106">
        <v>11262.28</v>
      </c>
      <c r="N28" s="24" t="s">
        <v>1755</v>
      </c>
      <c r="O28" s="96">
        <v>9.641845406717927</v>
      </c>
      <c r="P28" s="25" t="s">
        <v>1755</v>
      </c>
      <c r="Q28" s="26"/>
      <c r="R28" s="27"/>
      <c r="S28" s="116" t="s">
        <v>1755</v>
      </c>
      <c r="T28" s="98">
        <v>268458</v>
      </c>
      <c r="U28" s="79">
        <v>0</v>
      </c>
      <c r="V28" s="80">
        <v>30945</v>
      </c>
      <c r="W28" s="118">
        <v>0</v>
      </c>
      <c r="X28" s="101" t="s">
        <v>1757</v>
      </c>
      <c r="Y28" s="119" t="s">
        <v>1757</v>
      </c>
      <c r="Z28" s="82">
        <f t="shared" si="0"/>
        <v>0</v>
      </c>
      <c r="AA28" s="21">
        <f t="shared" si="1"/>
        <v>0</v>
      </c>
      <c r="AB28" s="21">
        <f t="shared" si="2"/>
        <v>0</v>
      </c>
      <c r="AC28" s="21">
        <f t="shared" si="3"/>
        <v>0</v>
      </c>
      <c r="AD28" s="83" t="str">
        <f t="shared" si="4"/>
        <v>-</v>
      </c>
      <c r="AE28" s="82">
        <f t="shared" si="5"/>
        <v>0</v>
      </c>
      <c r="AF28" s="21">
        <f t="shared" si="6"/>
        <v>0</v>
      </c>
      <c r="AG28" s="21">
        <f t="shared" si="7"/>
        <v>0</v>
      </c>
      <c r="AH28" s="83" t="str">
        <f t="shared" si="8"/>
        <v>-</v>
      </c>
      <c r="AI28" s="82">
        <f t="shared" si="9"/>
        <v>0</v>
      </c>
    </row>
    <row r="29" spans="1:35" ht="12.75" customHeight="1">
      <c r="A29" s="108" t="s">
        <v>1446</v>
      </c>
      <c r="B29" s="110" t="s">
        <v>1447</v>
      </c>
      <c r="C29" s="82" t="s">
        <v>1448</v>
      </c>
      <c r="D29" s="21" t="s">
        <v>1449</v>
      </c>
      <c r="E29" s="21" t="s">
        <v>1450</v>
      </c>
      <c r="F29" s="112" t="s">
        <v>1750</v>
      </c>
      <c r="G29" s="104" t="s">
        <v>1451</v>
      </c>
      <c r="H29" s="32" t="s">
        <v>1452</v>
      </c>
      <c r="I29" s="22" t="s">
        <v>1453</v>
      </c>
      <c r="J29" s="94" t="s">
        <v>1592</v>
      </c>
      <c r="K29" s="23" t="s">
        <v>1755</v>
      </c>
      <c r="L29" s="114" t="s">
        <v>1755</v>
      </c>
      <c r="M29" s="106">
        <v>979.95</v>
      </c>
      <c r="N29" s="24" t="s">
        <v>1755</v>
      </c>
      <c r="O29" s="96">
        <v>18.931475029036005</v>
      </c>
      <c r="P29" s="25" t="s">
        <v>1755</v>
      </c>
      <c r="Q29" s="26"/>
      <c r="R29" s="27"/>
      <c r="S29" s="116" t="s">
        <v>1757</v>
      </c>
      <c r="T29" s="98">
        <v>40298</v>
      </c>
      <c r="U29" s="79">
        <v>0</v>
      </c>
      <c r="V29" s="80">
        <v>3123</v>
      </c>
      <c r="W29" s="118">
        <v>0</v>
      </c>
      <c r="X29" s="101" t="s">
        <v>1757</v>
      </c>
      <c r="Y29" s="119" t="s">
        <v>1755</v>
      </c>
      <c r="Z29" s="82">
        <f t="shared" si="0"/>
        <v>0</v>
      </c>
      <c r="AA29" s="21">
        <f t="shared" si="1"/>
        <v>0</v>
      </c>
      <c r="AB29" s="21">
        <f t="shared" si="2"/>
        <v>0</v>
      </c>
      <c r="AC29" s="21">
        <f t="shared" si="3"/>
        <v>0</v>
      </c>
      <c r="AD29" s="83" t="str">
        <f t="shared" si="4"/>
        <v>-</v>
      </c>
      <c r="AE29" s="82">
        <f t="shared" si="5"/>
        <v>1</v>
      </c>
      <c r="AF29" s="21">
        <f t="shared" si="6"/>
        <v>0</v>
      </c>
      <c r="AG29" s="21">
        <f t="shared" si="7"/>
        <v>0</v>
      </c>
      <c r="AH29" s="83" t="str">
        <f t="shared" si="8"/>
        <v>-</v>
      </c>
      <c r="AI29" s="82">
        <f t="shared" si="9"/>
        <v>0</v>
      </c>
    </row>
    <row r="30" spans="1:35" ht="12.75" customHeight="1">
      <c r="A30" s="108" t="s">
        <v>1454</v>
      </c>
      <c r="B30" s="110" t="s">
        <v>1455</v>
      </c>
      <c r="C30" s="82" t="s">
        <v>1456</v>
      </c>
      <c r="D30" s="21" t="s">
        <v>1457</v>
      </c>
      <c r="E30" s="21" t="s">
        <v>1458</v>
      </c>
      <c r="F30" s="112" t="s">
        <v>1750</v>
      </c>
      <c r="G30" s="104" t="s">
        <v>1459</v>
      </c>
      <c r="H30" s="32" t="s">
        <v>1460</v>
      </c>
      <c r="I30" s="22" t="s">
        <v>1461</v>
      </c>
      <c r="J30" s="94" t="s">
        <v>1785</v>
      </c>
      <c r="K30" s="23" t="s">
        <v>1755</v>
      </c>
      <c r="L30" s="114" t="s">
        <v>1755</v>
      </c>
      <c r="M30" s="106">
        <v>1712.35</v>
      </c>
      <c r="N30" s="24" t="s">
        <v>1755</v>
      </c>
      <c r="O30" s="96">
        <v>28.407310704960835</v>
      </c>
      <c r="P30" s="25" t="s">
        <v>1757</v>
      </c>
      <c r="Q30" s="26"/>
      <c r="R30" s="27"/>
      <c r="S30" s="116" t="s">
        <v>1757</v>
      </c>
      <c r="T30" s="98">
        <v>96975</v>
      </c>
      <c r="U30" s="79">
        <v>0</v>
      </c>
      <c r="V30" s="80">
        <v>7942</v>
      </c>
      <c r="W30" s="118">
        <v>0</v>
      </c>
      <c r="X30" s="101" t="s">
        <v>1757</v>
      </c>
      <c r="Y30" s="119" t="s">
        <v>1755</v>
      </c>
      <c r="Z30" s="82">
        <f t="shared" si="0"/>
        <v>0</v>
      </c>
      <c r="AA30" s="21">
        <f t="shared" si="1"/>
        <v>0</v>
      </c>
      <c r="AB30" s="21">
        <f t="shared" si="2"/>
        <v>0</v>
      </c>
      <c r="AC30" s="21">
        <f t="shared" si="3"/>
        <v>0</v>
      </c>
      <c r="AD30" s="83" t="str">
        <f t="shared" si="4"/>
        <v>-</v>
      </c>
      <c r="AE30" s="82">
        <f t="shared" si="5"/>
        <v>1</v>
      </c>
      <c r="AF30" s="21">
        <f t="shared" si="6"/>
        <v>1</v>
      </c>
      <c r="AG30" s="21" t="str">
        <f t="shared" si="7"/>
        <v>Initial</v>
      </c>
      <c r="AH30" s="83" t="str">
        <f t="shared" si="8"/>
        <v>RLIS</v>
      </c>
      <c r="AI30" s="82">
        <f t="shared" si="9"/>
        <v>0</v>
      </c>
    </row>
    <row r="31" spans="1:35" ht="12.75" customHeight="1">
      <c r="A31" s="108" t="s">
        <v>1462</v>
      </c>
      <c r="B31" s="110" t="s">
        <v>1463</v>
      </c>
      <c r="C31" s="82" t="s">
        <v>1464</v>
      </c>
      <c r="D31" s="21" t="s">
        <v>1465</v>
      </c>
      <c r="E31" s="21" t="s">
        <v>1466</v>
      </c>
      <c r="F31" s="112" t="s">
        <v>1750</v>
      </c>
      <c r="G31" s="104" t="s">
        <v>1467</v>
      </c>
      <c r="H31" s="32" t="s">
        <v>1468</v>
      </c>
      <c r="I31" s="22" t="s">
        <v>1469</v>
      </c>
      <c r="J31" s="94" t="s">
        <v>1774</v>
      </c>
      <c r="K31" s="23" t="s">
        <v>1757</v>
      </c>
      <c r="L31" s="114" t="s">
        <v>1755</v>
      </c>
      <c r="M31" s="106">
        <v>923.39</v>
      </c>
      <c r="N31" s="24" t="s">
        <v>1755</v>
      </c>
      <c r="O31" s="96">
        <v>19.38061938061938</v>
      </c>
      <c r="P31" s="25" t="s">
        <v>1755</v>
      </c>
      <c r="Q31" s="26"/>
      <c r="R31" s="27"/>
      <c r="S31" s="116" t="s">
        <v>1757</v>
      </c>
      <c r="T31" s="98">
        <v>47203</v>
      </c>
      <c r="U31" s="79">
        <v>0</v>
      </c>
      <c r="V31" s="80">
        <v>4006</v>
      </c>
      <c r="W31" s="118">
        <v>0</v>
      </c>
      <c r="X31" s="101" t="s">
        <v>1757</v>
      </c>
      <c r="Y31" s="119" t="s">
        <v>1757</v>
      </c>
      <c r="Z31" s="82">
        <f t="shared" si="0"/>
        <v>1</v>
      </c>
      <c r="AA31" s="21">
        <f t="shared" si="1"/>
        <v>0</v>
      </c>
      <c r="AB31" s="21">
        <f t="shared" si="2"/>
        <v>0</v>
      </c>
      <c r="AC31" s="21">
        <f t="shared" si="3"/>
        <v>0</v>
      </c>
      <c r="AD31" s="83" t="str">
        <f t="shared" si="4"/>
        <v>-</v>
      </c>
      <c r="AE31" s="82">
        <f t="shared" si="5"/>
        <v>1</v>
      </c>
      <c r="AF31" s="21">
        <f t="shared" si="6"/>
        <v>0</v>
      </c>
      <c r="AG31" s="21">
        <f t="shared" si="7"/>
        <v>0</v>
      </c>
      <c r="AH31" s="83" t="str">
        <f t="shared" si="8"/>
        <v>-</v>
      </c>
      <c r="AI31" s="82">
        <f t="shared" si="9"/>
        <v>0</v>
      </c>
    </row>
    <row r="32" spans="1:35" ht="12.75" customHeight="1">
      <c r="A32" s="108" t="s">
        <v>1471</v>
      </c>
      <c r="B32" s="110" t="s">
        <v>1472</v>
      </c>
      <c r="C32" s="82" t="s">
        <v>1473</v>
      </c>
      <c r="D32" s="21" t="s">
        <v>1474</v>
      </c>
      <c r="E32" s="21" t="s">
        <v>1475</v>
      </c>
      <c r="F32" s="112" t="s">
        <v>1750</v>
      </c>
      <c r="G32" s="104" t="s">
        <v>1476</v>
      </c>
      <c r="H32" s="32" t="s">
        <v>1477</v>
      </c>
      <c r="I32" s="22" t="s">
        <v>1478</v>
      </c>
      <c r="J32" s="94" t="s">
        <v>1592</v>
      </c>
      <c r="K32" s="23" t="s">
        <v>1755</v>
      </c>
      <c r="L32" s="114" t="s">
        <v>1755</v>
      </c>
      <c r="M32" s="106">
        <v>647.98</v>
      </c>
      <c r="N32" s="24" t="s">
        <v>1755</v>
      </c>
      <c r="O32" s="96">
        <v>24.225352112676056</v>
      </c>
      <c r="P32" s="25" t="s">
        <v>1757</v>
      </c>
      <c r="Q32" s="26"/>
      <c r="R32" s="27"/>
      <c r="S32" s="116" t="s">
        <v>1757</v>
      </c>
      <c r="T32" s="98">
        <v>40781</v>
      </c>
      <c r="U32" s="79">
        <v>0</v>
      </c>
      <c r="V32" s="80">
        <v>3040</v>
      </c>
      <c r="W32" s="118">
        <v>0</v>
      </c>
      <c r="X32" s="101" t="s">
        <v>1757</v>
      </c>
      <c r="Y32" s="119" t="s">
        <v>1755</v>
      </c>
      <c r="Z32" s="82">
        <f t="shared" si="0"/>
        <v>0</v>
      </c>
      <c r="AA32" s="21">
        <f t="shared" si="1"/>
        <v>0</v>
      </c>
      <c r="AB32" s="21">
        <f t="shared" si="2"/>
        <v>0</v>
      </c>
      <c r="AC32" s="21">
        <f t="shared" si="3"/>
        <v>0</v>
      </c>
      <c r="AD32" s="83" t="str">
        <f t="shared" si="4"/>
        <v>-</v>
      </c>
      <c r="AE32" s="82">
        <f t="shared" si="5"/>
        <v>1</v>
      </c>
      <c r="AF32" s="21">
        <f t="shared" si="6"/>
        <v>1</v>
      </c>
      <c r="AG32" s="21" t="str">
        <f t="shared" si="7"/>
        <v>Initial</v>
      </c>
      <c r="AH32" s="83" t="str">
        <f t="shared" si="8"/>
        <v>RLIS</v>
      </c>
      <c r="AI32" s="82">
        <f t="shared" si="9"/>
        <v>0</v>
      </c>
    </row>
    <row r="33" spans="1:35" ht="12.75" customHeight="1">
      <c r="A33" s="108" t="s">
        <v>1479</v>
      </c>
      <c r="B33" s="110" t="s">
        <v>1480</v>
      </c>
      <c r="C33" s="82" t="s">
        <v>1481</v>
      </c>
      <c r="D33" s="21" t="s">
        <v>1482</v>
      </c>
      <c r="E33" s="21" t="s">
        <v>1483</v>
      </c>
      <c r="F33" s="112" t="s">
        <v>1750</v>
      </c>
      <c r="G33" s="104" t="s">
        <v>1484</v>
      </c>
      <c r="H33" s="32" t="s">
        <v>1485</v>
      </c>
      <c r="I33" s="22" t="s">
        <v>1486</v>
      </c>
      <c r="J33" s="94" t="s">
        <v>1785</v>
      </c>
      <c r="K33" s="23" t="s">
        <v>1755</v>
      </c>
      <c r="L33" s="114" t="s">
        <v>1755</v>
      </c>
      <c r="M33" s="106">
        <v>2846.58</v>
      </c>
      <c r="N33" s="24" t="s">
        <v>1755</v>
      </c>
      <c r="O33" s="96">
        <v>44.386494647268734</v>
      </c>
      <c r="P33" s="25" t="s">
        <v>1757</v>
      </c>
      <c r="Q33" s="26"/>
      <c r="R33" s="27"/>
      <c r="S33" s="116" t="s">
        <v>1757</v>
      </c>
      <c r="T33" s="98">
        <v>314958</v>
      </c>
      <c r="U33" s="79">
        <v>0</v>
      </c>
      <c r="V33" s="80">
        <v>25855</v>
      </c>
      <c r="W33" s="118">
        <v>0</v>
      </c>
      <c r="X33" s="101" t="s">
        <v>1757</v>
      </c>
      <c r="Y33" s="119" t="s">
        <v>1755</v>
      </c>
      <c r="Z33" s="82">
        <f t="shared" si="0"/>
        <v>0</v>
      </c>
      <c r="AA33" s="21">
        <f t="shared" si="1"/>
        <v>0</v>
      </c>
      <c r="AB33" s="21">
        <f t="shared" si="2"/>
        <v>0</v>
      </c>
      <c r="AC33" s="21">
        <f t="shared" si="3"/>
        <v>0</v>
      </c>
      <c r="AD33" s="83" t="str">
        <f t="shared" si="4"/>
        <v>-</v>
      </c>
      <c r="AE33" s="82">
        <f t="shared" si="5"/>
        <v>1</v>
      </c>
      <c r="AF33" s="21">
        <f t="shared" si="6"/>
        <v>1</v>
      </c>
      <c r="AG33" s="21" t="str">
        <f t="shared" si="7"/>
        <v>Initial</v>
      </c>
      <c r="AH33" s="83" t="str">
        <f t="shared" si="8"/>
        <v>RLIS</v>
      </c>
      <c r="AI33" s="82">
        <f t="shared" si="9"/>
        <v>0</v>
      </c>
    </row>
    <row r="34" spans="1:35" ht="12.75" customHeight="1">
      <c r="A34" s="108" t="s">
        <v>1487</v>
      </c>
      <c r="B34" s="110" t="s">
        <v>1488</v>
      </c>
      <c r="C34" s="82" t="s">
        <v>1489</v>
      </c>
      <c r="D34" s="21" t="s">
        <v>1490</v>
      </c>
      <c r="E34" s="21" t="s">
        <v>1491</v>
      </c>
      <c r="F34" s="112" t="s">
        <v>1750</v>
      </c>
      <c r="G34" s="104" t="s">
        <v>1492</v>
      </c>
      <c r="H34" s="32" t="s">
        <v>1493</v>
      </c>
      <c r="I34" s="22" t="s">
        <v>1494</v>
      </c>
      <c r="J34" s="94" t="s">
        <v>1592</v>
      </c>
      <c r="K34" s="23" t="s">
        <v>1755</v>
      </c>
      <c r="L34" s="114" t="s">
        <v>1755</v>
      </c>
      <c r="M34" s="106">
        <v>1368.45</v>
      </c>
      <c r="N34" s="24" t="s">
        <v>1755</v>
      </c>
      <c r="O34" s="96">
        <v>23.165760869565215</v>
      </c>
      <c r="P34" s="25" t="s">
        <v>1757</v>
      </c>
      <c r="Q34" s="26"/>
      <c r="R34" s="27"/>
      <c r="S34" s="116" t="s">
        <v>1757</v>
      </c>
      <c r="T34" s="98">
        <v>93529</v>
      </c>
      <c r="U34" s="79">
        <v>0</v>
      </c>
      <c r="V34" s="80">
        <v>6715</v>
      </c>
      <c r="W34" s="118">
        <v>0</v>
      </c>
      <c r="X34" s="101" t="s">
        <v>1757</v>
      </c>
      <c r="Y34" s="119" t="s">
        <v>1755</v>
      </c>
      <c r="Z34" s="82">
        <f t="shared" si="0"/>
        <v>0</v>
      </c>
      <c r="AA34" s="21">
        <f t="shared" si="1"/>
        <v>0</v>
      </c>
      <c r="AB34" s="21">
        <f t="shared" si="2"/>
        <v>0</v>
      </c>
      <c r="AC34" s="21">
        <f t="shared" si="3"/>
        <v>0</v>
      </c>
      <c r="AD34" s="83" t="str">
        <f t="shared" si="4"/>
        <v>-</v>
      </c>
      <c r="AE34" s="82">
        <f t="shared" si="5"/>
        <v>1</v>
      </c>
      <c r="AF34" s="21">
        <f t="shared" si="6"/>
        <v>1</v>
      </c>
      <c r="AG34" s="21" t="str">
        <f t="shared" si="7"/>
        <v>Initial</v>
      </c>
      <c r="AH34" s="83" t="str">
        <f t="shared" si="8"/>
        <v>RLIS</v>
      </c>
      <c r="AI34" s="82">
        <f t="shared" si="9"/>
        <v>0</v>
      </c>
    </row>
    <row r="35" spans="1:35" ht="12.75" customHeight="1">
      <c r="A35" s="108" t="s">
        <v>1495</v>
      </c>
      <c r="B35" s="110" t="s">
        <v>1496</v>
      </c>
      <c r="C35" s="82" t="s">
        <v>1497</v>
      </c>
      <c r="D35" s="21" t="s">
        <v>1498</v>
      </c>
      <c r="E35" s="21" t="s">
        <v>1499</v>
      </c>
      <c r="F35" s="112" t="s">
        <v>1750</v>
      </c>
      <c r="G35" s="104" t="s">
        <v>1500</v>
      </c>
      <c r="H35" s="32" t="s">
        <v>1501</v>
      </c>
      <c r="I35" s="22" t="s">
        <v>1502</v>
      </c>
      <c r="J35" s="94" t="s">
        <v>1774</v>
      </c>
      <c r="K35" s="23" t="s">
        <v>1757</v>
      </c>
      <c r="L35" s="114" t="s">
        <v>1755</v>
      </c>
      <c r="M35" s="106">
        <v>489.85</v>
      </c>
      <c r="N35" s="24" t="s">
        <v>1755</v>
      </c>
      <c r="O35" s="96">
        <v>29.263913824057454</v>
      </c>
      <c r="P35" s="25" t="s">
        <v>1757</v>
      </c>
      <c r="Q35" s="26"/>
      <c r="R35" s="27"/>
      <c r="S35" s="116" t="s">
        <v>1757</v>
      </c>
      <c r="T35" s="98">
        <v>35949</v>
      </c>
      <c r="U35" s="79">
        <v>0</v>
      </c>
      <c r="V35" s="80">
        <v>2507</v>
      </c>
      <c r="W35" s="118">
        <v>0</v>
      </c>
      <c r="X35" s="101" t="s">
        <v>1757</v>
      </c>
      <c r="Y35" s="119" t="s">
        <v>1755</v>
      </c>
      <c r="Z35" s="82">
        <f t="shared" si="0"/>
        <v>1</v>
      </c>
      <c r="AA35" s="21">
        <f t="shared" si="1"/>
        <v>1</v>
      </c>
      <c r="AB35" s="21">
        <f t="shared" si="2"/>
        <v>0</v>
      </c>
      <c r="AC35" s="21">
        <f t="shared" si="3"/>
        <v>0</v>
      </c>
      <c r="AD35" s="83" t="str">
        <f t="shared" si="4"/>
        <v>SRSA</v>
      </c>
      <c r="AE35" s="82">
        <f t="shared" si="5"/>
        <v>1</v>
      </c>
      <c r="AF35" s="21">
        <f t="shared" si="6"/>
        <v>1</v>
      </c>
      <c r="AG35" s="21" t="str">
        <f t="shared" si="7"/>
        <v>Initial</v>
      </c>
      <c r="AH35" s="83" t="str">
        <f t="shared" si="8"/>
        <v>-</v>
      </c>
      <c r="AI35" s="82" t="str">
        <f t="shared" si="9"/>
        <v>SRSA</v>
      </c>
    </row>
    <row r="36" spans="1:35" ht="12.75" customHeight="1">
      <c r="A36" s="108" t="s">
        <v>1503</v>
      </c>
      <c r="B36" s="110" t="s">
        <v>1504</v>
      </c>
      <c r="C36" s="82" t="s">
        <v>1505</v>
      </c>
      <c r="D36" s="21" t="s">
        <v>1506</v>
      </c>
      <c r="E36" s="21" t="s">
        <v>1507</v>
      </c>
      <c r="F36" s="112" t="s">
        <v>1750</v>
      </c>
      <c r="G36" s="104" t="s">
        <v>1508</v>
      </c>
      <c r="H36" s="32" t="s">
        <v>1509</v>
      </c>
      <c r="I36" s="22" t="s">
        <v>1510</v>
      </c>
      <c r="J36" s="94" t="s">
        <v>1774</v>
      </c>
      <c r="K36" s="23" t="s">
        <v>1757</v>
      </c>
      <c r="L36" s="114" t="s">
        <v>1755</v>
      </c>
      <c r="M36" s="106">
        <v>364.98</v>
      </c>
      <c r="N36" s="24" t="s">
        <v>1755</v>
      </c>
      <c r="O36" s="96">
        <v>38.59154929577465</v>
      </c>
      <c r="P36" s="25" t="s">
        <v>1757</v>
      </c>
      <c r="Q36" s="26"/>
      <c r="R36" s="27"/>
      <c r="S36" s="116" t="s">
        <v>1757</v>
      </c>
      <c r="T36" s="98">
        <v>43188</v>
      </c>
      <c r="U36" s="79">
        <v>0</v>
      </c>
      <c r="V36" s="80">
        <v>2973</v>
      </c>
      <c r="W36" s="118">
        <v>0</v>
      </c>
      <c r="X36" s="101" t="s">
        <v>1757</v>
      </c>
      <c r="Y36" s="119" t="s">
        <v>1757</v>
      </c>
      <c r="Z36" s="82">
        <f t="shared" si="0"/>
        <v>1</v>
      </c>
      <c r="AA36" s="21">
        <f t="shared" si="1"/>
        <v>1</v>
      </c>
      <c r="AB36" s="21">
        <f t="shared" si="2"/>
        <v>0</v>
      </c>
      <c r="AC36" s="21">
        <f t="shared" si="3"/>
        <v>0</v>
      </c>
      <c r="AD36" s="83" t="str">
        <f t="shared" si="4"/>
        <v>SRSA</v>
      </c>
      <c r="AE36" s="82">
        <f t="shared" si="5"/>
        <v>1</v>
      </c>
      <c r="AF36" s="21">
        <f t="shared" si="6"/>
        <v>1</v>
      </c>
      <c r="AG36" s="21" t="str">
        <f t="shared" si="7"/>
        <v>Initial</v>
      </c>
      <c r="AH36" s="83" t="str">
        <f t="shared" si="8"/>
        <v>-</v>
      </c>
      <c r="AI36" s="82" t="str">
        <f t="shared" si="9"/>
        <v>SRSA</v>
      </c>
    </row>
    <row r="37" spans="1:35" ht="12.75" customHeight="1">
      <c r="A37" s="108" t="s">
        <v>1511</v>
      </c>
      <c r="B37" s="110" t="s">
        <v>1512</v>
      </c>
      <c r="C37" s="82" t="s">
        <v>1513</v>
      </c>
      <c r="D37" s="21" t="s">
        <v>1514</v>
      </c>
      <c r="E37" s="21" t="s">
        <v>1515</v>
      </c>
      <c r="F37" s="112" t="s">
        <v>1750</v>
      </c>
      <c r="G37" s="104" t="s">
        <v>1516</v>
      </c>
      <c r="H37" s="32" t="s">
        <v>1517</v>
      </c>
      <c r="I37" s="22" t="s">
        <v>1518</v>
      </c>
      <c r="J37" s="94" t="s">
        <v>1785</v>
      </c>
      <c r="K37" s="23" t="s">
        <v>1755</v>
      </c>
      <c r="L37" s="114" t="s">
        <v>1755</v>
      </c>
      <c r="M37" s="106">
        <v>736.78</v>
      </c>
      <c r="N37" s="24" t="s">
        <v>1755</v>
      </c>
      <c r="O37" s="96">
        <v>33.3716915995397</v>
      </c>
      <c r="P37" s="25" t="s">
        <v>1757</v>
      </c>
      <c r="Q37" s="26"/>
      <c r="R37" s="27"/>
      <c r="S37" s="116" t="s">
        <v>1757</v>
      </c>
      <c r="T37" s="98">
        <v>100380</v>
      </c>
      <c r="U37" s="79">
        <v>0</v>
      </c>
      <c r="V37" s="80">
        <v>5349</v>
      </c>
      <c r="W37" s="118">
        <v>0</v>
      </c>
      <c r="X37" s="101" t="s">
        <v>1755</v>
      </c>
      <c r="Y37" s="119" t="s">
        <v>1755</v>
      </c>
      <c r="Z37" s="82">
        <f t="shared" si="0"/>
        <v>0</v>
      </c>
      <c r="AA37" s="21">
        <f t="shared" si="1"/>
        <v>0</v>
      </c>
      <c r="AB37" s="21">
        <f t="shared" si="2"/>
        <v>0</v>
      </c>
      <c r="AC37" s="21">
        <f t="shared" si="3"/>
        <v>0</v>
      </c>
      <c r="AD37" s="83" t="str">
        <f t="shared" si="4"/>
        <v>-</v>
      </c>
      <c r="AE37" s="82">
        <f t="shared" si="5"/>
        <v>1</v>
      </c>
      <c r="AF37" s="21">
        <f t="shared" si="6"/>
        <v>1</v>
      </c>
      <c r="AG37" s="21" t="str">
        <f t="shared" si="7"/>
        <v>Initial</v>
      </c>
      <c r="AH37" s="83" t="str">
        <f t="shared" si="8"/>
        <v>RLIS</v>
      </c>
      <c r="AI37" s="82">
        <f t="shared" si="9"/>
        <v>0</v>
      </c>
    </row>
    <row r="38" spans="1:35" ht="12.75" customHeight="1">
      <c r="A38" s="108" t="s">
        <v>1519</v>
      </c>
      <c r="B38" s="110" t="s">
        <v>1520</v>
      </c>
      <c r="C38" s="82" t="s">
        <v>1521</v>
      </c>
      <c r="D38" s="21" t="s">
        <v>1522</v>
      </c>
      <c r="E38" s="21" t="s">
        <v>1523</v>
      </c>
      <c r="F38" s="112" t="s">
        <v>1750</v>
      </c>
      <c r="G38" s="104" t="s">
        <v>1524</v>
      </c>
      <c r="H38" s="32" t="s">
        <v>1525</v>
      </c>
      <c r="I38" s="22" t="s">
        <v>1526</v>
      </c>
      <c r="J38" s="94" t="s">
        <v>1527</v>
      </c>
      <c r="K38" s="23" t="s">
        <v>1755</v>
      </c>
      <c r="L38" s="114" t="s">
        <v>1755</v>
      </c>
      <c r="M38" s="106">
        <v>1362.91</v>
      </c>
      <c r="N38" s="24" t="s">
        <v>1755</v>
      </c>
      <c r="O38" s="96">
        <v>21.630094043887148</v>
      </c>
      <c r="P38" s="25" t="s">
        <v>1757</v>
      </c>
      <c r="Q38" s="26"/>
      <c r="R38" s="27"/>
      <c r="S38" s="116" t="s">
        <v>1755</v>
      </c>
      <c r="T38" s="98">
        <v>51816</v>
      </c>
      <c r="U38" s="79">
        <v>0</v>
      </c>
      <c r="V38" s="80">
        <v>4736</v>
      </c>
      <c r="W38" s="118">
        <v>0</v>
      </c>
      <c r="X38" s="101" t="s">
        <v>1757</v>
      </c>
      <c r="Y38" s="119" t="s">
        <v>1755</v>
      </c>
      <c r="Z38" s="82">
        <f t="shared" si="0"/>
        <v>0</v>
      </c>
      <c r="AA38" s="21">
        <f t="shared" si="1"/>
        <v>0</v>
      </c>
      <c r="AB38" s="21">
        <f t="shared" si="2"/>
        <v>0</v>
      </c>
      <c r="AC38" s="21">
        <f t="shared" si="3"/>
        <v>0</v>
      </c>
      <c r="AD38" s="83" t="str">
        <f t="shared" si="4"/>
        <v>-</v>
      </c>
      <c r="AE38" s="82">
        <f t="shared" si="5"/>
        <v>0</v>
      </c>
      <c r="AF38" s="21">
        <f t="shared" si="6"/>
        <v>1</v>
      </c>
      <c r="AG38" s="21">
        <f t="shared" si="7"/>
        <v>0</v>
      </c>
      <c r="AH38" s="83" t="str">
        <f t="shared" si="8"/>
        <v>-</v>
      </c>
      <c r="AI38" s="82">
        <f t="shared" si="9"/>
        <v>0</v>
      </c>
    </row>
    <row r="39" spans="1:35" ht="12.75" customHeight="1">
      <c r="A39" s="108" t="s">
        <v>1528</v>
      </c>
      <c r="B39" s="110" t="s">
        <v>1529</v>
      </c>
      <c r="C39" s="82" t="s">
        <v>1530</v>
      </c>
      <c r="D39" s="21" t="s">
        <v>1531</v>
      </c>
      <c r="E39" s="21" t="s">
        <v>1532</v>
      </c>
      <c r="F39" s="112" t="s">
        <v>1750</v>
      </c>
      <c r="G39" s="104" t="s">
        <v>1533</v>
      </c>
      <c r="H39" s="32" t="s">
        <v>1534</v>
      </c>
      <c r="I39" s="22" t="s">
        <v>1535</v>
      </c>
      <c r="J39" s="94" t="s">
        <v>1527</v>
      </c>
      <c r="K39" s="23" t="s">
        <v>1755</v>
      </c>
      <c r="L39" s="114" t="s">
        <v>1755</v>
      </c>
      <c r="M39" s="106">
        <v>6699.33</v>
      </c>
      <c r="N39" s="24" t="s">
        <v>1755</v>
      </c>
      <c r="O39" s="96">
        <v>11.511957843534658</v>
      </c>
      <c r="P39" s="25" t="s">
        <v>1755</v>
      </c>
      <c r="Q39" s="26"/>
      <c r="R39" s="27"/>
      <c r="S39" s="116" t="s">
        <v>1755</v>
      </c>
      <c r="T39" s="98">
        <v>218918</v>
      </c>
      <c r="U39" s="79">
        <v>0</v>
      </c>
      <c r="V39" s="80">
        <v>19300</v>
      </c>
      <c r="W39" s="118">
        <v>0</v>
      </c>
      <c r="X39" s="101" t="s">
        <v>1757</v>
      </c>
      <c r="Y39" s="119" t="s">
        <v>1757</v>
      </c>
      <c r="Z39" s="82">
        <f t="shared" si="0"/>
        <v>0</v>
      </c>
      <c r="AA39" s="21">
        <f t="shared" si="1"/>
        <v>0</v>
      </c>
      <c r="AB39" s="21">
        <f t="shared" si="2"/>
        <v>0</v>
      </c>
      <c r="AC39" s="21">
        <f t="shared" si="3"/>
        <v>0</v>
      </c>
      <c r="AD39" s="83" t="str">
        <f t="shared" si="4"/>
        <v>-</v>
      </c>
      <c r="AE39" s="82">
        <f t="shared" si="5"/>
        <v>0</v>
      </c>
      <c r="AF39" s="21">
        <f t="shared" si="6"/>
        <v>0</v>
      </c>
      <c r="AG39" s="21">
        <f t="shared" si="7"/>
        <v>0</v>
      </c>
      <c r="AH39" s="83" t="str">
        <f t="shared" si="8"/>
        <v>-</v>
      </c>
      <c r="AI39" s="82">
        <f t="shared" si="9"/>
        <v>0</v>
      </c>
    </row>
    <row r="40" spans="1:35" ht="12.75" customHeight="1">
      <c r="A40" s="108" t="s">
        <v>1536</v>
      </c>
      <c r="B40" s="110" t="s">
        <v>1537</v>
      </c>
      <c r="C40" s="82" t="s">
        <v>1538</v>
      </c>
      <c r="D40" s="21" t="s">
        <v>1539</v>
      </c>
      <c r="E40" s="21" t="s">
        <v>1540</v>
      </c>
      <c r="F40" s="112" t="s">
        <v>1750</v>
      </c>
      <c r="G40" s="104" t="s">
        <v>1541</v>
      </c>
      <c r="H40" s="32" t="s">
        <v>1542</v>
      </c>
      <c r="I40" s="22" t="s">
        <v>1543</v>
      </c>
      <c r="J40" s="94" t="s">
        <v>1669</v>
      </c>
      <c r="K40" s="23" t="s">
        <v>1757</v>
      </c>
      <c r="L40" s="114" t="s">
        <v>1755</v>
      </c>
      <c r="M40" s="106">
        <v>790.76</v>
      </c>
      <c r="N40" s="24" t="s">
        <v>1755</v>
      </c>
      <c r="O40" s="96">
        <v>19.954648526077097</v>
      </c>
      <c r="P40" s="25" t="s">
        <v>1755</v>
      </c>
      <c r="Q40" s="26"/>
      <c r="R40" s="27"/>
      <c r="S40" s="116" t="s">
        <v>1757</v>
      </c>
      <c r="T40" s="98">
        <v>45918</v>
      </c>
      <c r="U40" s="79">
        <v>0</v>
      </c>
      <c r="V40" s="80">
        <v>3145</v>
      </c>
      <c r="W40" s="118">
        <v>0</v>
      </c>
      <c r="X40" s="101" t="s">
        <v>1757</v>
      </c>
      <c r="Y40" s="119" t="s">
        <v>1755</v>
      </c>
      <c r="Z40" s="82">
        <f t="shared" si="0"/>
        <v>1</v>
      </c>
      <c r="AA40" s="21">
        <f t="shared" si="1"/>
        <v>0</v>
      </c>
      <c r="AB40" s="21">
        <f t="shared" si="2"/>
        <v>0</v>
      </c>
      <c r="AC40" s="21">
        <f t="shared" si="3"/>
        <v>0</v>
      </c>
      <c r="AD40" s="83" t="str">
        <f t="shared" si="4"/>
        <v>-</v>
      </c>
      <c r="AE40" s="82">
        <f t="shared" si="5"/>
        <v>1</v>
      </c>
      <c r="AF40" s="21">
        <f t="shared" si="6"/>
        <v>0</v>
      </c>
      <c r="AG40" s="21">
        <f t="shared" si="7"/>
        <v>0</v>
      </c>
      <c r="AH40" s="83" t="str">
        <f t="shared" si="8"/>
        <v>-</v>
      </c>
      <c r="AI40" s="82">
        <f t="shared" si="9"/>
        <v>0</v>
      </c>
    </row>
    <row r="41" spans="1:35" ht="12.75" customHeight="1">
      <c r="A41" s="108" t="s">
        <v>1544</v>
      </c>
      <c r="B41" s="110" t="s">
        <v>1545</v>
      </c>
      <c r="C41" s="82" t="s">
        <v>1546</v>
      </c>
      <c r="D41" s="21" t="s">
        <v>1547</v>
      </c>
      <c r="E41" s="21" t="s">
        <v>1548</v>
      </c>
      <c r="F41" s="112" t="s">
        <v>1750</v>
      </c>
      <c r="G41" s="104" t="s">
        <v>1549</v>
      </c>
      <c r="H41" s="32" t="s">
        <v>1550</v>
      </c>
      <c r="I41" s="22" t="s">
        <v>1551</v>
      </c>
      <c r="J41" s="94" t="s">
        <v>1527</v>
      </c>
      <c r="K41" s="23" t="s">
        <v>1755</v>
      </c>
      <c r="L41" s="114" t="s">
        <v>1755</v>
      </c>
      <c r="M41" s="106">
        <v>8545.48</v>
      </c>
      <c r="N41" s="24" t="s">
        <v>1755</v>
      </c>
      <c r="O41" s="96">
        <v>12.340059055118111</v>
      </c>
      <c r="P41" s="25" t="s">
        <v>1755</v>
      </c>
      <c r="Q41" s="26"/>
      <c r="R41" s="27"/>
      <c r="S41" s="116" t="s">
        <v>1755</v>
      </c>
      <c r="T41" s="98">
        <v>264818</v>
      </c>
      <c r="U41" s="79">
        <v>0</v>
      </c>
      <c r="V41" s="80">
        <v>24987</v>
      </c>
      <c r="W41" s="118">
        <v>0</v>
      </c>
      <c r="X41" s="101" t="s">
        <v>1757</v>
      </c>
      <c r="Y41" s="119" t="s">
        <v>1757</v>
      </c>
      <c r="Z41" s="82">
        <f t="shared" si="0"/>
        <v>0</v>
      </c>
      <c r="AA41" s="21">
        <f t="shared" si="1"/>
        <v>0</v>
      </c>
      <c r="AB41" s="21">
        <f t="shared" si="2"/>
        <v>0</v>
      </c>
      <c r="AC41" s="21">
        <f t="shared" si="3"/>
        <v>0</v>
      </c>
      <c r="AD41" s="83" t="str">
        <f t="shared" si="4"/>
        <v>-</v>
      </c>
      <c r="AE41" s="82">
        <f t="shared" si="5"/>
        <v>0</v>
      </c>
      <c r="AF41" s="21">
        <f t="shared" si="6"/>
        <v>0</v>
      </c>
      <c r="AG41" s="21">
        <f t="shared" si="7"/>
        <v>0</v>
      </c>
      <c r="AH41" s="83" t="str">
        <f t="shared" si="8"/>
        <v>-</v>
      </c>
      <c r="AI41" s="82">
        <f t="shared" si="9"/>
        <v>0</v>
      </c>
    </row>
    <row r="42" spans="1:35" ht="12.75" customHeight="1">
      <c r="A42" s="108" t="s">
        <v>1552</v>
      </c>
      <c r="B42" s="110" t="s">
        <v>1553</v>
      </c>
      <c r="C42" s="82" t="s">
        <v>1554</v>
      </c>
      <c r="D42" s="21" t="s">
        <v>1555</v>
      </c>
      <c r="E42" s="21" t="s">
        <v>1556</v>
      </c>
      <c r="F42" s="112" t="s">
        <v>1750</v>
      </c>
      <c r="G42" s="104" t="s">
        <v>1557</v>
      </c>
      <c r="H42" s="32" t="s">
        <v>1784</v>
      </c>
      <c r="I42" s="22" t="s">
        <v>1558</v>
      </c>
      <c r="J42" s="94" t="s">
        <v>1774</v>
      </c>
      <c r="K42" s="23" t="s">
        <v>1757</v>
      </c>
      <c r="L42" s="114" t="s">
        <v>1755</v>
      </c>
      <c r="M42" s="106">
        <v>526.75</v>
      </c>
      <c r="N42" s="24" t="s">
        <v>1755</v>
      </c>
      <c r="O42" s="96">
        <v>32.30088495575221</v>
      </c>
      <c r="P42" s="25" t="s">
        <v>1757</v>
      </c>
      <c r="Q42" s="26"/>
      <c r="R42" s="27"/>
      <c r="S42" s="116" t="s">
        <v>1757</v>
      </c>
      <c r="T42" s="98">
        <v>46548</v>
      </c>
      <c r="U42" s="79">
        <v>0</v>
      </c>
      <c r="V42" s="80">
        <v>3604</v>
      </c>
      <c r="W42" s="118">
        <v>0</v>
      </c>
      <c r="X42" s="101" t="s">
        <v>1757</v>
      </c>
      <c r="Y42" s="119" t="s">
        <v>1757</v>
      </c>
      <c r="Z42" s="82">
        <f t="shared" si="0"/>
        <v>1</v>
      </c>
      <c r="AA42" s="21">
        <f t="shared" si="1"/>
        <v>1</v>
      </c>
      <c r="AB42" s="21">
        <f t="shared" si="2"/>
        <v>0</v>
      </c>
      <c r="AC42" s="21">
        <f t="shared" si="3"/>
        <v>0</v>
      </c>
      <c r="AD42" s="83" t="str">
        <f t="shared" si="4"/>
        <v>SRSA</v>
      </c>
      <c r="AE42" s="82">
        <f t="shared" si="5"/>
        <v>1</v>
      </c>
      <c r="AF42" s="21">
        <f t="shared" si="6"/>
        <v>1</v>
      </c>
      <c r="AG42" s="21" t="str">
        <f t="shared" si="7"/>
        <v>Initial</v>
      </c>
      <c r="AH42" s="83" t="str">
        <f t="shared" si="8"/>
        <v>-</v>
      </c>
      <c r="AI42" s="82" t="str">
        <f t="shared" si="9"/>
        <v>SRSA</v>
      </c>
    </row>
    <row r="43" spans="1:35" ht="12.75" customHeight="1">
      <c r="A43" s="108" t="s">
        <v>1559</v>
      </c>
      <c r="B43" s="110" t="s">
        <v>1560</v>
      </c>
      <c r="C43" s="82" t="s">
        <v>1561</v>
      </c>
      <c r="D43" s="21" t="s">
        <v>1562</v>
      </c>
      <c r="E43" s="21" t="s">
        <v>1563</v>
      </c>
      <c r="F43" s="112" t="s">
        <v>1750</v>
      </c>
      <c r="G43" s="104" t="s">
        <v>1564</v>
      </c>
      <c r="H43" s="32" t="s">
        <v>1565</v>
      </c>
      <c r="I43" s="22" t="s">
        <v>1566</v>
      </c>
      <c r="J43" s="94" t="s">
        <v>1774</v>
      </c>
      <c r="K43" s="23" t="s">
        <v>1757</v>
      </c>
      <c r="L43" s="114" t="s">
        <v>1755</v>
      </c>
      <c r="M43" s="106">
        <v>417.21</v>
      </c>
      <c r="N43" s="24" t="s">
        <v>1755</v>
      </c>
      <c r="O43" s="96">
        <v>31.751824817518248</v>
      </c>
      <c r="P43" s="25" t="s">
        <v>1757</v>
      </c>
      <c r="Q43" s="26"/>
      <c r="R43" s="27"/>
      <c r="S43" s="116" t="s">
        <v>1757</v>
      </c>
      <c r="T43" s="98">
        <v>43287</v>
      </c>
      <c r="U43" s="79">
        <v>0</v>
      </c>
      <c r="V43" s="80">
        <v>2748</v>
      </c>
      <c r="W43" s="118">
        <v>0</v>
      </c>
      <c r="X43" s="101" t="s">
        <v>1757</v>
      </c>
      <c r="Y43" s="119" t="s">
        <v>1755</v>
      </c>
      <c r="Z43" s="82">
        <f t="shared" si="0"/>
        <v>1</v>
      </c>
      <c r="AA43" s="21">
        <f t="shared" si="1"/>
        <v>1</v>
      </c>
      <c r="AB43" s="21">
        <f t="shared" si="2"/>
        <v>0</v>
      </c>
      <c r="AC43" s="21">
        <f t="shared" si="3"/>
        <v>0</v>
      </c>
      <c r="AD43" s="83" t="str">
        <f t="shared" si="4"/>
        <v>SRSA</v>
      </c>
      <c r="AE43" s="82">
        <f t="shared" si="5"/>
        <v>1</v>
      </c>
      <c r="AF43" s="21">
        <f t="shared" si="6"/>
        <v>1</v>
      </c>
      <c r="AG43" s="21" t="str">
        <f t="shared" si="7"/>
        <v>Initial</v>
      </c>
      <c r="AH43" s="83" t="str">
        <f t="shared" si="8"/>
        <v>-</v>
      </c>
      <c r="AI43" s="82" t="str">
        <f t="shared" si="9"/>
        <v>SRSA</v>
      </c>
    </row>
    <row r="44" spans="1:35" ht="12.75" customHeight="1">
      <c r="A44" s="108" t="s">
        <v>1567</v>
      </c>
      <c r="B44" s="110" t="s">
        <v>1568</v>
      </c>
      <c r="C44" s="82" t="s">
        <v>1569</v>
      </c>
      <c r="D44" s="21" t="s">
        <v>1301</v>
      </c>
      <c r="E44" s="21" t="s">
        <v>1302</v>
      </c>
      <c r="F44" s="112" t="s">
        <v>1750</v>
      </c>
      <c r="G44" s="104" t="s">
        <v>1303</v>
      </c>
      <c r="H44" s="32" t="s">
        <v>1304</v>
      </c>
      <c r="I44" s="22" t="s">
        <v>1305</v>
      </c>
      <c r="J44" s="94" t="s">
        <v>1592</v>
      </c>
      <c r="K44" s="23" t="s">
        <v>1755</v>
      </c>
      <c r="L44" s="114" t="s">
        <v>1755</v>
      </c>
      <c r="M44" s="106">
        <v>2407.93</v>
      </c>
      <c r="N44" s="24" t="s">
        <v>1755</v>
      </c>
      <c r="O44" s="96">
        <v>27.78355879292404</v>
      </c>
      <c r="P44" s="25" t="s">
        <v>1757</v>
      </c>
      <c r="Q44" s="26"/>
      <c r="R44" s="27"/>
      <c r="S44" s="116" t="s">
        <v>1757</v>
      </c>
      <c r="T44" s="98">
        <v>232347</v>
      </c>
      <c r="U44" s="79">
        <v>0</v>
      </c>
      <c r="V44" s="80">
        <v>15149</v>
      </c>
      <c r="W44" s="118">
        <v>0</v>
      </c>
      <c r="X44" s="101" t="s">
        <v>1757</v>
      </c>
      <c r="Y44" s="119" t="s">
        <v>1757</v>
      </c>
      <c r="Z44" s="82">
        <f t="shared" si="0"/>
        <v>0</v>
      </c>
      <c r="AA44" s="21">
        <f t="shared" si="1"/>
        <v>0</v>
      </c>
      <c r="AB44" s="21">
        <f t="shared" si="2"/>
        <v>0</v>
      </c>
      <c r="AC44" s="21">
        <f t="shared" si="3"/>
        <v>0</v>
      </c>
      <c r="AD44" s="83" t="str">
        <f t="shared" si="4"/>
        <v>-</v>
      </c>
      <c r="AE44" s="82">
        <f t="shared" si="5"/>
        <v>1</v>
      </c>
      <c r="AF44" s="21">
        <f t="shared" si="6"/>
        <v>1</v>
      </c>
      <c r="AG44" s="21" t="str">
        <f t="shared" si="7"/>
        <v>Initial</v>
      </c>
      <c r="AH44" s="83" t="str">
        <f t="shared" si="8"/>
        <v>RLIS</v>
      </c>
      <c r="AI44" s="82">
        <f t="shared" si="9"/>
        <v>0</v>
      </c>
    </row>
    <row r="45" spans="1:35" ht="12.75" customHeight="1">
      <c r="A45" s="108" t="s">
        <v>1306</v>
      </c>
      <c r="B45" s="110" t="s">
        <v>1307</v>
      </c>
      <c r="C45" s="82" t="s">
        <v>1308</v>
      </c>
      <c r="D45" s="21" t="s">
        <v>1309</v>
      </c>
      <c r="E45" s="21" t="s">
        <v>1310</v>
      </c>
      <c r="F45" s="112" t="s">
        <v>1750</v>
      </c>
      <c r="G45" s="104" t="s">
        <v>1311</v>
      </c>
      <c r="H45" s="32" t="s">
        <v>1312</v>
      </c>
      <c r="I45" s="22" t="s">
        <v>1313</v>
      </c>
      <c r="J45" s="94" t="s">
        <v>1669</v>
      </c>
      <c r="K45" s="23" t="s">
        <v>1757</v>
      </c>
      <c r="L45" s="114" t="s">
        <v>1755</v>
      </c>
      <c r="M45" s="106">
        <v>694.91</v>
      </c>
      <c r="N45" s="24" t="s">
        <v>1755</v>
      </c>
      <c r="O45" s="96">
        <v>22.470588235294116</v>
      </c>
      <c r="P45" s="25" t="s">
        <v>1757</v>
      </c>
      <c r="Q45" s="26"/>
      <c r="R45" s="27"/>
      <c r="S45" s="116" t="s">
        <v>1757</v>
      </c>
      <c r="T45" s="98">
        <v>45259</v>
      </c>
      <c r="U45" s="79">
        <v>0</v>
      </c>
      <c r="V45" s="80">
        <v>3269</v>
      </c>
      <c r="W45" s="118">
        <v>0</v>
      </c>
      <c r="X45" s="101" t="s">
        <v>1757</v>
      </c>
      <c r="Y45" s="119" t="s">
        <v>1757</v>
      </c>
      <c r="Z45" s="82">
        <f t="shared" si="0"/>
        <v>1</v>
      </c>
      <c r="AA45" s="21">
        <f t="shared" si="1"/>
        <v>0</v>
      </c>
      <c r="AB45" s="21">
        <f t="shared" si="2"/>
        <v>0</v>
      </c>
      <c r="AC45" s="21">
        <f t="shared" si="3"/>
        <v>0</v>
      </c>
      <c r="AD45" s="83" t="str">
        <f t="shared" si="4"/>
        <v>-</v>
      </c>
      <c r="AE45" s="82">
        <f t="shared" si="5"/>
        <v>1</v>
      </c>
      <c r="AF45" s="21">
        <f t="shared" si="6"/>
        <v>1</v>
      </c>
      <c r="AG45" s="21" t="str">
        <f t="shared" si="7"/>
        <v>Initial</v>
      </c>
      <c r="AH45" s="83" t="str">
        <f t="shared" si="8"/>
        <v>RLIS</v>
      </c>
      <c r="AI45" s="82">
        <f t="shared" si="9"/>
        <v>0</v>
      </c>
    </row>
    <row r="46" spans="1:35" ht="12.75" customHeight="1">
      <c r="A46" s="108" t="s">
        <v>1314</v>
      </c>
      <c r="B46" s="110" t="s">
        <v>1315</v>
      </c>
      <c r="C46" s="82" t="s">
        <v>1316</v>
      </c>
      <c r="D46" s="21" t="s">
        <v>1317</v>
      </c>
      <c r="E46" s="21" t="s">
        <v>1318</v>
      </c>
      <c r="F46" s="112" t="s">
        <v>1750</v>
      </c>
      <c r="G46" s="104" t="s">
        <v>1319</v>
      </c>
      <c r="H46" s="32" t="s">
        <v>1320</v>
      </c>
      <c r="I46" s="22" t="s">
        <v>1321</v>
      </c>
      <c r="J46" s="94" t="s">
        <v>1774</v>
      </c>
      <c r="K46" s="23" t="s">
        <v>1757</v>
      </c>
      <c r="L46" s="114" t="s">
        <v>1755</v>
      </c>
      <c r="M46" s="106">
        <v>1252.13</v>
      </c>
      <c r="N46" s="24" t="s">
        <v>1755</v>
      </c>
      <c r="O46" s="96">
        <v>22.207267833109018</v>
      </c>
      <c r="P46" s="25" t="s">
        <v>1757</v>
      </c>
      <c r="Q46" s="26"/>
      <c r="R46" s="27"/>
      <c r="S46" s="116" t="s">
        <v>1757</v>
      </c>
      <c r="T46" s="98">
        <v>84752</v>
      </c>
      <c r="U46" s="79">
        <v>0</v>
      </c>
      <c r="V46" s="80">
        <v>5631</v>
      </c>
      <c r="W46" s="118">
        <v>0</v>
      </c>
      <c r="X46" s="101" t="s">
        <v>1757</v>
      </c>
      <c r="Y46" s="119" t="s">
        <v>1755</v>
      </c>
      <c r="Z46" s="82">
        <f t="shared" si="0"/>
        <v>1</v>
      </c>
      <c r="AA46" s="21">
        <f t="shared" si="1"/>
        <v>0</v>
      </c>
      <c r="AB46" s="21">
        <f t="shared" si="2"/>
        <v>0</v>
      </c>
      <c r="AC46" s="21">
        <f t="shared" si="3"/>
        <v>0</v>
      </c>
      <c r="AD46" s="83" t="str">
        <f t="shared" si="4"/>
        <v>-</v>
      </c>
      <c r="AE46" s="82">
        <f t="shared" si="5"/>
        <v>1</v>
      </c>
      <c r="AF46" s="21">
        <f t="shared" si="6"/>
        <v>1</v>
      </c>
      <c r="AG46" s="21" t="str">
        <f t="shared" si="7"/>
        <v>Initial</v>
      </c>
      <c r="AH46" s="83" t="str">
        <f t="shared" si="8"/>
        <v>RLIS</v>
      </c>
      <c r="AI46" s="82">
        <f t="shared" si="9"/>
        <v>0</v>
      </c>
    </row>
    <row r="47" spans="1:35" ht="12.75" customHeight="1">
      <c r="A47" s="108" t="s">
        <v>1322</v>
      </c>
      <c r="B47" s="110" t="s">
        <v>1323</v>
      </c>
      <c r="C47" s="82" t="s">
        <v>1324</v>
      </c>
      <c r="D47" s="21" t="s">
        <v>1325</v>
      </c>
      <c r="E47" s="21" t="s">
        <v>1326</v>
      </c>
      <c r="F47" s="112" t="s">
        <v>1750</v>
      </c>
      <c r="G47" s="104" t="s">
        <v>1327</v>
      </c>
      <c r="H47" s="32" t="s">
        <v>1784</v>
      </c>
      <c r="I47" s="22" t="s">
        <v>1328</v>
      </c>
      <c r="J47" s="94" t="s">
        <v>1774</v>
      </c>
      <c r="K47" s="23" t="s">
        <v>1757</v>
      </c>
      <c r="L47" s="114" t="s">
        <v>1755</v>
      </c>
      <c r="M47" s="106">
        <v>755.87</v>
      </c>
      <c r="N47" s="24" t="s">
        <v>1755</v>
      </c>
      <c r="O47" s="96">
        <v>22.74247491638796</v>
      </c>
      <c r="P47" s="25" t="s">
        <v>1757</v>
      </c>
      <c r="Q47" s="26"/>
      <c r="R47" s="27"/>
      <c r="S47" s="116" t="s">
        <v>1757</v>
      </c>
      <c r="T47" s="98">
        <v>68784</v>
      </c>
      <c r="U47" s="79">
        <v>0</v>
      </c>
      <c r="V47" s="80">
        <v>3758</v>
      </c>
      <c r="W47" s="118">
        <v>0</v>
      </c>
      <c r="X47" s="101" t="s">
        <v>1757</v>
      </c>
      <c r="Y47" s="119" t="s">
        <v>1755</v>
      </c>
      <c r="Z47" s="82">
        <f t="shared" si="0"/>
        <v>1</v>
      </c>
      <c r="AA47" s="21">
        <f t="shared" si="1"/>
        <v>0</v>
      </c>
      <c r="AB47" s="21">
        <f t="shared" si="2"/>
        <v>0</v>
      </c>
      <c r="AC47" s="21">
        <f t="shared" si="3"/>
        <v>0</v>
      </c>
      <c r="AD47" s="83" t="str">
        <f t="shared" si="4"/>
        <v>-</v>
      </c>
      <c r="AE47" s="82">
        <f t="shared" si="5"/>
        <v>1</v>
      </c>
      <c r="AF47" s="21">
        <f t="shared" si="6"/>
        <v>1</v>
      </c>
      <c r="AG47" s="21" t="str">
        <f t="shared" si="7"/>
        <v>Initial</v>
      </c>
      <c r="AH47" s="83" t="str">
        <f t="shared" si="8"/>
        <v>RLIS</v>
      </c>
      <c r="AI47" s="82">
        <f t="shared" si="9"/>
        <v>0</v>
      </c>
    </row>
    <row r="48" spans="1:35" ht="12.75" customHeight="1">
      <c r="A48" s="108" t="s">
        <v>1329</v>
      </c>
      <c r="B48" s="110" t="s">
        <v>1330</v>
      </c>
      <c r="C48" s="82" t="s">
        <v>1331</v>
      </c>
      <c r="D48" s="21" t="s">
        <v>1332</v>
      </c>
      <c r="E48" s="21" t="s">
        <v>1333</v>
      </c>
      <c r="F48" s="112" t="s">
        <v>1750</v>
      </c>
      <c r="G48" s="104" t="s">
        <v>1334</v>
      </c>
      <c r="H48" s="32" t="s">
        <v>1335</v>
      </c>
      <c r="I48" s="22" t="s">
        <v>1336</v>
      </c>
      <c r="J48" s="94" t="s">
        <v>1669</v>
      </c>
      <c r="K48" s="23" t="s">
        <v>1757</v>
      </c>
      <c r="L48" s="114" t="s">
        <v>1755</v>
      </c>
      <c r="M48" s="106">
        <v>875.5</v>
      </c>
      <c r="N48" s="24" t="s">
        <v>1755</v>
      </c>
      <c r="O48" s="96">
        <v>23.50597609561753</v>
      </c>
      <c r="P48" s="25" t="s">
        <v>1757</v>
      </c>
      <c r="Q48" s="26"/>
      <c r="R48" s="27"/>
      <c r="S48" s="116" t="s">
        <v>1757</v>
      </c>
      <c r="T48" s="98">
        <v>47898</v>
      </c>
      <c r="U48" s="79">
        <v>0</v>
      </c>
      <c r="V48" s="80">
        <v>4021</v>
      </c>
      <c r="W48" s="118">
        <v>0</v>
      </c>
      <c r="X48" s="101" t="s">
        <v>1757</v>
      </c>
      <c r="Y48" s="119" t="s">
        <v>1757</v>
      </c>
      <c r="Z48" s="82">
        <f t="shared" si="0"/>
        <v>1</v>
      </c>
      <c r="AA48" s="21">
        <f t="shared" si="1"/>
        <v>0</v>
      </c>
      <c r="AB48" s="21">
        <f t="shared" si="2"/>
        <v>0</v>
      </c>
      <c r="AC48" s="21">
        <f t="shared" si="3"/>
        <v>0</v>
      </c>
      <c r="AD48" s="83" t="str">
        <f t="shared" si="4"/>
        <v>-</v>
      </c>
      <c r="AE48" s="82">
        <f t="shared" si="5"/>
        <v>1</v>
      </c>
      <c r="AF48" s="21">
        <f t="shared" si="6"/>
        <v>1</v>
      </c>
      <c r="AG48" s="21" t="str">
        <f t="shared" si="7"/>
        <v>Initial</v>
      </c>
      <c r="AH48" s="83" t="str">
        <f t="shared" si="8"/>
        <v>RLIS</v>
      </c>
      <c r="AI48" s="82">
        <f t="shared" si="9"/>
        <v>0</v>
      </c>
    </row>
    <row r="49" spans="1:35" ht="12.75" customHeight="1">
      <c r="A49" s="108" t="s">
        <v>1337</v>
      </c>
      <c r="B49" s="110" t="s">
        <v>1338</v>
      </c>
      <c r="C49" s="82" t="s">
        <v>1339</v>
      </c>
      <c r="D49" s="21" t="s">
        <v>1340</v>
      </c>
      <c r="E49" s="21" t="s">
        <v>1341</v>
      </c>
      <c r="F49" s="112" t="s">
        <v>1750</v>
      </c>
      <c r="G49" s="104" t="s">
        <v>1342</v>
      </c>
      <c r="H49" s="32" t="s">
        <v>1343</v>
      </c>
      <c r="I49" s="22" t="s">
        <v>1344</v>
      </c>
      <c r="J49" s="94" t="s">
        <v>1774</v>
      </c>
      <c r="K49" s="23" t="s">
        <v>1757</v>
      </c>
      <c r="L49" s="114" t="s">
        <v>1755</v>
      </c>
      <c r="M49" s="106">
        <v>962.59</v>
      </c>
      <c r="N49" s="24" t="s">
        <v>1755</v>
      </c>
      <c r="O49" s="96">
        <v>27.27272727272727</v>
      </c>
      <c r="P49" s="25" t="s">
        <v>1757</v>
      </c>
      <c r="Q49" s="26"/>
      <c r="R49" s="27"/>
      <c r="S49" s="116" t="s">
        <v>1757</v>
      </c>
      <c r="T49" s="98">
        <v>55833</v>
      </c>
      <c r="U49" s="79">
        <v>0</v>
      </c>
      <c r="V49" s="80">
        <v>4323</v>
      </c>
      <c r="W49" s="118">
        <v>0</v>
      </c>
      <c r="X49" s="101" t="s">
        <v>1757</v>
      </c>
      <c r="Y49" s="119" t="s">
        <v>1755</v>
      </c>
      <c r="Z49" s="82">
        <f t="shared" si="0"/>
        <v>1</v>
      </c>
      <c r="AA49" s="21">
        <f t="shared" si="1"/>
        <v>0</v>
      </c>
      <c r="AB49" s="21">
        <f t="shared" si="2"/>
        <v>0</v>
      </c>
      <c r="AC49" s="21">
        <f t="shared" si="3"/>
        <v>0</v>
      </c>
      <c r="AD49" s="83" t="str">
        <f t="shared" si="4"/>
        <v>-</v>
      </c>
      <c r="AE49" s="82">
        <f t="shared" si="5"/>
        <v>1</v>
      </c>
      <c r="AF49" s="21">
        <f t="shared" si="6"/>
        <v>1</v>
      </c>
      <c r="AG49" s="21" t="str">
        <f t="shared" si="7"/>
        <v>Initial</v>
      </c>
      <c r="AH49" s="83" t="str">
        <f t="shared" si="8"/>
        <v>RLIS</v>
      </c>
      <c r="AI49" s="82">
        <f t="shared" si="9"/>
        <v>0</v>
      </c>
    </row>
    <row r="50" spans="1:35" ht="12.75" customHeight="1">
      <c r="A50" s="108" t="s">
        <v>1345</v>
      </c>
      <c r="B50" s="110" t="s">
        <v>1346</v>
      </c>
      <c r="C50" s="82" t="s">
        <v>1347</v>
      </c>
      <c r="D50" s="21" t="s">
        <v>1348</v>
      </c>
      <c r="E50" s="21" t="s">
        <v>1349</v>
      </c>
      <c r="F50" s="112" t="s">
        <v>1750</v>
      </c>
      <c r="G50" s="104" t="s">
        <v>1350</v>
      </c>
      <c r="H50" s="32" t="s">
        <v>1351</v>
      </c>
      <c r="I50" s="22" t="s">
        <v>1352</v>
      </c>
      <c r="J50" s="94" t="s">
        <v>1669</v>
      </c>
      <c r="K50" s="23" t="s">
        <v>1757</v>
      </c>
      <c r="L50" s="114" t="s">
        <v>1755</v>
      </c>
      <c r="M50" s="106">
        <v>884.03</v>
      </c>
      <c r="N50" s="24" t="s">
        <v>1755</v>
      </c>
      <c r="O50" s="96">
        <v>15.132275132275133</v>
      </c>
      <c r="P50" s="25" t="s">
        <v>1755</v>
      </c>
      <c r="Q50" s="26"/>
      <c r="R50" s="27"/>
      <c r="S50" s="116" t="s">
        <v>1757</v>
      </c>
      <c r="T50" s="98">
        <v>30945</v>
      </c>
      <c r="U50" s="79">
        <v>0</v>
      </c>
      <c r="V50" s="80">
        <v>2720</v>
      </c>
      <c r="W50" s="118">
        <v>0</v>
      </c>
      <c r="X50" s="101" t="s">
        <v>1757</v>
      </c>
      <c r="Y50" s="119" t="s">
        <v>1755</v>
      </c>
      <c r="Z50" s="82">
        <f t="shared" si="0"/>
        <v>1</v>
      </c>
      <c r="AA50" s="21">
        <f t="shared" si="1"/>
        <v>0</v>
      </c>
      <c r="AB50" s="21">
        <f t="shared" si="2"/>
        <v>0</v>
      </c>
      <c r="AC50" s="21">
        <f t="shared" si="3"/>
        <v>0</v>
      </c>
      <c r="AD50" s="83" t="str">
        <f t="shared" si="4"/>
        <v>-</v>
      </c>
      <c r="AE50" s="82">
        <f t="shared" si="5"/>
        <v>1</v>
      </c>
      <c r="AF50" s="21">
        <f t="shared" si="6"/>
        <v>0</v>
      </c>
      <c r="AG50" s="21">
        <f t="shared" si="7"/>
        <v>0</v>
      </c>
      <c r="AH50" s="83" t="str">
        <f t="shared" si="8"/>
        <v>-</v>
      </c>
      <c r="AI50" s="82">
        <f t="shared" si="9"/>
        <v>0</v>
      </c>
    </row>
    <row r="51" spans="1:35" ht="12.75" customHeight="1">
      <c r="A51" s="108" t="s">
        <v>1353</v>
      </c>
      <c r="B51" s="110" t="s">
        <v>1354</v>
      </c>
      <c r="C51" s="82" t="s">
        <v>1355</v>
      </c>
      <c r="D51" s="21" t="s">
        <v>1356</v>
      </c>
      <c r="E51" s="21" t="s">
        <v>1357</v>
      </c>
      <c r="F51" s="112" t="s">
        <v>1750</v>
      </c>
      <c r="G51" s="104" t="s">
        <v>1358</v>
      </c>
      <c r="H51" s="32" t="s">
        <v>1359</v>
      </c>
      <c r="I51" s="22" t="s">
        <v>1360</v>
      </c>
      <c r="J51" s="94" t="s">
        <v>1774</v>
      </c>
      <c r="K51" s="23" t="s">
        <v>1757</v>
      </c>
      <c r="L51" s="114" t="s">
        <v>1755</v>
      </c>
      <c r="M51" s="106">
        <v>617.38</v>
      </c>
      <c r="N51" s="24" t="s">
        <v>1755</v>
      </c>
      <c r="O51" s="96">
        <v>36.173393124065775</v>
      </c>
      <c r="P51" s="25" t="s">
        <v>1757</v>
      </c>
      <c r="Q51" s="26"/>
      <c r="R51" s="27"/>
      <c r="S51" s="116" t="s">
        <v>1757</v>
      </c>
      <c r="T51" s="98">
        <v>68109</v>
      </c>
      <c r="U51" s="79">
        <v>0</v>
      </c>
      <c r="V51" s="80">
        <v>5052</v>
      </c>
      <c r="W51" s="118">
        <v>0</v>
      </c>
      <c r="X51" s="101" t="s">
        <v>1755</v>
      </c>
      <c r="Y51" s="119" t="s">
        <v>1755</v>
      </c>
      <c r="Z51" s="82">
        <f t="shared" si="0"/>
        <v>1</v>
      </c>
      <c r="AA51" s="21">
        <f t="shared" si="1"/>
        <v>0</v>
      </c>
      <c r="AB51" s="21">
        <f t="shared" si="2"/>
        <v>0</v>
      </c>
      <c r="AC51" s="21">
        <f t="shared" si="3"/>
        <v>0</v>
      </c>
      <c r="AD51" s="83" t="str">
        <f t="shared" si="4"/>
        <v>-</v>
      </c>
      <c r="AE51" s="82">
        <f t="shared" si="5"/>
        <v>1</v>
      </c>
      <c r="AF51" s="21">
        <f t="shared" si="6"/>
        <v>1</v>
      </c>
      <c r="AG51" s="21" t="str">
        <f t="shared" si="7"/>
        <v>Initial</v>
      </c>
      <c r="AH51" s="83" t="str">
        <f t="shared" si="8"/>
        <v>RLIS</v>
      </c>
      <c r="AI51" s="82">
        <f t="shared" si="9"/>
        <v>0</v>
      </c>
    </row>
    <row r="52" spans="1:35" ht="12.75" customHeight="1">
      <c r="A52" s="108" t="s">
        <v>1361</v>
      </c>
      <c r="B52" s="110" t="s">
        <v>1362</v>
      </c>
      <c r="C52" s="82" t="s">
        <v>1363</v>
      </c>
      <c r="D52" s="21" t="s">
        <v>1364</v>
      </c>
      <c r="E52" s="21" t="s">
        <v>1365</v>
      </c>
      <c r="F52" s="112" t="s">
        <v>1750</v>
      </c>
      <c r="G52" s="104" t="s">
        <v>1366</v>
      </c>
      <c r="H52" s="32" t="s">
        <v>1367</v>
      </c>
      <c r="I52" s="22" t="s">
        <v>1368</v>
      </c>
      <c r="J52" s="94" t="s">
        <v>1774</v>
      </c>
      <c r="K52" s="23" t="s">
        <v>1757</v>
      </c>
      <c r="L52" s="114" t="s">
        <v>1755</v>
      </c>
      <c r="M52" s="106">
        <v>2413.46</v>
      </c>
      <c r="N52" s="24" t="s">
        <v>1755</v>
      </c>
      <c r="O52" s="96">
        <v>23.112128146453088</v>
      </c>
      <c r="P52" s="25" t="s">
        <v>1757</v>
      </c>
      <c r="Q52" s="26"/>
      <c r="R52" s="27"/>
      <c r="S52" s="116" t="s">
        <v>1757</v>
      </c>
      <c r="T52" s="98">
        <v>130129</v>
      </c>
      <c r="U52" s="79">
        <v>0</v>
      </c>
      <c r="V52" s="80">
        <v>10452</v>
      </c>
      <c r="W52" s="118">
        <v>0</v>
      </c>
      <c r="X52" s="101" t="s">
        <v>1757</v>
      </c>
      <c r="Y52" s="119" t="s">
        <v>1757</v>
      </c>
      <c r="Z52" s="82">
        <f t="shared" si="0"/>
        <v>1</v>
      </c>
      <c r="AA52" s="21">
        <f t="shared" si="1"/>
        <v>0</v>
      </c>
      <c r="AB52" s="21">
        <f t="shared" si="2"/>
        <v>0</v>
      </c>
      <c r="AC52" s="21">
        <f t="shared" si="3"/>
        <v>0</v>
      </c>
      <c r="AD52" s="83" t="str">
        <f t="shared" si="4"/>
        <v>-</v>
      </c>
      <c r="AE52" s="82">
        <f t="shared" si="5"/>
        <v>1</v>
      </c>
      <c r="AF52" s="21">
        <f t="shared" si="6"/>
        <v>1</v>
      </c>
      <c r="AG52" s="21" t="str">
        <f t="shared" si="7"/>
        <v>Initial</v>
      </c>
      <c r="AH52" s="83" t="str">
        <f t="shared" si="8"/>
        <v>RLIS</v>
      </c>
      <c r="AI52" s="82">
        <f t="shared" si="9"/>
        <v>0</v>
      </c>
    </row>
    <row r="53" spans="1:35" ht="12.75" customHeight="1">
      <c r="A53" s="108" t="s">
        <v>1369</v>
      </c>
      <c r="B53" s="110" t="s">
        <v>1370</v>
      </c>
      <c r="C53" s="82" t="s">
        <v>1371</v>
      </c>
      <c r="D53" s="21" t="s">
        <v>1317</v>
      </c>
      <c r="E53" s="21" t="s">
        <v>1372</v>
      </c>
      <c r="F53" s="112" t="s">
        <v>1750</v>
      </c>
      <c r="G53" s="104" t="s">
        <v>1373</v>
      </c>
      <c r="H53" s="32" t="s">
        <v>1784</v>
      </c>
      <c r="I53" s="22" t="s">
        <v>1374</v>
      </c>
      <c r="J53" s="94" t="s">
        <v>1669</v>
      </c>
      <c r="K53" s="23" t="s">
        <v>1757</v>
      </c>
      <c r="L53" s="114" t="s">
        <v>1755</v>
      </c>
      <c r="M53" s="106">
        <v>830.61</v>
      </c>
      <c r="N53" s="24" t="s">
        <v>1755</v>
      </c>
      <c r="O53" s="96">
        <v>23.311132254995243</v>
      </c>
      <c r="P53" s="25" t="s">
        <v>1757</v>
      </c>
      <c r="Q53" s="26"/>
      <c r="R53" s="27"/>
      <c r="S53" s="116" t="s">
        <v>1757</v>
      </c>
      <c r="T53" s="98">
        <v>67647</v>
      </c>
      <c r="U53" s="79">
        <v>0</v>
      </c>
      <c r="V53" s="80">
        <v>4777</v>
      </c>
      <c r="W53" s="118">
        <v>0</v>
      </c>
      <c r="X53" s="101" t="s">
        <v>1757</v>
      </c>
      <c r="Y53" s="119" t="s">
        <v>1757</v>
      </c>
      <c r="Z53" s="82">
        <f t="shared" si="0"/>
        <v>1</v>
      </c>
      <c r="AA53" s="21">
        <f t="shared" si="1"/>
        <v>0</v>
      </c>
      <c r="AB53" s="21">
        <f t="shared" si="2"/>
        <v>0</v>
      </c>
      <c r="AC53" s="21">
        <f t="shared" si="3"/>
        <v>0</v>
      </c>
      <c r="AD53" s="83" t="str">
        <f t="shared" si="4"/>
        <v>-</v>
      </c>
      <c r="AE53" s="82">
        <f t="shared" si="5"/>
        <v>1</v>
      </c>
      <c r="AF53" s="21">
        <f t="shared" si="6"/>
        <v>1</v>
      </c>
      <c r="AG53" s="21" t="str">
        <f t="shared" si="7"/>
        <v>Initial</v>
      </c>
      <c r="AH53" s="83" t="str">
        <f t="shared" si="8"/>
        <v>RLIS</v>
      </c>
      <c r="AI53" s="82">
        <f t="shared" si="9"/>
        <v>0</v>
      </c>
    </row>
    <row r="54" spans="1:35" ht="12.75" customHeight="1">
      <c r="A54" s="108" t="s">
        <v>1375</v>
      </c>
      <c r="B54" s="110" t="s">
        <v>1376</v>
      </c>
      <c r="C54" s="82" t="s">
        <v>1377</v>
      </c>
      <c r="D54" s="21" t="s">
        <v>1378</v>
      </c>
      <c r="E54" s="21" t="s">
        <v>1379</v>
      </c>
      <c r="F54" s="112" t="s">
        <v>1750</v>
      </c>
      <c r="G54" s="104" t="s">
        <v>1380</v>
      </c>
      <c r="H54" s="32" t="s">
        <v>1381</v>
      </c>
      <c r="I54" s="22" t="s">
        <v>1382</v>
      </c>
      <c r="J54" s="94" t="s">
        <v>1774</v>
      </c>
      <c r="K54" s="23" t="s">
        <v>1757</v>
      </c>
      <c r="L54" s="114" t="s">
        <v>1755</v>
      </c>
      <c r="M54" s="106">
        <v>1214.84</v>
      </c>
      <c r="N54" s="24" t="s">
        <v>1755</v>
      </c>
      <c r="O54" s="96">
        <v>27.708333333333336</v>
      </c>
      <c r="P54" s="25" t="s">
        <v>1757</v>
      </c>
      <c r="Q54" s="26"/>
      <c r="R54" s="27"/>
      <c r="S54" s="116" t="s">
        <v>1757</v>
      </c>
      <c r="T54" s="98">
        <v>98710</v>
      </c>
      <c r="U54" s="79">
        <v>0</v>
      </c>
      <c r="V54" s="80">
        <v>6995</v>
      </c>
      <c r="W54" s="118">
        <v>0</v>
      </c>
      <c r="X54" s="101" t="s">
        <v>1757</v>
      </c>
      <c r="Y54" s="119" t="s">
        <v>1755</v>
      </c>
      <c r="Z54" s="82">
        <f t="shared" si="0"/>
        <v>1</v>
      </c>
      <c r="AA54" s="21">
        <f t="shared" si="1"/>
        <v>0</v>
      </c>
      <c r="AB54" s="21">
        <f t="shared" si="2"/>
        <v>0</v>
      </c>
      <c r="AC54" s="21">
        <f t="shared" si="3"/>
        <v>0</v>
      </c>
      <c r="AD54" s="83" t="str">
        <f t="shared" si="4"/>
        <v>-</v>
      </c>
      <c r="AE54" s="82">
        <f t="shared" si="5"/>
        <v>1</v>
      </c>
      <c r="AF54" s="21">
        <f t="shared" si="6"/>
        <v>1</v>
      </c>
      <c r="AG54" s="21" t="str">
        <f t="shared" si="7"/>
        <v>Initial</v>
      </c>
      <c r="AH54" s="83" t="str">
        <f t="shared" si="8"/>
        <v>RLIS</v>
      </c>
      <c r="AI54" s="82">
        <f t="shared" si="9"/>
        <v>0</v>
      </c>
    </row>
    <row r="55" spans="1:35" ht="12.75" customHeight="1">
      <c r="A55" s="108" t="s">
        <v>1383</v>
      </c>
      <c r="B55" s="110" t="s">
        <v>1384</v>
      </c>
      <c r="C55" s="82" t="s">
        <v>1385</v>
      </c>
      <c r="D55" s="21" t="s">
        <v>1386</v>
      </c>
      <c r="E55" s="21" t="s">
        <v>1387</v>
      </c>
      <c r="F55" s="112" t="s">
        <v>1750</v>
      </c>
      <c r="G55" s="104" t="s">
        <v>1388</v>
      </c>
      <c r="H55" s="32" t="s">
        <v>1389</v>
      </c>
      <c r="I55" s="22" t="s">
        <v>1390</v>
      </c>
      <c r="J55" s="94" t="s">
        <v>1774</v>
      </c>
      <c r="K55" s="23" t="s">
        <v>1757</v>
      </c>
      <c r="L55" s="114" t="s">
        <v>1755</v>
      </c>
      <c r="M55" s="106">
        <v>503.78</v>
      </c>
      <c r="N55" s="24" t="s">
        <v>1755</v>
      </c>
      <c r="O55" s="96">
        <v>25.495376486129455</v>
      </c>
      <c r="P55" s="25" t="s">
        <v>1757</v>
      </c>
      <c r="Q55" s="26"/>
      <c r="R55" s="27"/>
      <c r="S55" s="116" t="s">
        <v>1757</v>
      </c>
      <c r="T55" s="98">
        <v>41049</v>
      </c>
      <c r="U55" s="79">
        <v>0</v>
      </c>
      <c r="V55" s="80">
        <v>3130</v>
      </c>
      <c r="W55" s="118">
        <v>0</v>
      </c>
      <c r="X55" s="101" t="s">
        <v>1757</v>
      </c>
      <c r="Y55" s="119" t="s">
        <v>1757</v>
      </c>
      <c r="Z55" s="82">
        <f t="shared" si="0"/>
        <v>1</v>
      </c>
      <c r="AA55" s="21">
        <f t="shared" si="1"/>
        <v>1</v>
      </c>
      <c r="AB55" s="21">
        <f t="shared" si="2"/>
        <v>0</v>
      </c>
      <c r="AC55" s="21">
        <f t="shared" si="3"/>
        <v>0</v>
      </c>
      <c r="AD55" s="83" t="str">
        <f t="shared" si="4"/>
        <v>SRSA</v>
      </c>
      <c r="AE55" s="82">
        <f t="shared" si="5"/>
        <v>1</v>
      </c>
      <c r="AF55" s="21">
        <f t="shared" si="6"/>
        <v>1</v>
      </c>
      <c r="AG55" s="21" t="str">
        <f t="shared" si="7"/>
        <v>Initial</v>
      </c>
      <c r="AH55" s="83" t="str">
        <f t="shared" si="8"/>
        <v>-</v>
      </c>
      <c r="AI55" s="82" t="str">
        <f t="shared" si="9"/>
        <v>SRSA</v>
      </c>
    </row>
    <row r="56" spans="1:35" ht="12.75" customHeight="1">
      <c r="A56" s="108" t="s">
        <v>1391</v>
      </c>
      <c r="B56" s="110" t="s">
        <v>1392</v>
      </c>
      <c r="C56" s="82" t="s">
        <v>1393</v>
      </c>
      <c r="D56" s="21" t="s">
        <v>1394</v>
      </c>
      <c r="E56" s="21" t="s">
        <v>1395</v>
      </c>
      <c r="F56" s="112" t="s">
        <v>1750</v>
      </c>
      <c r="G56" s="104" t="s">
        <v>1396</v>
      </c>
      <c r="H56" s="32" t="s">
        <v>1784</v>
      </c>
      <c r="I56" s="22" t="s">
        <v>1397</v>
      </c>
      <c r="J56" s="94" t="s">
        <v>1445</v>
      </c>
      <c r="K56" s="23" t="s">
        <v>1755</v>
      </c>
      <c r="L56" s="114" t="s">
        <v>1755</v>
      </c>
      <c r="M56" s="106">
        <v>8599.62</v>
      </c>
      <c r="N56" s="24" t="s">
        <v>1755</v>
      </c>
      <c r="O56" s="96">
        <v>15.231916335818726</v>
      </c>
      <c r="P56" s="25" t="s">
        <v>1755</v>
      </c>
      <c r="Q56" s="26"/>
      <c r="R56" s="27"/>
      <c r="S56" s="116" t="s">
        <v>1755</v>
      </c>
      <c r="T56" s="98">
        <v>320397</v>
      </c>
      <c r="U56" s="79">
        <v>0</v>
      </c>
      <c r="V56" s="80">
        <v>34597</v>
      </c>
      <c r="W56" s="118">
        <v>0</v>
      </c>
      <c r="X56" s="101" t="s">
        <v>1757</v>
      </c>
      <c r="Y56" s="119" t="s">
        <v>1757</v>
      </c>
      <c r="Z56" s="82">
        <f t="shared" si="0"/>
        <v>0</v>
      </c>
      <c r="AA56" s="21">
        <f t="shared" si="1"/>
        <v>0</v>
      </c>
      <c r="AB56" s="21">
        <f t="shared" si="2"/>
        <v>0</v>
      </c>
      <c r="AC56" s="21">
        <f t="shared" si="3"/>
        <v>0</v>
      </c>
      <c r="AD56" s="83" t="str">
        <f t="shared" si="4"/>
        <v>-</v>
      </c>
      <c r="AE56" s="82">
        <f t="shared" si="5"/>
        <v>0</v>
      </c>
      <c r="AF56" s="21">
        <f t="shared" si="6"/>
        <v>0</v>
      </c>
      <c r="AG56" s="21">
        <f t="shared" si="7"/>
        <v>0</v>
      </c>
      <c r="AH56" s="83" t="str">
        <f t="shared" si="8"/>
        <v>-</v>
      </c>
      <c r="AI56" s="82">
        <f t="shared" si="9"/>
        <v>0</v>
      </c>
    </row>
    <row r="57" spans="1:35" ht="12.75" customHeight="1">
      <c r="A57" s="108" t="s">
        <v>1398</v>
      </c>
      <c r="B57" s="110" t="s">
        <v>1399</v>
      </c>
      <c r="C57" s="82" t="s">
        <v>1400</v>
      </c>
      <c r="D57" s="21" t="s">
        <v>1401</v>
      </c>
      <c r="E57" s="21" t="s">
        <v>1402</v>
      </c>
      <c r="F57" s="112" t="s">
        <v>1750</v>
      </c>
      <c r="G57" s="104" t="s">
        <v>1403</v>
      </c>
      <c r="H57" s="32" t="s">
        <v>1404</v>
      </c>
      <c r="I57" s="22" t="s">
        <v>1405</v>
      </c>
      <c r="J57" s="94" t="s">
        <v>1785</v>
      </c>
      <c r="K57" s="23" t="s">
        <v>1755</v>
      </c>
      <c r="L57" s="114" t="s">
        <v>1755</v>
      </c>
      <c r="M57" s="106">
        <v>1045.35</v>
      </c>
      <c r="N57" s="24" t="s">
        <v>1755</v>
      </c>
      <c r="O57" s="96">
        <v>28.16136539953452</v>
      </c>
      <c r="P57" s="25" t="s">
        <v>1757</v>
      </c>
      <c r="Q57" s="26"/>
      <c r="R57" s="27"/>
      <c r="S57" s="116" t="s">
        <v>1757</v>
      </c>
      <c r="T57" s="98">
        <v>86928</v>
      </c>
      <c r="U57" s="79">
        <v>0</v>
      </c>
      <c r="V57" s="80">
        <v>7046</v>
      </c>
      <c r="W57" s="118">
        <v>0</v>
      </c>
      <c r="X57" s="101" t="s">
        <v>1757</v>
      </c>
      <c r="Y57" s="119" t="s">
        <v>1755</v>
      </c>
      <c r="Z57" s="82">
        <f t="shared" si="0"/>
        <v>0</v>
      </c>
      <c r="AA57" s="21">
        <f t="shared" si="1"/>
        <v>0</v>
      </c>
      <c r="AB57" s="21">
        <f t="shared" si="2"/>
        <v>0</v>
      </c>
      <c r="AC57" s="21">
        <f t="shared" si="3"/>
        <v>0</v>
      </c>
      <c r="AD57" s="83" t="str">
        <f t="shared" si="4"/>
        <v>-</v>
      </c>
      <c r="AE57" s="82">
        <f t="shared" si="5"/>
        <v>1</v>
      </c>
      <c r="AF57" s="21">
        <f t="shared" si="6"/>
        <v>1</v>
      </c>
      <c r="AG57" s="21" t="str">
        <f t="shared" si="7"/>
        <v>Initial</v>
      </c>
      <c r="AH57" s="83" t="str">
        <f t="shared" si="8"/>
        <v>RLIS</v>
      </c>
      <c r="AI57" s="82">
        <f t="shared" si="9"/>
        <v>0</v>
      </c>
    </row>
    <row r="58" spans="1:35" ht="12.75" customHeight="1">
      <c r="A58" s="108" t="s">
        <v>1406</v>
      </c>
      <c r="B58" s="110" t="s">
        <v>1407</v>
      </c>
      <c r="C58" s="82" t="s">
        <v>1408</v>
      </c>
      <c r="D58" s="21" t="s">
        <v>1409</v>
      </c>
      <c r="E58" s="21" t="s">
        <v>1410</v>
      </c>
      <c r="F58" s="112" t="s">
        <v>1750</v>
      </c>
      <c r="G58" s="104" t="s">
        <v>1411</v>
      </c>
      <c r="H58" s="32" t="s">
        <v>1412</v>
      </c>
      <c r="I58" s="22" t="s">
        <v>1413</v>
      </c>
      <c r="J58" s="94" t="s">
        <v>1774</v>
      </c>
      <c r="K58" s="23" t="s">
        <v>1757</v>
      </c>
      <c r="L58" s="114" t="s">
        <v>1755</v>
      </c>
      <c r="M58" s="106">
        <v>609.61</v>
      </c>
      <c r="N58" s="24" t="s">
        <v>1755</v>
      </c>
      <c r="O58" s="96">
        <v>27.3371104815864</v>
      </c>
      <c r="P58" s="25" t="s">
        <v>1757</v>
      </c>
      <c r="Q58" s="26"/>
      <c r="R58" s="27"/>
      <c r="S58" s="116" t="s">
        <v>1757</v>
      </c>
      <c r="T58" s="98">
        <v>40489</v>
      </c>
      <c r="U58" s="79">
        <v>0</v>
      </c>
      <c r="V58" s="80">
        <v>3370</v>
      </c>
      <c r="W58" s="118">
        <v>0</v>
      </c>
      <c r="X58" s="101" t="s">
        <v>1757</v>
      </c>
      <c r="Y58" s="119" t="s">
        <v>1757</v>
      </c>
      <c r="Z58" s="82">
        <f t="shared" si="0"/>
        <v>1</v>
      </c>
      <c r="AA58" s="21">
        <f t="shared" si="1"/>
        <v>0</v>
      </c>
      <c r="AB58" s="21">
        <f t="shared" si="2"/>
        <v>0</v>
      </c>
      <c r="AC58" s="21">
        <f t="shared" si="3"/>
        <v>0</v>
      </c>
      <c r="AD58" s="83" t="str">
        <f t="shared" si="4"/>
        <v>-</v>
      </c>
      <c r="AE58" s="82">
        <f t="shared" si="5"/>
        <v>1</v>
      </c>
      <c r="AF58" s="21">
        <f t="shared" si="6"/>
        <v>1</v>
      </c>
      <c r="AG58" s="21" t="str">
        <f t="shared" si="7"/>
        <v>Initial</v>
      </c>
      <c r="AH58" s="83" t="str">
        <f t="shared" si="8"/>
        <v>RLIS</v>
      </c>
      <c r="AI58" s="82">
        <f t="shared" si="9"/>
        <v>0</v>
      </c>
    </row>
    <row r="59" spans="1:35" ht="12.75" customHeight="1">
      <c r="A59" s="108" t="s">
        <v>1414</v>
      </c>
      <c r="B59" s="110" t="s">
        <v>1415</v>
      </c>
      <c r="C59" s="82" t="s">
        <v>1416</v>
      </c>
      <c r="D59" s="21" t="s">
        <v>1417</v>
      </c>
      <c r="E59" s="21" t="s">
        <v>1418</v>
      </c>
      <c r="F59" s="112" t="s">
        <v>1750</v>
      </c>
      <c r="G59" s="104" t="s">
        <v>1419</v>
      </c>
      <c r="H59" s="32" t="s">
        <v>1784</v>
      </c>
      <c r="I59" s="22" t="s">
        <v>1420</v>
      </c>
      <c r="J59" s="94" t="s">
        <v>1669</v>
      </c>
      <c r="K59" s="23" t="s">
        <v>1757</v>
      </c>
      <c r="L59" s="114" t="s">
        <v>1755</v>
      </c>
      <c r="M59" s="106">
        <v>475.11</v>
      </c>
      <c r="N59" s="24" t="s">
        <v>1755</v>
      </c>
      <c r="O59" s="96">
        <v>23.11320754716981</v>
      </c>
      <c r="P59" s="25" t="s">
        <v>1757</v>
      </c>
      <c r="Q59" s="26"/>
      <c r="R59" s="27"/>
      <c r="S59" s="116" t="s">
        <v>1757</v>
      </c>
      <c r="T59" s="98">
        <v>32405</v>
      </c>
      <c r="U59" s="79">
        <v>0</v>
      </c>
      <c r="V59" s="80">
        <v>2631</v>
      </c>
      <c r="W59" s="118">
        <v>0</v>
      </c>
      <c r="X59" s="101" t="s">
        <v>1757</v>
      </c>
      <c r="Y59" s="119" t="s">
        <v>1757</v>
      </c>
      <c r="Z59" s="82">
        <f t="shared" si="0"/>
        <v>1</v>
      </c>
      <c r="AA59" s="21">
        <f t="shared" si="1"/>
        <v>1</v>
      </c>
      <c r="AB59" s="21">
        <f t="shared" si="2"/>
        <v>0</v>
      </c>
      <c r="AC59" s="21">
        <f t="shared" si="3"/>
        <v>0</v>
      </c>
      <c r="AD59" s="83" t="str">
        <f t="shared" si="4"/>
        <v>SRSA</v>
      </c>
      <c r="AE59" s="82">
        <f t="shared" si="5"/>
        <v>1</v>
      </c>
      <c r="AF59" s="21">
        <f t="shared" si="6"/>
        <v>1</v>
      </c>
      <c r="AG59" s="21" t="str">
        <f t="shared" si="7"/>
        <v>Initial</v>
      </c>
      <c r="AH59" s="83" t="str">
        <f t="shared" si="8"/>
        <v>-</v>
      </c>
      <c r="AI59" s="82" t="str">
        <f t="shared" si="9"/>
        <v>SRSA</v>
      </c>
    </row>
    <row r="60" spans="1:35" ht="12.75" customHeight="1">
      <c r="A60" s="108" t="s">
        <v>1421</v>
      </c>
      <c r="B60" s="110" t="s">
        <v>1422</v>
      </c>
      <c r="C60" s="82" t="s">
        <v>1423</v>
      </c>
      <c r="D60" s="21" t="s">
        <v>1424</v>
      </c>
      <c r="E60" s="21" t="s">
        <v>1574</v>
      </c>
      <c r="F60" s="112" t="s">
        <v>1750</v>
      </c>
      <c r="G60" s="104" t="s">
        <v>1425</v>
      </c>
      <c r="H60" s="32" t="s">
        <v>1784</v>
      </c>
      <c r="I60" s="22" t="s">
        <v>1426</v>
      </c>
      <c r="J60" s="94" t="s">
        <v>1794</v>
      </c>
      <c r="K60" s="23" t="s">
        <v>1755</v>
      </c>
      <c r="L60" s="114"/>
      <c r="M60" s="106"/>
      <c r="N60" s="24" t="s">
        <v>1755</v>
      </c>
      <c r="O60" s="96" t="s">
        <v>1756</v>
      </c>
      <c r="P60" s="25" t="s">
        <v>1755</v>
      </c>
      <c r="Q60" s="26"/>
      <c r="R60" s="27"/>
      <c r="S60" s="116" t="s">
        <v>1755</v>
      </c>
      <c r="T60" s="98"/>
      <c r="U60" s="79"/>
      <c r="V60" s="80"/>
      <c r="W60" s="118"/>
      <c r="X60" s="101" t="s">
        <v>1757</v>
      </c>
      <c r="Y60" s="119" t="s">
        <v>1755</v>
      </c>
      <c r="Z60" s="82">
        <f t="shared" si="0"/>
        <v>0</v>
      </c>
      <c r="AA60" s="21">
        <f t="shared" si="1"/>
        <v>0</v>
      </c>
      <c r="AB60" s="21">
        <f t="shared" si="2"/>
        <v>0</v>
      </c>
      <c r="AC60" s="21">
        <f t="shared" si="3"/>
        <v>0</v>
      </c>
      <c r="AD60" s="83" t="str">
        <f t="shared" si="4"/>
        <v>-</v>
      </c>
      <c r="AE60" s="82">
        <f t="shared" si="5"/>
        <v>0</v>
      </c>
      <c r="AF60" s="21">
        <f t="shared" si="6"/>
        <v>0</v>
      </c>
      <c r="AG60" s="21">
        <f t="shared" si="7"/>
        <v>0</v>
      </c>
      <c r="AH60" s="83" t="str">
        <f t="shared" si="8"/>
        <v>-</v>
      </c>
      <c r="AI60" s="82">
        <f t="shared" si="9"/>
        <v>0</v>
      </c>
    </row>
    <row r="61" spans="1:35" ht="12.75" customHeight="1">
      <c r="A61" s="108" t="s">
        <v>1427</v>
      </c>
      <c r="B61" s="110" t="s">
        <v>1428</v>
      </c>
      <c r="C61" s="82" t="s">
        <v>1429</v>
      </c>
      <c r="D61" s="21" t="s">
        <v>1430</v>
      </c>
      <c r="E61" s="21" t="s">
        <v>1431</v>
      </c>
      <c r="F61" s="112" t="s">
        <v>1750</v>
      </c>
      <c r="G61" s="104" t="s">
        <v>1432</v>
      </c>
      <c r="H61" s="32" t="s">
        <v>1433</v>
      </c>
      <c r="I61" s="22" t="s">
        <v>1171</v>
      </c>
      <c r="J61" s="94" t="s">
        <v>1774</v>
      </c>
      <c r="K61" s="23" t="s">
        <v>1757</v>
      </c>
      <c r="L61" s="114" t="s">
        <v>1755</v>
      </c>
      <c r="M61" s="106">
        <v>557.39</v>
      </c>
      <c r="N61" s="24" t="s">
        <v>1755</v>
      </c>
      <c r="O61" s="96">
        <v>30.118694362017806</v>
      </c>
      <c r="P61" s="25" t="s">
        <v>1757</v>
      </c>
      <c r="Q61" s="26"/>
      <c r="R61" s="27"/>
      <c r="S61" s="116" t="s">
        <v>1757</v>
      </c>
      <c r="T61" s="98">
        <v>47302</v>
      </c>
      <c r="U61" s="79">
        <v>0</v>
      </c>
      <c r="V61" s="80">
        <v>3560</v>
      </c>
      <c r="W61" s="118">
        <v>0</v>
      </c>
      <c r="X61" s="101" t="s">
        <v>1757</v>
      </c>
      <c r="Y61" s="119" t="s">
        <v>1755</v>
      </c>
      <c r="Z61" s="82">
        <f t="shared" si="0"/>
        <v>1</v>
      </c>
      <c r="AA61" s="21">
        <f t="shared" si="1"/>
        <v>1</v>
      </c>
      <c r="AB61" s="21">
        <f t="shared" si="2"/>
        <v>0</v>
      </c>
      <c r="AC61" s="21">
        <f t="shared" si="3"/>
        <v>0</v>
      </c>
      <c r="AD61" s="83" t="str">
        <f t="shared" si="4"/>
        <v>SRSA</v>
      </c>
      <c r="AE61" s="82">
        <f t="shared" si="5"/>
        <v>1</v>
      </c>
      <c r="AF61" s="21">
        <f t="shared" si="6"/>
        <v>1</v>
      </c>
      <c r="AG61" s="21" t="str">
        <f t="shared" si="7"/>
        <v>Initial</v>
      </c>
      <c r="AH61" s="83" t="str">
        <f t="shared" si="8"/>
        <v>-</v>
      </c>
      <c r="AI61" s="82" t="str">
        <f t="shared" si="9"/>
        <v>SRSA</v>
      </c>
    </row>
    <row r="62" spans="1:35" ht="12.75" customHeight="1">
      <c r="A62" s="108" t="s">
        <v>1172</v>
      </c>
      <c r="B62" s="110" t="s">
        <v>1173</v>
      </c>
      <c r="C62" s="82" t="s">
        <v>1174</v>
      </c>
      <c r="D62" s="21" t="s">
        <v>1175</v>
      </c>
      <c r="E62" s="21" t="s">
        <v>1176</v>
      </c>
      <c r="F62" s="112" t="s">
        <v>1750</v>
      </c>
      <c r="G62" s="104" t="s">
        <v>1177</v>
      </c>
      <c r="H62" s="32" t="s">
        <v>1178</v>
      </c>
      <c r="I62" s="22" t="s">
        <v>1179</v>
      </c>
      <c r="J62" s="94" t="s">
        <v>1785</v>
      </c>
      <c r="K62" s="23" t="s">
        <v>1755</v>
      </c>
      <c r="L62" s="114" t="s">
        <v>1755</v>
      </c>
      <c r="M62" s="106">
        <v>1885.47</v>
      </c>
      <c r="N62" s="24" t="s">
        <v>1755</v>
      </c>
      <c r="O62" s="96">
        <v>26.627218934911244</v>
      </c>
      <c r="P62" s="25" t="s">
        <v>1757</v>
      </c>
      <c r="Q62" s="26"/>
      <c r="R62" s="27"/>
      <c r="S62" s="116" t="s">
        <v>1757</v>
      </c>
      <c r="T62" s="98">
        <v>140740</v>
      </c>
      <c r="U62" s="79">
        <v>0</v>
      </c>
      <c r="V62" s="80">
        <v>10065</v>
      </c>
      <c r="W62" s="118">
        <v>0</v>
      </c>
      <c r="X62" s="101" t="s">
        <v>1757</v>
      </c>
      <c r="Y62" s="119" t="s">
        <v>1757</v>
      </c>
      <c r="Z62" s="82">
        <f t="shared" si="0"/>
        <v>0</v>
      </c>
      <c r="AA62" s="21">
        <f t="shared" si="1"/>
        <v>0</v>
      </c>
      <c r="AB62" s="21">
        <f t="shared" si="2"/>
        <v>0</v>
      </c>
      <c r="AC62" s="21">
        <f t="shared" si="3"/>
        <v>0</v>
      </c>
      <c r="AD62" s="83" t="str">
        <f t="shared" si="4"/>
        <v>-</v>
      </c>
      <c r="AE62" s="82">
        <f t="shared" si="5"/>
        <v>1</v>
      </c>
      <c r="AF62" s="21">
        <f t="shared" si="6"/>
        <v>1</v>
      </c>
      <c r="AG62" s="21" t="str">
        <f t="shared" si="7"/>
        <v>Initial</v>
      </c>
      <c r="AH62" s="83" t="str">
        <f t="shared" si="8"/>
        <v>RLIS</v>
      </c>
      <c r="AI62" s="82">
        <f t="shared" si="9"/>
        <v>0</v>
      </c>
    </row>
    <row r="63" spans="1:35" s="28" customFormat="1" ht="12.75" customHeight="1">
      <c r="A63" s="108" t="s">
        <v>1180</v>
      </c>
      <c r="B63" s="110" t="s">
        <v>1181</v>
      </c>
      <c r="C63" s="82" t="s">
        <v>1182</v>
      </c>
      <c r="D63" s="21" t="s">
        <v>1183</v>
      </c>
      <c r="E63" s="21" t="s">
        <v>1184</v>
      </c>
      <c r="F63" s="112" t="s">
        <v>1750</v>
      </c>
      <c r="G63" s="104" t="s">
        <v>1185</v>
      </c>
      <c r="H63" s="32" t="s">
        <v>1186</v>
      </c>
      <c r="I63" s="22" t="s">
        <v>1187</v>
      </c>
      <c r="J63" s="94"/>
      <c r="K63" s="23"/>
      <c r="L63" s="114"/>
      <c r="M63" s="106"/>
      <c r="N63" s="24"/>
      <c r="O63" s="96" t="s">
        <v>1756</v>
      </c>
      <c r="P63" s="25" t="s">
        <v>1755</v>
      </c>
      <c r="Q63" s="26"/>
      <c r="R63" s="27"/>
      <c r="S63" s="116"/>
      <c r="T63" s="98"/>
      <c r="U63" s="79"/>
      <c r="V63" s="80"/>
      <c r="W63" s="118"/>
      <c r="X63" s="102"/>
      <c r="Y63" s="120"/>
      <c r="Z63" s="82">
        <f t="shared" si="0"/>
        <v>0</v>
      </c>
      <c r="AA63" s="21">
        <f t="shared" si="1"/>
        <v>0</v>
      </c>
      <c r="AB63" s="21">
        <f t="shared" si="2"/>
        <v>0</v>
      </c>
      <c r="AC63" s="21">
        <f t="shared" si="3"/>
        <v>0</v>
      </c>
      <c r="AD63" s="83" t="str">
        <f t="shared" si="4"/>
        <v>-</v>
      </c>
      <c r="AE63" s="82">
        <f t="shared" si="5"/>
        <v>0</v>
      </c>
      <c r="AF63" s="21">
        <f t="shared" si="6"/>
        <v>0</v>
      </c>
      <c r="AG63" s="21">
        <f t="shared" si="7"/>
        <v>0</v>
      </c>
      <c r="AH63" s="83" t="str">
        <f t="shared" si="8"/>
        <v>-</v>
      </c>
      <c r="AI63" s="82">
        <f t="shared" si="9"/>
        <v>0</v>
      </c>
    </row>
    <row r="64" spans="1:35" ht="12.75" customHeight="1">
      <c r="A64" s="108" t="s">
        <v>1188</v>
      </c>
      <c r="B64" s="110" t="s">
        <v>1189</v>
      </c>
      <c r="C64" s="82" t="s">
        <v>1190</v>
      </c>
      <c r="D64" s="21" t="s">
        <v>1191</v>
      </c>
      <c r="E64" s="21" t="s">
        <v>1192</v>
      </c>
      <c r="F64" s="112" t="s">
        <v>1750</v>
      </c>
      <c r="G64" s="104" t="s">
        <v>1193</v>
      </c>
      <c r="H64" s="32" t="s">
        <v>1784</v>
      </c>
      <c r="I64" s="22" t="s">
        <v>1194</v>
      </c>
      <c r="J64" s="94" t="s">
        <v>1774</v>
      </c>
      <c r="K64" s="23" t="s">
        <v>1757</v>
      </c>
      <c r="L64" s="114" t="s">
        <v>1755</v>
      </c>
      <c r="M64" s="106">
        <v>310</v>
      </c>
      <c r="N64" s="24" t="s">
        <v>1755</v>
      </c>
      <c r="O64" s="96">
        <v>15.162454873646208</v>
      </c>
      <c r="P64" s="25" t="s">
        <v>1755</v>
      </c>
      <c r="Q64" s="26"/>
      <c r="R64" s="27"/>
      <c r="S64" s="116" t="s">
        <v>1757</v>
      </c>
      <c r="T64" s="98">
        <v>17263</v>
      </c>
      <c r="U64" s="79">
        <v>0</v>
      </c>
      <c r="V64" s="80">
        <v>917</v>
      </c>
      <c r="W64" s="118">
        <v>0</v>
      </c>
      <c r="X64" s="101" t="s">
        <v>1757</v>
      </c>
      <c r="Y64" s="119" t="s">
        <v>1757</v>
      </c>
      <c r="Z64" s="82">
        <f t="shared" si="0"/>
        <v>1</v>
      </c>
      <c r="AA64" s="21">
        <f t="shared" si="1"/>
        <v>1</v>
      </c>
      <c r="AB64" s="21">
        <f t="shared" si="2"/>
        <v>0</v>
      </c>
      <c r="AC64" s="21">
        <f t="shared" si="3"/>
        <v>0</v>
      </c>
      <c r="AD64" s="83" t="str">
        <f t="shared" si="4"/>
        <v>SRSA</v>
      </c>
      <c r="AE64" s="82">
        <f t="shared" si="5"/>
        <v>1</v>
      </c>
      <c r="AF64" s="21">
        <f t="shared" si="6"/>
        <v>0</v>
      </c>
      <c r="AG64" s="21">
        <f t="shared" si="7"/>
        <v>0</v>
      </c>
      <c r="AH64" s="83" t="str">
        <f t="shared" si="8"/>
        <v>-</v>
      </c>
      <c r="AI64" s="82">
        <f t="shared" si="9"/>
        <v>0</v>
      </c>
    </row>
    <row r="65" spans="1:35" ht="12.75" customHeight="1">
      <c r="A65" s="108" t="s">
        <v>1195</v>
      </c>
      <c r="B65" s="110" t="s">
        <v>1196</v>
      </c>
      <c r="C65" s="82" t="s">
        <v>1197</v>
      </c>
      <c r="D65" s="21" t="s">
        <v>1198</v>
      </c>
      <c r="E65" s="21" t="s">
        <v>1199</v>
      </c>
      <c r="F65" s="112" t="s">
        <v>1750</v>
      </c>
      <c r="G65" s="104" t="s">
        <v>1200</v>
      </c>
      <c r="H65" s="32" t="s">
        <v>1201</v>
      </c>
      <c r="I65" s="22" t="s">
        <v>1202</v>
      </c>
      <c r="J65" s="94" t="s">
        <v>1669</v>
      </c>
      <c r="K65" s="23" t="s">
        <v>1757</v>
      </c>
      <c r="L65" s="114" t="s">
        <v>1755</v>
      </c>
      <c r="M65" s="106">
        <v>644.48</v>
      </c>
      <c r="N65" s="24" t="s">
        <v>1755</v>
      </c>
      <c r="O65" s="96">
        <v>20.474777448071215</v>
      </c>
      <c r="P65" s="25" t="s">
        <v>1757</v>
      </c>
      <c r="Q65" s="26"/>
      <c r="R65" s="27"/>
      <c r="S65" s="116" t="s">
        <v>1757</v>
      </c>
      <c r="T65" s="98">
        <v>30543</v>
      </c>
      <c r="U65" s="79">
        <v>0</v>
      </c>
      <c r="V65" s="80">
        <v>2335</v>
      </c>
      <c r="W65" s="118">
        <v>0</v>
      </c>
      <c r="X65" s="101" t="s">
        <v>1757</v>
      </c>
      <c r="Y65" s="119" t="s">
        <v>1755</v>
      </c>
      <c r="Z65" s="82">
        <f t="shared" si="0"/>
        <v>1</v>
      </c>
      <c r="AA65" s="21">
        <f t="shared" si="1"/>
        <v>0</v>
      </c>
      <c r="AB65" s="21">
        <f t="shared" si="2"/>
        <v>0</v>
      </c>
      <c r="AC65" s="21">
        <f t="shared" si="3"/>
        <v>0</v>
      </c>
      <c r="AD65" s="83" t="str">
        <f t="shared" si="4"/>
        <v>-</v>
      </c>
      <c r="AE65" s="82">
        <f t="shared" si="5"/>
        <v>1</v>
      </c>
      <c r="AF65" s="21">
        <f t="shared" si="6"/>
        <v>1</v>
      </c>
      <c r="AG65" s="21" t="str">
        <f t="shared" si="7"/>
        <v>Initial</v>
      </c>
      <c r="AH65" s="83" t="str">
        <f t="shared" si="8"/>
        <v>RLIS</v>
      </c>
      <c r="AI65" s="82">
        <f t="shared" si="9"/>
        <v>0</v>
      </c>
    </row>
    <row r="66" spans="1:35" ht="12.75" customHeight="1">
      <c r="A66" s="108" t="s">
        <v>1203</v>
      </c>
      <c r="B66" s="110" t="s">
        <v>1204</v>
      </c>
      <c r="C66" s="82" t="s">
        <v>1205</v>
      </c>
      <c r="D66" s="21" t="s">
        <v>1704</v>
      </c>
      <c r="E66" s="21" t="s">
        <v>1206</v>
      </c>
      <c r="F66" s="112" t="s">
        <v>1750</v>
      </c>
      <c r="G66" s="104" t="s">
        <v>1207</v>
      </c>
      <c r="H66" s="32" t="s">
        <v>1208</v>
      </c>
      <c r="I66" s="22" t="s">
        <v>1209</v>
      </c>
      <c r="J66" s="94" t="s">
        <v>1774</v>
      </c>
      <c r="K66" s="23" t="s">
        <v>1757</v>
      </c>
      <c r="L66" s="114" t="s">
        <v>1755</v>
      </c>
      <c r="M66" s="106">
        <v>880.62</v>
      </c>
      <c r="N66" s="24" t="s">
        <v>1755</v>
      </c>
      <c r="O66" s="96">
        <v>19.736842105263158</v>
      </c>
      <c r="P66" s="25" t="s">
        <v>1755</v>
      </c>
      <c r="Q66" s="26"/>
      <c r="R66" s="27"/>
      <c r="S66" s="116" t="s">
        <v>1757</v>
      </c>
      <c r="T66" s="98">
        <v>31054</v>
      </c>
      <c r="U66" s="79">
        <v>0</v>
      </c>
      <c r="V66" s="80">
        <v>2332</v>
      </c>
      <c r="W66" s="118">
        <v>0</v>
      </c>
      <c r="X66" s="101" t="s">
        <v>1757</v>
      </c>
      <c r="Y66" s="119" t="s">
        <v>1755</v>
      </c>
      <c r="Z66" s="82">
        <f t="shared" si="0"/>
        <v>1</v>
      </c>
      <c r="AA66" s="21">
        <f t="shared" si="1"/>
        <v>0</v>
      </c>
      <c r="AB66" s="21">
        <f t="shared" si="2"/>
        <v>0</v>
      </c>
      <c r="AC66" s="21">
        <f t="shared" si="3"/>
        <v>0</v>
      </c>
      <c r="AD66" s="83" t="str">
        <f t="shared" si="4"/>
        <v>-</v>
      </c>
      <c r="AE66" s="82">
        <f t="shared" si="5"/>
        <v>1</v>
      </c>
      <c r="AF66" s="21">
        <f t="shared" si="6"/>
        <v>0</v>
      </c>
      <c r="AG66" s="21">
        <f t="shared" si="7"/>
        <v>0</v>
      </c>
      <c r="AH66" s="83" t="str">
        <f t="shared" si="8"/>
        <v>-</v>
      </c>
      <c r="AI66" s="82">
        <f t="shared" si="9"/>
        <v>0</v>
      </c>
    </row>
    <row r="67" spans="1:35" ht="12.75" customHeight="1">
      <c r="A67" s="108" t="s">
        <v>1210</v>
      </c>
      <c r="B67" s="110" t="s">
        <v>1211</v>
      </c>
      <c r="C67" s="82" t="s">
        <v>1212</v>
      </c>
      <c r="D67" s="21" t="s">
        <v>1213</v>
      </c>
      <c r="E67" s="21" t="s">
        <v>1214</v>
      </c>
      <c r="F67" s="112" t="s">
        <v>1750</v>
      </c>
      <c r="G67" s="104" t="s">
        <v>1215</v>
      </c>
      <c r="H67" s="32" t="s">
        <v>1216</v>
      </c>
      <c r="I67" s="22" t="s">
        <v>1217</v>
      </c>
      <c r="J67" s="94" t="s">
        <v>1785</v>
      </c>
      <c r="K67" s="23" t="s">
        <v>1755</v>
      </c>
      <c r="L67" s="114" t="s">
        <v>1755</v>
      </c>
      <c r="M67" s="106">
        <v>1747.12</v>
      </c>
      <c r="N67" s="24" t="s">
        <v>1755</v>
      </c>
      <c r="O67" s="96">
        <v>19.87363584147042</v>
      </c>
      <c r="P67" s="25" t="s">
        <v>1755</v>
      </c>
      <c r="Q67" s="26"/>
      <c r="R67" s="27"/>
      <c r="S67" s="116" t="s">
        <v>1757</v>
      </c>
      <c r="T67" s="98">
        <v>90905</v>
      </c>
      <c r="U67" s="79">
        <v>0</v>
      </c>
      <c r="V67" s="80">
        <v>6471</v>
      </c>
      <c r="W67" s="118">
        <v>0</v>
      </c>
      <c r="X67" s="101" t="s">
        <v>1757</v>
      </c>
      <c r="Y67" s="119" t="s">
        <v>1755</v>
      </c>
      <c r="Z67" s="82">
        <f t="shared" si="0"/>
        <v>0</v>
      </c>
      <c r="AA67" s="21">
        <f t="shared" si="1"/>
        <v>0</v>
      </c>
      <c r="AB67" s="21">
        <f t="shared" si="2"/>
        <v>0</v>
      </c>
      <c r="AC67" s="21">
        <f t="shared" si="3"/>
        <v>0</v>
      </c>
      <c r="AD67" s="83" t="str">
        <f t="shared" si="4"/>
        <v>-</v>
      </c>
      <c r="AE67" s="82">
        <f t="shared" si="5"/>
        <v>1</v>
      </c>
      <c r="AF67" s="21">
        <f t="shared" si="6"/>
        <v>0</v>
      </c>
      <c r="AG67" s="21">
        <f t="shared" si="7"/>
        <v>0</v>
      </c>
      <c r="AH67" s="83" t="str">
        <f t="shared" si="8"/>
        <v>-</v>
      </c>
      <c r="AI67" s="82">
        <f t="shared" si="9"/>
        <v>0</v>
      </c>
    </row>
    <row r="68" spans="1:35" s="28" customFormat="1" ht="12.75" customHeight="1">
      <c r="A68" s="108" t="s">
        <v>1218</v>
      </c>
      <c r="B68" s="110" t="s">
        <v>1219</v>
      </c>
      <c r="C68" s="82" t="s">
        <v>1220</v>
      </c>
      <c r="D68" s="21" t="s">
        <v>1221</v>
      </c>
      <c r="E68" s="21" t="s">
        <v>1588</v>
      </c>
      <c r="F68" s="112" t="s">
        <v>1750</v>
      </c>
      <c r="G68" s="104" t="s">
        <v>1589</v>
      </c>
      <c r="H68" s="32" t="s">
        <v>1222</v>
      </c>
      <c r="I68" s="22" t="s">
        <v>1223</v>
      </c>
      <c r="J68" s="94"/>
      <c r="K68" s="23"/>
      <c r="L68" s="114"/>
      <c r="M68" s="106"/>
      <c r="N68" s="24"/>
      <c r="O68" s="96" t="s">
        <v>1756</v>
      </c>
      <c r="P68" s="25" t="s">
        <v>1755</v>
      </c>
      <c r="Q68" s="26"/>
      <c r="R68" s="27"/>
      <c r="S68" s="116"/>
      <c r="T68" s="98"/>
      <c r="U68" s="79"/>
      <c r="V68" s="80"/>
      <c r="W68" s="118"/>
      <c r="X68" s="102"/>
      <c r="Y68" s="120"/>
      <c r="Z68" s="82">
        <f t="shared" si="0"/>
        <v>0</v>
      </c>
      <c r="AA68" s="21">
        <f t="shared" si="1"/>
        <v>0</v>
      </c>
      <c r="AB68" s="21">
        <f t="shared" si="2"/>
        <v>0</v>
      </c>
      <c r="AC68" s="21">
        <f t="shared" si="3"/>
        <v>0</v>
      </c>
      <c r="AD68" s="83" t="str">
        <f t="shared" si="4"/>
        <v>-</v>
      </c>
      <c r="AE68" s="82">
        <f t="shared" si="5"/>
        <v>0</v>
      </c>
      <c r="AF68" s="21">
        <f t="shared" si="6"/>
        <v>0</v>
      </c>
      <c r="AG68" s="21">
        <f t="shared" si="7"/>
        <v>0</v>
      </c>
      <c r="AH68" s="83" t="str">
        <f t="shared" si="8"/>
        <v>-</v>
      </c>
      <c r="AI68" s="82">
        <f t="shared" si="9"/>
        <v>0</v>
      </c>
    </row>
    <row r="69" spans="1:35" ht="12.75" customHeight="1">
      <c r="A69" s="108" t="s">
        <v>1224</v>
      </c>
      <c r="B69" s="110" t="s">
        <v>1225</v>
      </c>
      <c r="C69" s="82" t="s">
        <v>1226</v>
      </c>
      <c r="D69" s="21" t="s">
        <v>1227</v>
      </c>
      <c r="E69" s="21" t="s">
        <v>1228</v>
      </c>
      <c r="F69" s="112" t="s">
        <v>1750</v>
      </c>
      <c r="G69" s="104" t="s">
        <v>1229</v>
      </c>
      <c r="H69" s="32" t="s">
        <v>1335</v>
      </c>
      <c r="I69" s="22" t="s">
        <v>1230</v>
      </c>
      <c r="J69" s="94" t="s">
        <v>1669</v>
      </c>
      <c r="K69" s="23" t="s">
        <v>1757</v>
      </c>
      <c r="L69" s="114" t="s">
        <v>1755</v>
      </c>
      <c r="M69" s="106">
        <v>523.14</v>
      </c>
      <c r="N69" s="24" t="s">
        <v>1755</v>
      </c>
      <c r="O69" s="96">
        <v>14.71861471861472</v>
      </c>
      <c r="P69" s="25" t="s">
        <v>1755</v>
      </c>
      <c r="Q69" s="26"/>
      <c r="R69" s="27"/>
      <c r="S69" s="116" t="s">
        <v>1757</v>
      </c>
      <c r="T69" s="98">
        <v>34173</v>
      </c>
      <c r="U69" s="79">
        <v>0</v>
      </c>
      <c r="V69" s="80">
        <v>2017</v>
      </c>
      <c r="W69" s="118">
        <v>0</v>
      </c>
      <c r="X69" s="101" t="s">
        <v>1757</v>
      </c>
      <c r="Y69" s="119" t="s">
        <v>1755</v>
      </c>
      <c r="Z69" s="82">
        <f aca="true" t="shared" si="10" ref="Z69:Z132">IF(OR(K69="YES",TRIM(L69)="YES"),1,0)</f>
        <v>1</v>
      </c>
      <c r="AA69" s="21">
        <f aca="true" t="shared" si="11" ref="AA69:AA132">IF(OR(AND(ISNUMBER(M69),AND(M69&gt;0,M69&lt;600)),AND(ISNUMBER(M69),AND(M69&gt;0,N69="YES"))),1,0)</f>
        <v>1</v>
      </c>
      <c r="AB69" s="21">
        <f aca="true" t="shared" si="12" ref="AB69:AB132">IF(AND(OR(K69="YES",TRIM(L69)="YES"),(Z69=0)),"Trouble",0)</f>
        <v>0</v>
      </c>
      <c r="AC69" s="21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SRSA</v>
      </c>
      <c r="AE69" s="82">
        <f aca="true" t="shared" si="15" ref="AE69:AE132">IF(S69="YES",1,0)</f>
        <v>1</v>
      </c>
      <c r="AF69" s="21">
        <f aca="true" t="shared" si="16" ref="AF69:AF132">IF(OR(AND(ISNUMBER(Q69),Q69&gt;=20),(AND(ISNUMBER(Q69)=FALSE,AND(ISNUMBER(O69),O69&gt;=20)))),1,0)</f>
        <v>0</v>
      </c>
      <c r="AG69" s="21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2">
        <f aca="true" t="shared" si="19" ref="AI69:AI132">IF(AND(AD69="SRSA",AG69="Initial"),"SRSA",0)</f>
        <v>0</v>
      </c>
    </row>
    <row r="70" spans="1:35" ht="12.75" customHeight="1">
      <c r="A70" s="108" t="s">
        <v>1231</v>
      </c>
      <c r="B70" s="110" t="s">
        <v>1232</v>
      </c>
      <c r="C70" s="82" t="s">
        <v>1233</v>
      </c>
      <c r="D70" s="21" t="s">
        <v>1234</v>
      </c>
      <c r="E70" s="21" t="s">
        <v>1235</v>
      </c>
      <c r="F70" s="112" t="s">
        <v>1750</v>
      </c>
      <c r="G70" s="104" t="s">
        <v>1236</v>
      </c>
      <c r="H70" s="32" t="s">
        <v>1784</v>
      </c>
      <c r="I70" s="22" t="s">
        <v>1237</v>
      </c>
      <c r="J70" s="94" t="s">
        <v>1774</v>
      </c>
      <c r="K70" s="23" t="s">
        <v>1757</v>
      </c>
      <c r="L70" s="114" t="s">
        <v>1755</v>
      </c>
      <c r="M70" s="106">
        <v>353.16</v>
      </c>
      <c r="N70" s="24" t="s">
        <v>1755</v>
      </c>
      <c r="O70" s="96" t="s">
        <v>1756</v>
      </c>
      <c r="P70" s="25" t="s">
        <v>1755</v>
      </c>
      <c r="Q70" s="26"/>
      <c r="R70" s="27"/>
      <c r="S70" s="116" t="s">
        <v>1757</v>
      </c>
      <c r="T70" s="98">
        <v>43863</v>
      </c>
      <c r="U70" s="79">
        <v>0</v>
      </c>
      <c r="V70" s="80">
        <v>2273</v>
      </c>
      <c r="W70" s="118">
        <v>0</v>
      </c>
      <c r="X70" s="101" t="s">
        <v>1757</v>
      </c>
      <c r="Y70" s="119" t="s">
        <v>1755</v>
      </c>
      <c r="Z70" s="82">
        <f t="shared" si="10"/>
        <v>1</v>
      </c>
      <c r="AA70" s="21">
        <f t="shared" si="11"/>
        <v>1</v>
      </c>
      <c r="AB70" s="21">
        <f t="shared" si="12"/>
        <v>0</v>
      </c>
      <c r="AC70" s="21">
        <f t="shared" si="13"/>
        <v>0</v>
      </c>
      <c r="AD70" s="83" t="str">
        <f t="shared" si="14"/>
        <v>SRSA</v>
      </c>
      <c r="AE70" s="82">
        <f t="shared" si="15"/>
        <v>1</v>
      </c>
      <c r="AF70" s="21">
        <f t="shared" si="16"/>
        <v>0</v>
      </c>
      <c r="AG70" s="21">
        <f t="shared" si="17"/>
        <v>0</v>
      </c>
      <c r="AH70" s="83" t="str">
        <f t="shared" si="18"/>
        <v>-</v>
      </c>
      <c r="AI70" s="82">
        <f t="shared" si="19"/>
        <v>0</v>
      </c>
    </row>
    <row r="71" spans="1:35" ht="12.75" customHeight="1">
      <c r="A71" s="108" t="s">
        <v>1238</v>
      </c>
      <c r="B71" s="110" t="s">
        <v>1239</v>
      </c>
      <c r="C71" s="82" t="s">
        <v>1240</v>
      </c>
      <c r="D71" s="21" t="s">
        <v>1241</v>
      </c>
      <c r="E71" s="21" t="s">
        <v>1242</v>
      </c>
      <c r="F71" s="112" t="s">
        <v>1750</v>
      </c>
      <c r="G71" s="104" t="s">
        <v>1243</v>
      </c>
      <c r="H71" s="32" t="s">
        <v>1244</v>
      </c>
      <c r="I71" s="22" t="s">
        <v>1245</v>
      </c>
      <c r="J71" s="94" t="s">
        <v>1774</v>
      </c>
      <c r="K71" s="23" t="s">
        <v>1757</v>
      </c>
      <c r="L71" s="114" t="s">
        <v>1755</v>
      </c>
      <c r="M71" s="106">
        <v>314.03</v>
      </c>
      <c r="N71" s="24" t="s">
        <v>1755</v>
      </c>
      <c r="O71" s="96">
        <v>17.51412429378531</v>
      </c>
      <c r="P71" s="25" t="s">
        <v>1755</v>
      </c>
      <c r="Q71" s="26"/>
      <c r="R71" s="27"/>
      <c r="S71" s="116" t="s">
        <v>1757</v>
      </c>
      <c r="T71" s="98">
        <v>19498</v>
      </c>
      <c r="U71" s="79">
        <v>0</v>
      </c>
      <c r="V71" s="80">
        <v>1248</v>
      </c>
      <c r="W71" s="118">
        <v>0</v>
      </c>
      <c r="X71" s="101" t="s">
        <v>1757</v>
      </c>
      <c r="Y71" s="119" t="s">
        <v>1755</v>
      </c>
      <c r="Z71" s="82">
        <f t="shared" si="10"/>
        <v>1</v>
      </c>
      <c r="AA71" s="21">
        <f t="shared" si="11"/>
        <v>1</v>
      </c>
      <c r="AB71" s="21">
        <f t="shared" si="12"/>
        <v>0</v>
      </c>
      <c r="AC71" s="21">
        <f t="shared" si="13"/>
        <v>0</v>
      </c>
      <c r="AD71" s="83" t="str">
        <f t="shared" si="14"/>
        <v>SRSA</v>
      </c>
      <c r="AE71" s="82">
        <f t="shared" si="15"/>
        <v>1</v>
      </c>
      <c r="AF71" s="21">
        <f t="shared" si="16"/>
        <v>0</v>
      </c>
      <c r="AG71" s="21">
        <f t="shared" si="17"/>
        <v>0</v>
      </c>
      <c r="AH71" s="83" t="str">
        <f t="shared" si="18"/>
        <v>-</v>
      </c>
      <c r="AI71" s="82">
        <f t="shared" si="19"/>
        <v>0</v>
      </c>
    </row>
    <row r="72" spans="1:35" ht="12.75" customHeight="1">
      <c r="A72" s="108" t="s">
        <v>1246</v>
      </c>
      <c r="B72" s="110" t="s">
        <v>1247</v>
      </c>
      <c r="C72" s="82" t="s">
        <v>1248</v>
      </c>
      <c r="D72" s="21" t="s">
        <v>1249</v>
      </c>
      <c r="E72" s="21" t="s">
        <v>1790</v>
      </c>
      <c r="F72" s="112" t="s">
        <v>1750</v>
      </c>
      <c r="G72" s="104" t="s">
        <v>1250</v>
      </c>
      <c r="H72" s="32" t="s">
        <v>1251</v>
      </c>
      <c r="I72" s="22" t="s">
        <v>1252</v>
      </c>
      <c r="J72" s="94" t="s">
        <v>1794</v>
      </c>
      <c r="K72" s="23" t="s">
        <v>1755</v>
      </c>
      <c r="L72" s="114" t="s">
        <v>1755</v>
      </c>
      <c r="M72" s="106"/>
      <c r="N72" s="24" t="s">
        <v>1755</v>
      </c>
      <c r="O72" s="96" t="s">
        <v>1756</v>
      </c>
      <c r="P72" s="25" t="s">
        <v>1755</v>
      </c>
      <c r="Q72" s="26"/>
      <c r="R72" s="27"/>
      <c r="S72" s="116" t="s">
        <v>1755</v>
      </c>
      <c r="T72" s="98">
        <v>0</v>
      </c>
      <c r="U72" s="79">
        <v>0</v>
      </c>
      <c r="V72" s="80"/>
      <c r="W72" s="118">
        <v>0</v>
      </c>
      <c r="X72" s="101" t="s">
        <v>1757</v>
      </c>
      <c r="Y72" s="119" t="s">
        <v>1755</v>
      </c>
      <c r="Z72" s="82">
        <f t="shared" si="10"/>
        <v>0</v>
      </c>
      <c r="AA72" s="21">
        <f t="shared" si="11"/>
        <v>0</v>
      </c>
      <c r="AB72" s="21">
        <f t="shared" si="12"/>
        <v>0</v>
      </c>
      <c r="AC72" s="21">
        <f t="shared" si="13"/>
        <v>0</v>
      </c>
      <c r="AD72" s="83" t="str">
        <f t="shared" si="14"/>
        <v>-</v>
      </c>
      <c r="AE72" s="82">
        <f t="shared" si="15"/>
        <v>0</v>
      </c>
      <c r="AF72" s="21">
        <f t="shared" si="16"/>
        <v>0</v>
      </c>
      <c r="AG72" s="21">
        <f t="shared" si="17"/>
        <v>0</v>
      </c>
      <c r="AH72" s="83" t="str">
        <f t="shared" si="18"/>
        <v>-</v>
      </c>
      <c r="AI72" s="82">
        <f t="shared" si="19"/>
        <v>0</v>
      </c>
    </row>
    <row r="73" spans="1:35" s="31" customFormat="1" ht="12.75" customHeight="1">
      <c r="A73" s="108" t="s">
        <v>1253</v>
      </c>
      <c r="B73" s="110" t="s">
        <v>1254</v>
      </c>
      <c r="C73" s="82" t="s">
        <v>1255</v>
      </c>
      <c r="D73" s="21" t="s">
        <v>1256</v>
      </c>
      <c r="E73" s="21" t="s">
        <v>1257</v>
      </c>
      <c r="F73" s="112" t="s">
        <v>1750</v>
      </c>
      <c r="G73" s="104" t="s">
        <v>1258</v>
      </c>
      <c r="H73" s="32" t="s">
        <v>1259</v>
      </c>
      <c r="I73" s="22" t="s">
        <v>1260</v>
      </c>
      <c r="J73" s="94" t="s">
        <v>1774</v>
      </c>
      <c r="K73" s="23" t="s">
        <v>1757</v>
      </c>
      <c r="L73" s="114" t="s">
        <v>1755</v>
      </c>
      <c r="M73" s="106">
        <v>2349.72</v>
      </c>
      <c r="N73" s="24" t="s">
        <v>1755</v>
      </c>
      <c r="O73" s="96">
        <v>26.40610104861773</v>
      </c>
      <c r="P73" s="25" t="s">
        <v>1757</v>
      </c>
      <c r="Q73" s="26"/>
      <c r="R73" s="27"/>
      <c r="S73" s="116" t="s">
        <v>1757</v>
      </c>
      <c r="T73" s="98">
        <v>143428</v>
      </c>
      <c r="U73" s="79">
        <v>0</v>
      </c>
      <c r="V73" s="80">
        <v>11601</v>
      </c>
      <c r="W73" s="118">
        <v>0</v>
      </c>
      <c r="X73" s="101" t="s">
        <v>1757</v>
      </c>
      <c r="Y73" s="119" t="s">
        <v>1755</v>
      </c>
      <c r="Z73" s="82">
        <f t="shared" si="10"/>
        <v>1</v>
      </c>
      <c r="AA73" s="21">
        <f t="shared" si="11"/>
        <v>0</v>
      </c>
      <c r="AB73" s="21">
        <f t="shared" si="12"/>
        <v>0</v>
      </c>
      <c r="AC73" s="21">
        <f t="shared" si="13"/>
        <v>0</v>
      </c>
      <c r="AD73" s="83" t="str">
        <f t="shared" si="14"/>
        <v>-</v>
      </c>
      <c r="AE73" s="82">
        <f t="shared" si="15"/>
        <v>1</v>
      </c>
      <c r="AF73" s="21">
        <f t="shared" si="16"/>
        <v>1</v>
      </c>
      <c r="AG73" s="21" t="str">
        <f t="shared" si="17"/>
        <v>Initial</v>
      </c>
      <c r="AH73" s="83" t="str">
        <f t="shared" si="18"/>
        <v>RLIS</v>
      </c>
      <c r="AI73" s="82">
        <f t="shared" si="19"/>
        <v>0</v>
      </c>
    </row>
    <row r="74" spans="1:35" s="28" customFormat="1" ht="12.75" customHeight="1">
      <c r="A74" s="108" t="s">
        <v>1261</v>
      </c>
      <c r="B74" s="110" t="s">
        <v>1262</v>
      </c>
      <c r="C74" s="82" t="s">
        <v>1263</v>
      </c>
      <c r="D74" s="21" t="s">
        <v>1264</v>
      </c>
      <c r="E74" s="21" t="s">
        <v>1265</v>
      </c>
      <c r="F74" s="112" t="s">
        <v>1750</v>
      </c>
      <c r="G74" s="104" t="s">
        <v>1266</v>
      </c>
      <c r="H74" s="32" t="s">
        <v>1267</v>
      </c>
      <c r="I74" s="22" t="s">
        <v>1268</v>
      </c>
      <c r="J74" s="94" t="s">
        <v>1774</v>
      </c>
      <c r="K74" s="23" t="s">
        <v>1757</v>
      </c>
      <c r="L74" s="114"/>
      <c r="M74" s="106"/>
      <c r="N74" s="24"/>
      <c r="O74" s="96" t="s">
        <v>1756</v>
      </c>
      <c r="P74" s="25" t="s">
        <v>1755</v>
      </c>
      <c r="Q74" s="26"/>
      <c r="R74" s="27"/>
      <c r="S74" s="116" t="s">
        <v>1757</v>
      </c>
      <c r="T74" s="98"/>
      <c r="U74" s="79"/>
      <c r="V74" s="80"/>
      <c r="W74" s="118"/>
      <c r="X74" s="102"/>
      <c r="Y74" s="120"/>
      <c r="Z74" s="82">
        <f t="shared" si="10"/>
        <v>1</v>
      </c>
      <c r="AA74" s="21">
        <f t="shared" si="11"/>
        <v>0</v>
      </c>
      <c r="AB74" s="21">
        <f t="shared" si="12"/>
        <v>0</v>
      </c>
      <c r="AC74" s="21">
        <f t="shared" si="13"/>
        <v>0</v>
      </c>
      <c r="AD74" s="83" t="str">
        <f t="shared" si="14"/>
        <v>-</v>
      </c>
      <c r="AE74" s="82">
        <f t="shared" si="15"/>
        <v>1</v>
      </c>
      <c r="AF74" s="21">
        <f t="shared" si="16"/>
        <v>0</v>
      </c>
      <c r="AG74" s="21">
        <f t="shared" si="17"/>
        <v>0</v>
      </c>
      <c r="AH74" s="83" t="str">
        <f t="shared" si="18"/>
        <v>-</v>
      </c>
      <c r="AI74" s="82">
        <f t="shared" si="19"/>
        <v>0</v>
      </c>
    </row>
    <row r="75" spans="1:35" ht="12.75" customHeight="1">
      <c r="A75" s="108" t="s">
        <v>1269</v>
      </c>
      <c r="B75" s="110" t="s">
        <v>1270</v>
      </c>
      <c r="C75" s="82" t="s">
        <v>1271</v>
      </c>
      <c r="D75" s="21" t="s">
        <v>1272</v>
      </c>
      <c r="E75" s="21" t="s">
        <v>1273</v>
      </c>
      <c r="F75" s="112" t="s">
        <v>1750</v>
      </c>
      <c r="G75" s="104" t="s">
        <v>1274</v>
      </c>
      <c r="H75" s="32" t="s">
        <v>1509</v>
      </c>
      <c r="I75" s="22" t="s">
        <v>1275</v>
      </c>
      <c r="J75" s="94" t="s">
        <v>1785</v>
      </c>
      <c r="K75" s="23" t="s">
        <v>1755</v>
      </c>
      <c r="L75" s="114" t="s">
        <v>1755</v>
      </c>
      <c r="M75" s="106">
        <v>481.66</v>
      </c>
      <c r="N75" s="24" t="s">
        <v>1755</v>
      </c>
      <c r="O75" s="96">
        <v>36.11898016997167</v>
      </c>
      <c r="P75" s="25" t="s">
        <v>1757</v>
      </c>
      <c r="Q75" s="26"/>
      <c r="R75" s="27"/>
      <c r="S75" s="116" t="s">
        <v>1757</v>
      </c>
      <c r="T75" s="98">
        <v>102513</v>
      </c>
      <c r="U75" s="79">
        <v>0</v>
      </c>
      <c r="V75" s="80">
        <v>6318</v>
      </c>
      <c r="W75" s="118">
        <v>0</v>
      </c>
      <c r="X75" s="101" t="s">
        <v>1755</v>
      </c>
      <c r="Y75" s="119" t="s">
        <v>1755</v>
      </c>
      <c r="Z75" s="82">
        <f t="shared" si="10"/>
        <v>0</v>
      </c>
      <c r="AA75" s="21">
        <f t="shared" si="11"/>
        <v>1</v>
      </c>
      <c r="AB75" s="21">
        <f t="shared" si="12"/>
        <v>0</v>
      </c>
      <c r="AC75" s="21">
        <f t="shared" si="13"/>
        <v>0</v>
      </c>
      <c r="AD75" s="83" t="str">
        <f t="shared" si="14"/>
        <v>-</v>
      </c>
      <c r="AE75" s="82">
        <f t="shared" si="15"/>
        <v>1</v>
      </c>
      <c r="AF75" s="21">
        <f t="shared" si="16"/>
        <v>1</v>
      </c>
      <c r="AG75" s="21" t="str">
        <f t="shared" si="17"/>
        <v>Initial</v>
      </c>
      <c r="AH75" s="83" t="str">
        <f t="shared" si="18"/>
        <v>RLIS</v>
      </c>
      <c r="AI75" s="82">
        <f t="shared" si="19"/>
        <v>0</v>
      </c>
    </row>
    <row r="76" spans="1:35" ht="12.75" customHeight="1">
      <c r="A76" s="108" t="s">
        <v>1276</v>
      </c>
      <c r="B76" s="110" t="s">
        <v>1277</v>
      </c>
      <c r="C76" s="82" t="s">
        <v>1278</v>
      </c>
      <c r="D76" s="21" t="s">
        <v>1279</v>
      </c>
      <c r="E76" s="21" t="s">
        <v>1280</v>
      </c>
      <c r="F76" s="112" t="s">
        <v>1750</v>
      </c>
      <c r="G76" s="104" t="s">
        <v>1281</v>
      </c>
      <c r="H76" s="32" t="s">
        <v>1282</v>
      </c>
      <c r="I76" s="22" t="s">
        <v>1283</v>
      </c>
      <c r="J76" s="94" t="s">
        <v>1774</v>
      </c>
      <c r="K76" s="23" t="s">
        <v>1757</v>
      </c>
      <c r="L76" s="114" t="s">
        <v>1755</v>
      </c>
      <c r="M76" s="106">
        <v>607.09</v>
      </c>
      <c r="N76" s="24" t="s">
        <v>1755</v>
      </c>
      <c r="O76" s="96">
        <v>24.113475177304963</v>
      </c>
      <c r="P76" s="25" t="s">
        <v>1757</v>
      </c>
      <c r="Q76" s="26"/>
      <c r="R76" s="27"/>
      <c r="S76" s="116" t="s">
        <v>1757</v>
      </c>
      <c r="T76" s="98">
        <v>44062</v>
      </c>
      <c r="U76" s="79">
        <v>0</v>
      </c>
      <c r="V76" s="80">
        <v>2484</v>
      </c>
      <c r="W76" s="118">
        <v>0</v>
      </c>
      <c r="X76" s="101" t="s">
        <v>1757</v>
      </c>
      <c r="Y76" s="119" t="s">
        <v>1755</v>
      </c>
      <c r="Z76" s="82">
        <f t="shared" si="10"/>
        <v>1</v>
      </c>
      <c r="AA76" s="21">
        <f t="shared" si="11"/>
        <v>0</v>
      </c>
      <c r="AB76" s="21">
        <f t="shared" si="12"/>
        <v>0</v>
      </c>
      <c r="AC76" s="21">
        <f t="shared" si="13"/>
        <v>0</v>
      </c>
      <c r="AD76" s="83" t="str">
        <f t="shared" si="14"/>
        <v>-</v>
      </c>
      <c r="AE76" s="82">
        <f t="shared" si="15"/>
        <v>1</v>
      </c>
      <c r="AF76" s="21">
        <f t="shared" si="16"/>
        <v>1</v>
      </c>
      <c r="AG76" s="21" t="str">
        <f t="shared" si="17"/>
        <v>Initial</v>
      </c>
      <c r="AH76" s="83" t="str">
        <f t="shared" si="18"/>
        <v>RLIS</v>
      </c>
      <c r="AI76" s="82">
        <f t="shared" si="19"/>
        <v>0</v>
      </c>
    </row>
    <row r="77" spans="1:35" ht="12.75" customHeight="1">
      <c r="A77" s="108" t="s">
        <v>1284</v>
      </c>
      <c r="B77" s="110" t="s">
        <v>1285</v>
      </c>
      <c r="C77" s="82" t="s">
        <v>1286</v>
      </c>
      <c r="D77" s="21" t="s">
        <v>1287</v>
      </c>
      <c r="E77" s="21" t="s">
        <v>1288</v>
      </c>
      <c r="F77" s="112" t="s">
        <v>1750</v>
      </c>
      <c r="G77" s="104" t="s">
        <v>1289</v>
      </c>
      <c r="H77" s="32" t="s">
        <v>1290</v>
      </c>
      <c r="I77" s="22" t="s">
        <v>1291</v>
      </c>
      <c r="J77" s="94" t="s">
        <v>1592</v>
      </c>
      <c r="K77" s="23" t="s">
        <v>1755</v>
      </c>
      <c r="L77" s="114" t="s">
        <v>1755</v>
      </c>
      <c r="M77" s="106">
        <v>1436.34</v>
      </c>
      <c r="N77" s="24" t="s">
        <v>1755</v>
      </c>
      <c r="O77" s="96">
        <v>19.987105093488072</v>
      </c>
      <c r="P77" s="25" t="s">
        <v>1755</v>
      </c>
      <c r="Q77" s="26"/>
      <c r="R77" s="27"/>
      <c r="S77" s="116" t="s">
        <v>1757</v>
      </c>
      <c r="T77" s="98">
        <v>103355</v>
      </c>
      <c r="U77" s="79">
        <v>0</v>
      </c>
      <c r="V77" s="80">
        <v>6345</v>
      </c>
      <c r="W77" s="118">
        <v>0</v>
      </c>
      <c r="X77" s="101" t="s">
        <v>1757</v>
      </c>
      <c r="Y77" s="119" t="s">
        <v>1755</v>
      </c>
      <c r="Z77" s="82">
        <f t="shared" si="10"/>
        <v>0</v>
      </c>
      <c r="AA77" s="21">
        <f t="shared" si="11"/>
        <v>0</v>
      </c>
      <c r="AB77" s="21">
        <f t="shared" si="12"/>
        <v>0</v>
      </c>
      <c r="AC77" s="21">
        <f t="shared" si="13"/>
        <v>0</v>
      </c>
      <c r="AD77" s="83" t="str">
        <f t="shared" si="14"/>
        <v>-</v>
      </c>
      <c r="AE77" s="82">
        <f t="shared" si="15"/>
        <v>1</v>
      </c>
      <c r="AF77" s="21">
        <f t="shared" si="16"/>
        <v>0</v>
      </c>
      <c r="AG77" s="21">
        <f t="shared" si="17"/>
        <v>0</v>
      </c>
      <c r="AH77" s="83" t="str">
        <f t="shared" si="18"/>
        <v>-</v>
      </c>
      <c r="AI77" s="82">
        <f t="shared" si="19"/>
        <v>0</v>
      </c>
    </row>
    <row r="78" spans="1:35" s="28" customFormat="1" ht="12.75" customHeight="1">
      <c r="A78" s="108" t="s">
        <v>1292</v>
      </c>
      <c r="B78" s="110" t="s">
        <v>1293</v>
      </c>
      <c r="C78" s="82" t="s">
        <v>1294</v>
      </c>
      <c r="D78" s="21" t="s">
        <v>1295</v>
      </c>
      <c r="E78" s="21" t="s">
        <v>1574</v>
      </c>
      <c r="F78" s="112" t="s">
        <v>1750</v>
      </c>
      <c r="G78" s="104" t="s">
        <v>1296</v>
      </c>
      <c r="H78" s="32" t="s">
        <v>1784</v>
      </c>
      <c r="I78" s="22" t="s">
        <v>1297</v>
      </c>
      <c r="J78" s="94"/>
      <c r="K78" s="23"/>
      <c r="L78" s="114"/>
      <c r="M78" s="106"/>
      <c r="N78" s="24"/>
      <c r="O78" s="96" t="s">
        <v>1756</v>
      </c>
      <c r="P78" s="25" t="s">
        <v>1755</v>
      </c>
      <c r="Q78" s="26"/>
      <c r="R78" s="27"/>
      <c r="S78" s="116"/>
      <c r="T78" s="98"/>
      <c r="U78" s="79"/>
      <c r="V78" s="80"/>
      <c r="W78" s="118"/>
      <c r="X78" s="102"/>
      <c r="Y78" s="120"/>
      <c r="Z78" s="82">
        <f t="shared" si="10"/>
        <v>0</v>
      </c>
      <c r="AA78" s="21">
        <f t="shared" si="11"/>
        <v>0</v>
      </c>
      <c r="AB78" s="21">
        <f t="shared" si="12"/>
        <v>0</v>
      </c>
      <c r="AC78" s="21">
        <f t="shared" si="13"/>
        <v>0</v>
      </c>
      <c r="AD78" s="83" t="str">
        <f t="shared" si="14"/>
        <v>-</v>
      </c>
      <c r="AE78" s="82">
        <f t="shared" si="15"/>
        <v>0</v>
      </c>
      <c r="AF78" s="21">
        <f t="shared" si="16"/>
        <v>0</v>
      </c>
      <c r="AG78" s="21">
        <f t="shared" si="17"/>
        <v>0</v>
      </c>
      <c r="AH78" s="83" t="str">
        <f t="shared" si="18"/>
        <v>-</v>
      </c>
      <c r="AI78" s="82">
        <f t="shared" si="19"/>
        <v>0</v>
      </c>
    </row>
    <row r="79" spans="1:35" ht="12.75" customHeight="1">
      <c r="A79" s="108" t="s">
        <v>1298</v>
      </c>
      <c r="B79" s="110" t="s">
        <v>1299</v>
      </c>
      <c r="C79" s="82" t="s">
        <v>1300</v>
      </c>
      <c r="D79" s="21" t="s">
        <v>1040</v>
      </c>
      <c r="E79" s="21" t="s">
        <v>1574</v>
      </c>
      <c r="F79" s="112" t="s">
        <v>1750</v>
      </c>
      <c r="G79" s="104" t="s">
        <v>1575</v>
      </c>
      <c r="H79" s="32" t="s">
        <v>1784</v>
      </c>
      <c r="I79" s="22" t="s">
        <v>1041</v>
      </c>
      <c r="J79" s="94"/>
      <c r="K79" s="23"/>
      <c r="L79" s="114" t="s">
        <v>1755</v>
      </c>
      <c r="M79" s="106"/>
      <c r="N79" s="24" t="s">
        <v>1755</v>
      </c>
      <c r="O79" s="96" t="s">
        <v>1756</v>
      </c>
      <c r="P79" s="25" t="s">
        <v>1755</v>
      </c>
      <c r="Q79" s="26"/>
      <c r="R79" s="27"/>
      <c r="S79" s="116"/>
      <c r="T79" s="98"/>
      <c r="U79" s="79">
        <v>0</v>
      </c>
      <c r="V79" s="80"/>
      <c r="W79" s="118">
        <v>0</v>
      </c>
      <c r="X79" s="102"/>
      <c r="Y79" s="119" t="s">
        <v>1755</v>
      </c>
      <c r="Z79" s="82">
        <f t="shared" si="10"/>
        <v>0</v>
      </c>
      <c r="AA79" s="21">
        <f t="shared" si="11"/>
        <v>0</v>
      </c>
      <c r="AB79" s="21">
        <f t="shared" si="12"/>
        <v>0</v>
      </c>
      <c r="AC79" s="21">
        <f t="shared" si="13"/>
        <v>0</v>
      </c>
      <c r="AD79" s="83" t="str">
        <f t="shared" si="14"/>
        <v>-</v>
      </c>
      <c r="AE79" s="82">
        <f t="shared" si="15"/>
        <v>0</v>
      </c>
      <c r="AF79" s="21">
        <f t="shared" si="16"/>
        <v>0</v>
      </c>
      <c r="AG79" s="21">
        <f t="shared" si="17"/>
        <v>0</v>
      </c>
      <c r="AH79" s="83" t="str">
        <f t="shared" si="18"/>
        <v>-</v>
      </c>
      <c r="AI79" s="82">
        <f t="shared" si="19"/>
        <v>0</v>
      </c>
    </row>
    <row r="80" spans="1:35" ht="12.75" customHeight="1">
      <c r="A80" s="108" t="s">
        <v>1042</v>
      </c>
      <c r="B80" s="110" t="s">
        <v>1043</v>
      </c>
      <c r="C80" s="82" t="s">
        <v>1044</v>
      </c>
      <c r="D80" s="21" t="s">
        <v>1045</v>
      </c>
      <c r="E80" s="21" t="s">
        <v>1046</v>
      </c>
      <c r="F80" s="112" t="s">
        <v>1750</v>
      </c>
      <c r="G80" s="104" t="s">
        <v>1047</v>
      </c>
      <c r="H80" s="32" t="s">
        <v>1048</v>
      </c>
      <c r="I80" s="22" t="s">
        <v>1049</v>
      </c>
      <c r="J80" s="94" t="s">
        <v>1774</v>
      </c>
      <c r="K80" s="23" t="s">
        <v>1757</v>
      </c>
      <c r="L80" s="114" t="s">
        <v>1755</v>
      </c>
      <c r="M80" s="106">
        <v>490.59</v>
      </c>
      <c r="N80" s="24" t="s">
        <v>1755</v>
      </c>
      <c r="O80" s="96">
        <v>22.328244274809162</v>
      </c>
      <c r="P80" s="25" t="s">
        <v>1757</v>
      </c>
      <c r="Q80" s="26"/>
      <c r="R80" s="27"/>
      <c r="S80" s="116" t="s">
        <v>1757</v>
      </c>
      <c r="T80" s="98">
        <v>27184</v>
      </c>
      <c r="U80" s="79">
        <v>0</v>
      </c>
      <c r="V80" s="80">
        <v>2282</v>
      </c>
      <c r="W80" s="118">
        <v>0</v>
      </c>
      <c r="X80" s="101" t="s">
        <v>1757</v>
      </c>
      <c r="Y80" s="119" t="s">
        <v>1755</v>
      </c>
      <c r="Z80" s="82">
        <f t="shared" si="10"/>
        <v>1</v>
      </c>
      <c r="AA80" s="21">
        <f t="shared" si="11"/>
        <v>1</v>
      </c>
      <c r="AB80" s="21">
        <f t="shared" si="12"/>
        <v>0</v>
      </c>
      <c r="AC80" s="21">
        <f t="shared" si="13"/>
        <v>0</v>
      </c>
      <c r="AD80" s="83" t="str">
        <f t="shared" si="14"/>
        <v>SRSA</v>
      </c>
      <c r="AE80" s="82">
        <f t="shared" si="15"/>
        <v>1</v>
      </c>
      <c r="AF80" s="21">
        <f t="shared" si="16"/>
        <v>1</v>
      </c>
      <c r="AG80" s="21" t="str">
        <f t="shared" si="17"/>
        <v>Initial</v>
      </c>
      <c r="AH80" s="83" t="str">
        <f t="shared" si="18"/>
        <v>-</v>
      </c>
      <c r="AI80" s="82" t="str">
        <f t="shared" si="19"/>
        <v>SRSA</v>
      </c>
    </row>
    <row r="81" spans="1:35" s="31" customFormat="1" ht="12.75" customHeight="1">
      <c r="A81" s="108" t="s">
        <v>1050</v>
      </c>
      <c r="B81" s="110" t="s">
        <v>1051</v>
      </c>
      <c r="C81" s="82" t="s">
        <v>1052</v>
      </c>
      <c r="D81" s="21" t="s">
        <v>1053</v>
      </c>
      <c r="E81" s="21" t="s">
        <v>1790</v>
      </c>
      <c r="F81" s="112" t="s">
        <v>1750</v>
      </c>
      <c r="G81" s="104" t="s">
        <v>1054</v>
      </c>
      <c r="H81" s="32" t="s">
        <v>1055</v>
      </c>
      <c r="I81" s="22" t="s">
        <v>1056</v>
      </c>
      <c r="J81" s="94" t="s">
        <v>1057</v>
      </c>
      <c r="K81" s="23" t="s">
        <v>1755</v>
      </c>
      <c r="L81" s="114" t="s">
        <v>1755</v>
      </c>
      <c r="M81" s="106">
        <v>1772.88</v>
      </c>
      <c r="N81" s="24" t="s">
        <v>1755</v>
      </c>
      <c r="O81" s="96">
        <v>43.328748280605225</v>
      </c>
      <c r="P81" s="25" t="s">
        <v>1757</v>
      </c>
      <c r="Q81" s="26"/>
      <c r="R81" s="27"/>
      <c r="S81" s="116" t="s">
        <v>1755</v>
      </c>
      <c r="T81" s="98">
        <v>215546</v>
      </c>
      <c r="U81" s="79">
        <v>0</v>
      </c>
      <c r="V81" s="80">
        <v>13608</v>
      </c>
      <c r="W81" s="118">
        <v>0</v>
      </c>
      <c r="X81" s="101" t="s">
        <v>1755</v>
      </c>
      <c r="Y81" s="119" t="s">
        <v>1755</v>
      </c>
      <c r="Z81" s="82">
        <f t="shared" si="10"/>
        <v>0</v>
      </c>
      <c r="AA81" s="21">
        <f t="shared" si="11"/>
        <v>0</v>
      </c>
      <c r="AB81" s="21">
        <f t="shared" si="12"/>
        <v>0</v>
      </c>
      <c r="AC81" s="21">
        <f t="shared" si="13"/>
        <v>0</v>
      </c>
      <c r="AD81" s="83" t="str">
        <f t="shared" si="14"/>
        <v>-</v>
      </c>
      <c r="AE81" s="82">
        <f t="shared" si="15"/>
        <v>0</v>
      </c>
      <c r="AF81" s="21">
        <f t="shared" si="16"/>
        <v>1</v>
      </c>
      <c r="AG81" s="21">
        <f t="shared" si="17"/>
        <v>0</v>
      </c>
      <c r="AH81" s="83" t="str">
        <f t="shared" si="18"/>
        <v>-</v>
      </c>
      <c r="AI81" s="82">
        <f t="shared" si="19"/>
        <v>0</v>
      </c>
    </row>
    <row r="82" spans="1:35" ht="12.75" customHeight="1">
      <c r="A82" s="108" t="s">
        <v>1058</v>
      </c>
      <c r="B82" s="110" t="s">
        <v>1059</v>
      </c>
      <c r="C82" s="82" t="s">
        <v>1060</v>
      </c>
      <c r="D82" s="21" t="s">
        <v>1061</v>
      </c>
      <c r="E82" s="21" t="s">
        <v>1062</v>
      </c>
      <c r="F82" s="112" t="s">
        <v>1750</v>
      </c>
      <c r="G82" s="104" t="s">
        <v>1063</v>
      </c>
      <c r="H82" s="32" t="s">
        <v>1064</v>
      </c>
      <c r="I82" s="22" t="s">
        <v>1065</v>
      </c>
      <c r="J82" s="94" t="s">
        <v>1774</v>
      </c>
      <c r="K82" s="23" t="s">
        <v>1757</v>
      </c>
      <c r="L82" s="114" t="s">
        <v>1755</v>
      </c>
      <c r="M82" s="106">
        <v>1321.63</v>
      </c>
      <c r="N82" s="24" t="s">
        <v>1755</v>
      </c>
      <c r="O82" s="96">
        <v>16.72401927047488</v>
      </c>
      <c r="P82" s="25" t="s">
        <v>1755</v>
      </c>
      <c r="Q82" s="26"/>
      <c r="R82" s="27"/>
      <c r="S82" s="116" t="s">
        <v>1757</v>
      </c>
      <c r="T82" s="98">
        <v>74074</v>
      </c>
      <c r="U82" s="79">
        <v>0</v>
      </c>
      <c r="V82" s="80">
        <v>5108</v>
      </c>
      <c r="W82" s="118">
        <v>0</v>
      </c>
      <c r="X82" s="101" t="s">
        <v>1757</v>
      </c>
      <c r="Y82" s="119" t="s">
        <v>1755</v>
      </c>
      <c r="Z82" s="82">
        <f t="shared" si="10"/>
        <v>1</v>
      </c>
      <c r="AA82" s="21">
        <f t="shared" si="11"/>
        <v>0</v>
      </c>
      <c r="AB82" s="21">
        <f t="shared" si="12"/>
        <v>0</v>
      </c>
      <c r="AC82" s="21">
        <f t="shared" si="13"/>
        <v>0</v>
      </c>
      <c r="AD82" s="83" t="str">
        <f t="shared" si="14"/>
        <v>-</v>
      </c>
      <c r="AE82" s="82">
        <f t="shared" si="15"/>
        <v>1</v>
      </c>
      <c r="AF82" s="21">
        <f t="shared" si="16"/>
        <v>0</v>
      </c>
      <c r="AG82" s="21">
        <f t="shared" si="17"/>
        <v>0</v>
      </c>
      <c r="AH82" s="83" t="str">
        <f t="shared" si="18"/>
        <v>-</v>
      </c>
      <c r="AI82" s="82">
        <f t="shared" si="19"/>
        <v>0</v>
      </c>
    </row>
    <row r="83" spans="1:35" ht="12.75" customHeight="1">
      <c r="A83" s="108" t="s">
        <v>1066</v>
      </c>
      <c r="B83" s="110" t="s">
        <v>1067</v>
      </c>
      <c r="C83" s="82" t="s">
        <v>1068</v>
      </c>
      <c r="D83" s="21" t="s">
        <v>1069</v>
      </c>
      <c r="E83" s="21" t="s">
        <v>1574</v>
      </c>
      <c r="F83" s="112" t="s">
        <v>1750</v>
      </c>
      <c r="G83" s="104" t="s">
        <v>1425</v>
      </c>
      <c r="H83" s="32" t="s">
        <v>1784</v>
      </c>
      <c r="I83" s="22" t="s">
        <v>1070</v>
      </c>
      <c r="J83" s="94" t="s">
        <v>1794</v>
      </c>
      <c r="K83" s="23" t="s">
        <v>1755</v>
      </c>
      <c r="L83" s="114" t="s">
        <v>1755</v>
      </c>
      <c r="M83" s="106">
        <v>217.73</v>
      </c>
      <c r="N83" s="24" t="s">
        <v>1755</v>
      </c>
      <c r="O83" s="96" t="s">
        <v>1756</v>
      </c>
      <c r="P83" s="25" t="s">
        <v>1755</v>
      </c>
      <c r="Q83" s="26"/>
      <c r="R83" s="27"/>
      <c r="S83" s="116" t="s">
        <v>1755</v>
      </c>
      <c r="T83" s="98">
        <v>6032</v>
      </c>
      <c r="U83" s="79">
        <v>0</v>
      </c>
      <c r="V83" s="80">
        <v>1514</v>
      </c>
      <c r="W83" s="118">
        <v>0</v>
      </c>
      <c r="X83" s="101" t="s">
        <v>1757</v>
      </c>
      <c r="Y83" s="119" t="s">
        <v>1755</v>
      </c>
      <c r="Z83" s="82">
        <f t="shared" si="10"/>
        <v>0</v>
      </c>
      <c r="AA83" s="21">
        <f t="shared" si="11"/>
        <v>1</v>
      </c>
      <c r="AB83" s="21">
        <f t="shared" si="12"/>
        <v>0</v>
      </c>
      <c r="AC83" s="21">
        <f t="shared" si="13"/>
        <v>0</v>
      </c>
      <c r="AD83" s="83" t="str">
        <f t="shared" si="14"/>
        <v>-</v>
      </c>
      <c r="AE83" s="82">
        <f t="shared" si="15"/>
        <v>0</v>
      </c>
      <c r="AF83" s="21">
        <f t="shared" si="16"/>
        <v>0</v>
      </c>
      <c r="AG83" s="21">
        <f t="shared" si="17"/>
        <v>0</v>
      </c>
      <c r="AH83" s="83" t="str">
        <f t="shared" si="18"/>
        <v>-</v>
      </c>
      <c r="AI83" s="82">
        <f t="shared" si="19"/>
        <v>0</v>
      </c>
    </row>
    <row r="84" spans="1:35" ht="12.75" customHeight="1">
      <c r="A84" s="108" t="s">
        <v>1071</v>
      </c>
      <c r="B84" s="110" t="s">
        <v>1072</v>
      </c>
      <c r="C84" s="82" t="s">
        <v>1073</v>
      </c>
      <c r="D84" s="21" t="s">
        <v>1074</v>
      </c>
      <c r="E84" s="21" t="s">
        <v>1783</v>
      </c>
      <c r="F84" s="112" t="s">
        <v>1750</v>
      </c>
      <c r="G84" s="104" t="s">
        <v>1075</v>
      </c>
      <c r="H84" s="32" t="s">
        <v>1076</v>
      </c>
      <c r="I84" s="22" t="s">
        <v>1077</v>
      </c>
      <c r="J84" s="94" t="s">
        <v>1785</v>
      </c>
      <c r="K84" s="23" t="s">
        <v>1755</v>
      </c>
      <c r="L84" s="114" t="s">
        <v>1755</v>
      </c>
      <c r="M84" s="106">
        <v>931.52</v>
      </c>
      <c r="N84" s="24" t="s">
        <v>1755</v>
      </c>
      <c r="O84" s="96">
        <v>25.47076313181368</v>
      </c>
      <c r="P84" s="25" t="s">
        <v>1757</v>
      </c>
      <c r="Q84" s="26"/>
      <c r="R84" s="27"/>
      <c r="S84" s="116" t="s">
        <v>1757</v>
      </c>
      <c r="T84" s="98">
        <v>57628</v>
      </c>
      <c r="U84" s="79">
        <v>0</v>
      </c>
      <c r="V84" s="80">
        <v>4580</v>
      </c>
      <c r="W84" s="118">
        <v>0</v>
      </c>
      <c r="X84" s="101" t="s">
        <v>1755</v>
      </c>
      <c r="Y84" s="119" t="s">
        <v>1755</v>
      </c>
      <c r="Z84" s="82">
        <f t="shared" si="10"/>
        <v>0</v>
      </c>
      <c r="AA84" s="21">
        <f t="shared" si="11"/>
        <v>0</v>
      </c>
      <c r="AB84" s="21">
        <f t="shared" si="12"/>
        <v>0</v>
      </c>
      <c r="AC84" s="21">
        <f t="shared" si="13"/>
        <v>0</v>
      </c>
      <c r="AD84" s="83" t="str">
        <f t="shared" si="14"/>
        <v>-</v>
      </c>
      <c r="AE84" s="82">
        <f t="shared" si="15"/>
        <v>1</v>
      </c>
      <c r="AF84" s="21">
        <f t="shared" si="16"/>
        <v>1</v>
      </c>
      <c r="AG84" s="21" t="str">
        <f t="shared" si="17"/>
        <v>Initial</v>
      </c>
      <c r="AH84" s="83" t="str">
        <f t="shared" si="18"/>
        <v>RLIS</v>
      </c>
      <c r="AI84" s="82">
        <f t="shared" si="19"/>
        <v>0</v>
      </c>
    </row>
    <row r="85" spans="1:35" ht="12.75" customHeight="1">
      <c r="A85" s="108" t="s">
        <v>1078</v>
      </c>
      <c r="B85" s="110" t="s">
        <v>1079</v>
      </c>
      <c r="C85" s="82" t="s">
        <v>1080</v>
      </c>
      <c r="D85" s="21" t="s">
        <v>1081</v>
      </c>
      <c r="E85" s="21" t="s">
        <v>1082</v>
      </c>
      <c r="F85" s="112" t="s">
        <v>1750</v>
      </c>
      <c r="G85" s="104" t="s">
        <v>1083</v>
      </c>
      <c r="H85" s="32" t="s">
        <v>1784</v>
      </c>
      <c r="I85" s="22" t="s">
        <v>1084</v>
      </c>
      <c r="J85" s="94" t="s">
        <v>1785</v>
      </c>
      <c r="K85" s="23" t="s">
        <v>1755</v>
      </c>
      <c r="L85" s="114" t="s">
        <v>1755</v>
      </c>
      <c r="M85" s="106">
        <v>1522.78</v>
      </c>
      <c r="N85" s="24" t="s">
        <v>1755</v>
      </c>
      <c r="O85" s="96">
        <v>32.169433314253006</v>
      </c>
      <c r="P85" s="25" t="s">
        <v>1757</v>
      </c>
      <c r="Q85" s="26"/>
      <c r="R85" s="27"/>
      <c r="S85" s="116" t="s">
        <v>1757</v>
      </c>
      <c r="T85" s="98">
        <v>167759</v>
      </c>
      <c r="U85" s="79">
        <v>0</v>
      </c>
      <c r="V85" s="80">
        <v>10050</v>
      </c>
      <c r="W85" s="118">
        <v>0</v>
      </c>
      <c r="X85" s="101" t="s">
        <v>1757</v>
      </c>
      <c r="Y85" s="119" t="s">
        <v>1755</v>
      </c>
      <c r="Z85" s="82">
        <f t="shared" si="10"/>
        <v>0</v>
      </c>
      <c r="AA85" s="21">
        <f t="shared" si="11"/>
        <v>0</v>
      </c>
      <c r="AB85" s="21">
        <f t="shared" si="12"/>
        <v>0</v>
      </c>
      <c r="AC85" s="21">
        <f t="shared" si="13"/>
        <v>0</v>
      </c>
      <c r="AD85" s="83" t="str">
        <f t="shared" si="14"/>
        <v>-</v>
      </c>
      <c r="AE85" s="82">
        <f t="shared" si="15"/>
        <v>1</v>
      </c>
      <c r="AF85" s="21">
        <f t="shared" si="16"/>
        <v>1</v>
      </c>
      <c r="AG85" s="21" t="str">
        <f t="shared" si="17"/>
        <v>Initial</v>
      </c>
      <c r="AH85" s="83" t="str">
        <f t="shared" si="18"/>
        <v>RLIS</v>
      </c>
      <c r="AI85" s="82">
        <f t="shared" si="19"/>
        <v>0</v>
      </c>
    </row>
    <row r="86" spans="1:35" ht="12.75" customHeight="1">
      <c r="A86" s="108" t="s">
        <v>1085</v>
      </c>
      <c r="B86" s="110" t="s">
        <v>1086</v>
      </c>
      <c r="C86" s="82" t="s">
        <v>1087</v>
      </c>
      <c r="D86" s="21" t="s">
        <v>1088</v>
      </c>
      <c r="E86" s="21" t="s">
        <v>1089</v>
      </c>
      <c r="F86" s="112" t="s">
        <v>1750</v>
      </c>
      <c r="G86" s="104" t="s">
        <v>1090</v>
      </c>
      <c r="H86" s="32" t="s">
        <v>1091</v>
      </c>
      <c r="I86" s="22" t="s">
        <v>1092</v>
      </c>
      <c r="J86" s="94" t="s">
        <v>1093</v>
      </c>
      <c r="K86" s="23" t="s">
        <v>1755</v>
      </c>
      <c r="L86" s="114" t="s">
        <v>1755</v>
      </c>
      <c r="M86" s="106">
        <v>780.54</v>
      </c>
      <c r="N86" s="24" t="s">
        <v>1755</v>
      </c>
      <c r="O86" s="96">
        <v>45.11434511434512</v>
      </c>
      <c r="P86" s="25" t="s">
        <v>1757</v>
      </c>
      <c r="Q86" s="26"/>
      <c r="R86" s="27"/>
      <c r="S86" s="116" t="s">
        <v>1755</v>
      </c>
      <c r="T86" s="98">
        <v>102110</v>
      </c>
      <c r="U86" s="79">
        <v>0</v>
      </c>
      <c r="V86" s="80">
        <v>7711</v>
      </c>
      <c r="W86" s="118">
        <v>0</v>
      </c>
      <c r="X86" s="101" t="s">
        <v>1757</v>
      </c>
      <c r="Y86" s="119" t="s">
        <v>1755</v>
      </c>
      <c r="Z86" s="82">
        <f t="shared" si="10"/>
        <v>0</v>
      </c>
      <c r="AA86" s="21">
        <f t="shared" si="11"/>
        <v>0</v>
      </c>
      <c r="AB86" s="21">
        <f t="shared" si="12"/>
        <v>0</v>
      </c>
      <c r="AC86" s="21">
        <f t="shared" si="13"/>
        <v>0</v>
      </c>
      <c r="AD86" s="83" t="str">
        <f t="shared" si="14"/>
        <v>-</v>
      </c>
      <c r="AE86" s="82">
        <f t="shared" si="15"/>
        <v>0</v>
      </c>
      <c r="AF86" s="21">
        <f t="shared" si="16"/>
        <v>1</v>
      </c>
      <c r="AG86" s="21">
        <f t="shared" si="17"/>
        <v>0</v>
      </c>
      <c r="AH86" s="83" t="str">
        <f t="shared" si="18"/>
        <v>-</v>
      </c>
      <c r="AI86" s="82">
        <f t="shared" si="19"/>
        <v>0</v>
      </c>
    </row>
    <row r="87" spans="1:35" s="28" customFormat="1" ht="12.75" customHeight="1">
      <c r="A87" s="108" t="s">
        <v>1094</v>
      </c>
      <c r="B87" s="110" t="s">
        <v>1095</v>
      </c>
      <c r="C87" s="82" t="s">
        <v>1096</v>
      </c>
      <c r="D87" s="21" t="s">
        <v>1097</v>
      </c>
      <c r="E87" s="21" t="s">
        <v>1098</v>
      </c>
      <c r="F87" s="112" t="s">
        <v>1750</v>
      </c>
      <c r="G87" s="104" t="s">
        <v>1099</v>
      </c>
      <c r="H87" s="32" t="s">
        <v>1100</v>
      </c>
      <c r="I87" s="22" t="s">
        <v>1101</v>
      </c>
      <c r="J87" s="94" t="s">
        <v>1785</v>
      </c>
      <c r="K87" s="23" t="s">
        <v>1755</v>
      </c>
      <c r="L87" s="114"/>
      <c r="M87" s="106"/>
      <c r="N87" s="24"/>
      <c r="O87" s="96" t="s">
        <v>1756</v>
      </c>
      <c r="P87" s="25" t="s">
        <v>1755</v>
      </c>
      <c r="Q87" s="26"/>
      <c r="R87" s="27"/>
      <c r="S87" s="116" t="s">
        <v>1757</v>
      </c>
      <c r="T87" s="98"/>
      <c r="U87" s="79"/>
      <c r="V87" s="80"/>
      <c r="W87" s="118"/>
      <c r="X87" s="102"/>
      <c r="Y87" s="120"/>
      <c r="Z87" s="82">
        <f t="shared" si="10"/>
        <v>0</v>
      </c>
      <c r="AA87" s="21">
        <f t="shared" si="11"/>
        <v>0</v>
      </c>
      <c r="AB87" s="21">
        <f t="shared" si="12"/>
        <v>0</v>
      </c>
      <c r="AC87" s="21">
        <f t="shared" si="13"/>
        <v>0</v>
      </c>
      <c r="AD87" s="83" t="str">
        <f t="shared" si="14"/>
        <v>-</v>
      </c>
      <c r="AE87" s="82">
        <f t="shared" si="15"/>
        <v>1</v>
      </c>
      <c r="AF87" s="21">
        <f t="shared" si="16"/>
        <v>0</v>
      </c>
      <c r="AG87" s="21">
        <f t="shared" si="17"/>
        <v>0</v>
      </c>
      <c r="AH87" s="83" t="str">
        <f t="shared" si="18"/>
        <v>-</v>
      </c>
      <c r="AI87" s="82">
        <f t="shared" si="19"/>
        <v>0</v>
      </c>
    </row>
    <row r="88" spans="1:35" ht="12.75" customHeight="1">
      <c r="A88" s="108" t="s">
        <v>1102</v>
      </c>
      <c r="B88" s="110" t="s">
        <v>1103</v>
      </c>
      <c r="C88" s="82" t="s">
        <v>1104</v>
      </c>
      <c r="D88" s="21" t="s">
        <v>1105</v>
      </c>
      <c r="E88" s="21" t="s">
        <v>1106</v>
      </c>
      <c r="F88" s="112" t="s">
        <v>1750</v>
      </c>
      <c r="G88" s="104" t="s">
        <v>1107</v>
      </c>
      <c r="H88" s="32" t="s">
        <v>1108</v>
      </c>
      <c r="I88" s="22" t="s">
        <v>1109</v>
      </c>
      <c r="J88" s="94" t="s">
        <v>1669</v>
      </c>
      <c r="K88" s="23" t="s">
        <v>1757</v>
      </c>
      <c r="L88" s="114" t="s">
        <v>1755</v>
      </c>
      <c r="M88" s="106">
        <v>633.52</v>
      </c>
      <c r="N88" s="24" t="s">
        <v>1755</v>
      </c>
      <c r="O88" s="96">
        <v>20.70365358592693</v>
      </c>
      <c r="P88" s="25" t="s">
        <v>1757</v>
      </c>
      <c r="Q88" s="26"/>
      <c r="R88" s="27"/>
      <c r="S88" s="116" t="s">
        <v>1757</v>
      </c>
      <c r="T88" s="98">
        <v>36728</v>
      </c>
      <c r="U88" s="79">
        <v>0</v>
      </c>
      <c r="V88" s="80">
        <v>2843</v>
      </c>
      <c r="W88" s="118">
        <v>0</v>
      </c>
      <c r="X88" s="101" t="s">
        <v>1757</v>
      </c>
      <c r="Y88" s="119" t="s">
        <v>1755</v>
      </c>
      <c r="Z88" s="82">
        <f t="shared" si="10"/>
        <v>1</v>
      </c>
      <c r="AA88" s="21">
        <f t="shared" si="11"/>
        <v>0</v>
      </c>
      <c r="AB88" s="21">
        <f t="shared" si="12"/>
        <v>0</v>
      </c>
      <c r="AC88" s="21">
        <f t="shared" si="13"/>
        <v>0</v>
      </c>
      <c r="AD88" s="83" t="str">
        <f t="shared" si="14"/>
        <v>-</v>
      </c>
      <c r="AE88" s="82">
        <f t="shared" si="15"/>
        <v>1</v>
      </c>
      <c r="AF88" s="21">
        <f t="shared" si="16"/>
        <v>1</v>
      </c>
      <c r="AG88" s="21" t="str">
        <f t="shared" si="17"/>
        <v>Initial</v>
      </c>
      <c r="AH88" s="83" t="str">
        <f t="shared" si="18"/>
        <v>RLIS</v>
      </c>
      <c r="AI88" s="82">
        <f t="shared" si="19"/>
        <v>0</v>
      </c>
    </row>
    <row r="89" spans="1:35" ht="12.75" customHeight="1">
      <c r="A89" s="108" t="s">
        <v>1110</v>
      </c>
      <c r="B89" s="110" t="s">
        <v>1111</v>
      </c>
      <c r="C89" s="82" t="s">
        <v>1112</v>
      </c>
      <c r="D89" s="21" t="s">
        <v>1113</v>
      </c>
      <c r="E89" s="21" t="s">
        <v>1114</v>
      </c>
      <c r="F89" s="112" t="s">
        <v>1750</v>
      </c>
      <c r="G89" s="104" t="s">
        <v>1115</v>
      </c>
      <c r="H89" s="32" t="s">
        <v>1116</v>
      </c>
      <c r="I89" s="22" t="s">
        <v>1117</v>
      </c>
      <c r="J89" s="94" t="s">
        <v>1669</v>
      </c>
      <c r="K89" s="23" t="s">
        <v>1757</v>
      </c>
      <c r="L89" s="114" t="s">
        <v>1755</v>
      </c>
      <c r="M89" s="106">
        <v>731.75</v>
      </c>
      <c r="N89" s="24" t="s">
        <v>1755</v>
      </c>
      <c r="O89" s="96">
        <v>31.758530183727036</v>
      </c>
      <c r="P89" s="25" t="s">
        <v>1757</v>
      </c>
      <c r="Q89" s="26"/>
      <c r="R89" s="27"/>
      <c r="S89" s="116" t="s">
        <v>1757</v>
      </c>
      <c r="T89" s="98">
        <v>61243</v>
      </c>
      <c r="U89" s="79">
        <v>0</v>
      </c>
      <c r="V89" s="80">
        <v>3904</v>
      </c>
      <c r="W89" s="118">
        <v>0</v>
      </c>
      <c r="X89" s="101" t="s">
        <v>1755</v>
      </c>
      <c r="Y89" s="119" t="s">
        <v>1757</v>
      </c>
      <c r="Z89" s="82">
        <f t="shared" si="10"/>
        <v>1</v>
      </c>
      <c r="AA89" s="21">
        <f t="shared" si="11"/>
        <v>0</v>
      </c>
      <c r="AB89" s="21">
        <f t="shared" si="12"/>
        <v>0</v>
      </c>
      <c r="AC89" s="21">
        <f t="shared" si="13"/>
        <v>0</v>
      </c>
      <c r="AD89" s="83" t="str">
        <f t="shared" si="14"/>
        <v>-</v>
      </c>
      <c r="AE89" s="82">
        <f t="shared" si="15"/>
        <v>1</v>
      </c>
      <c r="AF89" s="21">
        <f t="shared" si="16"/>
        <v>1</v>
      </c>
      <c r="AG89" s="21" t="str">
        <f t="shared" si="17"/>
        <v>Initial</v>
      </c>
      <c r="AH89" s="83" t="str">
        <f t="shared" si="18"/>
        <v>RLIS</v>
      </c>
      <c r="AI89" s="82">
        <f t="shared" si="19"/>
        <v>0</v>
      </c>
    </row>
    <row r="90" spans="1:35" ht="12.75" customHeight="1">
      <c r="A90" s="108" t="s">
        <v>1118</v>
      </c>
      <c r="B90" s="110" t="s">
        <v>1119</v>
      </c>
      <c r="C90" s="82" t="s">
        <v>1120</v>
      </c>
      <c r="D90" s="21" t="s">
        <v>1121</v>
      </c>
      <c r="E90" s="21" t="s">
        <v>1122</v>
      </c>
      <c r="F90" s="112" t="s">
        <v>1750</v>
      </c>
      <c r="G90" s="104" t="s">
        <v>1123</v>
      </c>
      <c r="H90" s="32" t="s">
        <v>1124</v>
      </c>
      <c r="I90" s="22" t="s">
        <v>1125</v>
      </c>
      <c r="J90" s="94" t="s">
        <v>1592</v>
      </c>
      <c r="K90" s="23" t="s">
        <v>1755</v>
      </c>
      <c r="L90" s="114" t="s">
        <v>1755</v>
      </c>
      <c r="M90" s="106">
        <v>4216.3</v>
      </c>
      <c r="N90" s="24" t="s">
        <v>1755</v>
      </c>
      <c r="O90" s="96">
        <v>32.17164016554128</v>
      </c>
      <c r="P90" s="25" t="s">
        <v>1757</v>
      </c>
      <c r="Q90" s="26"/>
      <c r="R90" s="27"/>
      <c r="S90" s="116" t="s">
        <v>1757</v>
      </c>
      <c r="T90" s="98">
        <v>326902</v>
      </c>
      <c r="U90" s="79">
        <v>0</v>
      </c>
      <c r="V90" s="80">
        <v>23383</v>
      </c>
      <c r="W90" s="118">
        <v>0</v>
      </c>
      <c r="X90" s="101" t="s">
        <v>1757</v>
      </c>
      <c r="Y90" s="119" t="s">
        <v>1755</v>
      </c>
      <c r="Z90" s="82">
        <f t="shared" si="10"/>
        <v>0</v>
      </c>
      <c r="AA90" s="21">
        <f t="shared" si="11"/>
        <v>0</v>
      </c>
      <c r="AB90" s="21">
        <f t="shared" si="12"/>
        <v>0</v>
      </c>
      <c r="AC90" s="21">
        <f t="shared" si="13"/>
        <v>0</v>
      </c>
      <c r="AD90" s="83" t="str">
        <f t="shared" si="14"/>
        <v>-</v>
      </c>
      <c r="AE90" s="82">
        <f t="shared" si="15"/>
        <v>1</v>
      </c>
      <c r="AF90" s="21">
        <f t="shared" si="16"/>
        <v>1</v>
      </c>
      <c r="AG90" s="21" t="str">
        <f t="shared" si="17"/>
        <v>Initial</v>
      </c>
      <c r="AH90" s="83" t="str">
        <f t="shared" si="18"/>
        <v>RLIS</v>
      </c>
      <c r="AI90" s="82">
        <f t="shared" si="19"/>
        <v>0</v>
      </c>
    </row>
    <row r="91" spans="1:35" ht="12.75" customHeight="1">
      <c r="A91" s="108" t="s">
        <v>1126</v>
      </c>
      <c r="B91" s="110" t="s">
        <v>1127</v>
      </c>
      <c r="C91" s="82" t="s">
        <v>1128</v>
      </c>
      <c r="D91" s="21" t="s">
        <v>1129</v>
      </c>
      <c r="E91" s="21" t="s">
        <v>1130</v>
      </c>
      <c r="F91" s="112" t="s">
        <v>1750</v>
      </c>
      <c r="G91" s="104" t="s">
        <v>1131</v>
      </c>
      <c r="H91" s="32" t="s">
        <v>1132</v>
      </c>
      <c r="I91" s="22" t="s">
        <v>1133</v>
      </c>
      <c r="J91" s="94" t="s">
        <v>1669</v>
      </c>
      <c r="K91" s="23" t="s">
        <v>1757</v>
      </c>
      <c r="L91" s="114" t="s">
        <v>1755</v>
      </c>
      <c r="M91" s="106">
        <v>1086.23</v>
      </c>
      <c r="N91" s="24" t="s">
        <v>1755</v>
      </c>
      <c r="O91" s="96">
        <v>13.104089219330856</v>
      </c>
      <c r="P91" s="25" t="s">
        <v>1755</v>
      </c>
      <c r="Q91" s="26"/>
      <c r="R91" s="27"/>
      <c r="S91" s="116" t="s">
        <v>1757</v>
      </c>
      <c r="T91" s="98">
        <v>40533</v>
      </c>
      <c r="U91" s="79">
        <v>0</v>
      </c>
      <c r="V91" s="80">
        <v>3242</v>
      </c>
      <c r="W91" s="118">
        <v>0</v>
      </c>
      <c r="X91" s="101" t="s">
        <v>1757</v>
      </c>
      <c r="Y91" s="119" t="s">
        <v>1757</v>
      </c>
      <c r="Z91" s="82">
        <f t="shared" si="10"/>
        <v>1</v>
      </c>
      <c r="AA91" s="21">
        <f t="shared" si="11"/>
        <v>0</v>
      </c>
      <c r="AB91" s="21">
        <f t="shared" si="12"/>
        <v>0</v>
      </c>
      <c r="AC91" s="21">
        <f t="shared" si="13"/>
        <v>0</v>
      </c>
      <c r="AD91" s="83" t="str">
        <f t="shared" si="14"/>
        <v>-</v>
      </c>
      <c r="AE91" s="82">
        <f t="shared" si="15"/>
        <v>1</v>
      </c>
      <c r="AF91" s="21">
        <f t="shared" si="16"/>
        <v>0</v>
      </c>
      <c r="AG91" s="21">
        <f t="shared" si="17"/>
        <v>0</v>
      </c>
      <c r="AH91" s="83" t="str">
        <f t="shared" si="18"/>
        <v>-</v>
      </c>
      <c r="AI91" s="82">
        <f t="shared" si="19"/>
        <v>0</v>
      </c>
    </row>
    <row r="92" spans="1:35" ht="12.75" customHeight="1">
      <c r="A92" s="108" t="s">
        <v>1134</v>
      </c>
      <c r="B92" s="110" t="s">
        <v>1135</v>
      </c>
      <c r="C92" s="82" t="s">
        <v>1136</v>
      </c>
      <c r="D92" s="21" t="s">
        <v>1137</v>
      </c>
      <c r="E92" s="21" t="s">
        <v>1138</v>
      </c>
      <c r="F92" s="112" t="s">
        <v>1750</v>
      </c>
      <c r="G92" s="104" t="s">
        <v>1139</v>
      </c>
      <c r="H92" s="32" t="s">
        <v>1784</v>
      </c>
      <c r="I92" s="22" t="s">
        <v>1140</v>
      </c>
      <c r="J92" s="94" t="s">
        <v>1774</v>
      </c>
      <c r="K92" s="23" t="s">
        <v>1757</v>
      </c>
      <c r="L92" s="114" t="s">
        <v>1755</v>
      </c>
      <c r="M92" s="106">
        <v>581.04</v>
      </c>
      <c r="N92" s="24" t="s">
        <v>1755</v>
      </c>
      <c r="O92" s="96">
        <v>23.486238532110093</v>
      </c>
      <c r="P92" s="25" t="s">
        <v>1757</v>
      </c>
      <c r="Q92" s="26"/>
      <c r="R92" s="27"/>
      <c r="S92" s="116" t="s">
        <v>1757</v>
      </c>
      <c r="T92" s="98">
        <v>42204</v>
      </c>
      <c r="U92" s="79">
        <v>0</v>
      </c>
      <c r="V92" s="81"/>
      <c r="W92" s="118">
        <v>0</v>
      </c>
      <c r="X92" s="101" t="s">
        <v>1757</v>
      </c>
      <c r="Y92" s="119" t="s">
        <v>1755</v>
      </c>
      <c r="Z92" s="82">
        <f t="shared" si="10"/>
        <v>1</v>
      </c>
      <c r="AA92" s="21">
        <f t="shared" si="11"/>
        <v>1</v>
      </c>
      <c r="AB92" s="21">
        <f t="shared" si="12"/>
        <v>0</v>
      </c>
      <c r="AC92" s="21">
        <f t="shared" si="13"/>
        <v>0</v>
      </c>
      <c r="AD92" s="83" t="str">
        <f t="shared" si="14"/>
        <v>SRSA</v>
      </c>
      <c r="AE92" s="82">
        <f t="shared" si="15"/>
        <v>1</v>
      </c>
      <c r="AF92" s="21">
        <f t="shared" si="16"/>
        <v>1</v>
      </c>
      <c r="AG92" s="21" t="str">
        <f t="shared" si="17"/>
        <v>Initial</v>
      </c>
      <c r="AH92" s="83" t="str">
        <f t="shared" si="18"/>
        <v>-</v>
      </c>
      <c r="AI92" s="82" t="str">
        <f t="shared" si="19"/>
        <v>SRSA</v>
      </c>
    </row>
    <row r="93" spans="1:35" ht="12.75" customHeight="1">
      <c r="A93" s="108" t="s">
        <v>1141</v>
      </c>
      <c r="B93" s="110" t="s">
        <v>1142</v>
      </c>
      <c r="C93" s="82" t="s">
        <v>1143</v>
      </c>
      <c r="D93" s="21" t="s">
        <v>1144</v>
      </c>
      <c r="E93" s="21" t="s">
        <v>1145</v>
      </c>
      <c r="F93" s="112" t="s">
        <v>1750</v>
      </c>
      <c r="G93" s="104" t="s">
        <v>1146</v>
      </c>
      <c r="H93" s="32" t="s">
        <v>1147</v>
      </c>
      <c r="I93" s="22" t="s">
        <v>1148</v>
      </c>
      <c r="J93" s="94" t="s">
        <v>1527</v>
      </c>
      <c r="K93" s="23" t="s">
        <v>1755</v>
      </c>
      <c r="L93" s="114" t="s">
        <v>1755</v>
      </c>
      <c r="M93" s="106">
        <v>799.73</v>
      </c>
      <c r="N93" s="24" t="s">
        <v>1755</v>
      </c>
      <c r="O93" s="96">
        <v>22.717149220489976</v>
      </c>
      <c r="P93" s="25" t="s">
        <v>1757</v>
      </c>
      <c r="Q93" s="26"/>
      <c r="R93" s="27"/>
      <c r="S93" s="116" t="s">
        <v>1755</v>
      </c>
      <c r="T93" s="98">
        <v>60852</v>
      </c>
      <c r="U93" s="79">
        <v>0</v>
      </c>
      <c r="V93" s="80">
        <v>3558</v>
      </c>
      <c r="W93" s="118">
        <v>0</v>
      </c>
      <c r="X93" s="101" t="s">
        <v>1757</v>
      </c>
      <c r="Y93" s="119" t="s">
        <v>1755</v>
      </c>
      <c r="Z93" s="82">
        <f t="shared" si="10"/>
        <v>0</v>
      </c>
      <c r="AA93" s="21">
        <f t="shared" si="11"/>
        <v>0</v>
      </c>
      <c r="AB93" s="21">
        <f t="shared" si="12"/>
        <v>0</v>
      </c>
      <c r="AC93" s="21">
        <f t="shared" si="13"/>
        <v>0</v>
      </c>
      <c r="AD93" s="83" t="str">
        <f t="shared" si="14"/>
        <v>-</v>
      </c>
      <c r="AE93" s="82">
        <f t="shared" si="15"/>
        <v>0</v>
      </c>
      <c r="AF93" s="21">
        <f t="shared" si="16"/>
        <v>1</v>
      </c>
      <c r="AG93" s="21">
        <f t="shared" si="17"/>
        <v>0</v>
      </c>
      <c r="AH93" s="83" t="str">
        <f t="shared" si="18"/>
        <v>-</v>
      </c>
      <c r="AI93" s="82">
        <f t="shared" si="19"/>
        <v>0</v>
      </c>
    </row>
    <row r="94" spans="1:35" ht="12.75" customHeight="1">
      <c r="A94" s="108" t="s">
        <v>1149</v>
      </c>
      <c r="B94" s="110" t="s">
        <v>1150</v>
      </c>
      <c r="C94" s="82" t="s">
        <v>1151</v>
      </c>
      <c r="D94" s="21" t="s">
        <v>1152</v>
      </c>
      <c r="E94" s="21" t="s">
        <v>1574</v>
      </c>
      <c r="F94" s="112" t="s">
        <v>1750</v>
      </c>
      <c r="G94" s="104" t="s">
        <v>1296</v>
      </c>
      <c r="H94" s="32" t="s">
        <v>1784</v>
      </c>
      <c r="I94" s="22" t="s">
        <v>1153</v>
      </c>
      <c r="J94" s="94" t="s">
        <v>1794</v>
      </c>
      <c r="K94" s="23" t="s">
        <v>1755</v>
      </c>
      <c r="L94" s="114" t="s">
        <v>1755</v>
      </c>
      <c r="M94" s="106"/>
      <c r="N94" s="24" t="s">
        <v>1755</v>
      </c>
      <c r="O94" s="96" t="s">
        <v>1756</v>
      </c>
      <c r="P94" s="25" t="s">
        <v>1755</v>
      </c>
      <c r="Q94" s="26"/>
      <c r="R94" s="27"/>
      <c r="S94" s="116" t="s">
        <v>1755</v>
      </c>
      <c r="T94" s="98"/>
      <c r="U94" s="79">
        <v>0</v>
      </c>
      <c r="V94" s="80"/>
      <c r="W94" s="118">
        <v>0</v>
      </c>
      <c r="X94" s="101" t="s">
        <v>1757</v>
      </c>
      <c r="Y94" s="119" t="s">
        <v>1755</v>
      </c>
      <c r="Z94" s="82">
        <f t="shared" si="10"/>
        <v>0</v>
      </c>
      <c r="AA94" s="21">
        <f t="shared" si="11"/>
        <v>0</v>
      </c>
      <c r="AB94" s="21">
        <f t="shared" si="12"/>
        <v>0</v>
      </c>
      <c r="AC94" s="21">
        <f t="shared" si="13"/>
        <v>0</v>
      </c>
      <c r="AD94" s="83" t="str">
        <f t="shared" si="14"/>
        <v>-</v>
      </c>
      <c r="AE94" s="82">
        <f t="shared" si="15"/>
        <v>0</v>
      </c>
      <c r="AF94" s="21">
        <f t="shared" si="16"/>
        <v>0</v>
      </c>
      <c r="AG94" s="21">
        <f t="shared" si="17"/>
        <v>0</v>
      </c>
      <c r="AH94" s="83" t="str">
        <f t="shared" si="18"/>
        <v>-</v>
      </c>
      <c r="AI94" s="82">
        <f t="shared" si="19"/>
        <v>0</v>
      </c>
    </row>
    <row r="95" spans="1:35" ht="12.75" customHeight="1">
      <c r="A95" s="108" t="s">
        <v>1154</v>
      </c>
      <c r="B95" s="110" t="s">
        <v>1155</v>
      </c>
      <c r="C95" s="82" t="s">
        <v>1156</v>
      </c>
      <c r="D95" s="21" t="s">
        <v>1157</v>
      </c>
      <c r="E95" s="21" t="s">
        <v>1574</v>
      </c>
      <c r="F95" s="112" t="s">
        <v>1750</v>
      </c>
      <c r="G95" s="104" t="s">
        <v>1296</v>
      </c>
      <c r="H95" s="32" t="s">
        <v>1784</v>
      </c>
      <c r="I95" s="22" t="s">
        <v>1153</v>
      </c>
      <c r="J95" s="94" t="s">
        <v>1794</v>
      </c>
      <c r="K95" s="23" t="s">
        <v>1755</v>
      </c>
      <c r="L95" s="114" t="s">
        <v>1755</v>
      </c>
      <c r="M95" s="106"/>
      <c r="N95" s="24" t="s">
        <v>1755</v>
      </c>
      <c r="O95" s="96" t="s">
        <v>1756</v>
      </c>
      <c r="P95" s="25" t="s">
        <v>1755</v>
      </c>
      <c r="Q95" s="26"/>
      <c r="R95" s="27"/>
      <c r="S95" s="116" t="s">
        <v>1755</v>
      </c>
      <c r="T95" s="98"/>
      <c r="U95" s="79">
        <v>0</v>
      </c>
      <c r="V95" s="80"/>
      <c r="W95" s="118">
        <v>0</v>
      </c>
      <c r="X95" s="101" t="s">
        <v>1757</v>
      </c>
      <c r="Y95" s="119" t="s">
        <v>1755</v>
      </c>
      <c r="Z95" s="82">
        <f t="shared" si="10"/>
        <v>0</v>
      </c>
      <c r="AA95" s="21">
        <f t="shared" si="11"/>
        <v>0</v>
      </c>
      <c r="AB95" s="21">
        <f t="shared" si="12"/>
        <v>0</v>
      </c>
      <c r="AC95" s="21">
        <f t="shared" si="13"/>
        <v>0</v>
      </c>
      <c r="AD95" s="83" t="str">
        <f t="shared" si="14"/>
        <v>-</v>
      </c>
      <c r="AE95" s="82">
        <f t="shared" si="15"/>
        <v>0</v>
      </c>
      <c r="AF95" s="21">
        <f t="shared" si="16"/>
        <v>0</v>
      </c>
      <c r="AG95" s="21">
        <f t="shared" si="17"/>
        <v>0</v>
      </c>
      <c r="AH95" s="83" t="str">
        <f t="shared" si="18"/>
        <v>-</v>
      </c>
      <c r="AI95" s="82">
        <f t="shared" si="19"/>
        <v>0</v>
      </c>
    </row>
    <row r="96" spans="1:35" ht="12.75" customHeight="1">
      <c r="A96" s="108" t="s">
        <v>1158</v>
      </c>
      <c r="B96" s="110" t="s">
        <v>1159</v>
      </c>
      <c r="C96" s="82" t="s">
        <v>1160</v>
      </c>
      <c r="D96" s="21" t="s">
        <v>1161</v>
      </c>
      <c r="E96" s="21" t="s">
        <v>1574</v>
      </c>
      <c r="F96" s="112" t="s">
        <v>1750</v>
      </c>
      <c r="G96" s="104" t="s">
        <v>1296</v>
      </c>
      <c r="H96" s="32" t="s">
        <v>1784</v>
      </c>
      <c r="I96" s="22" t="s">
        <v>1153</v>
      </c>
      <c r="J96" s="94" t="s">
        <v>1794</v>
      </c>
      <c r="K96" s="23" t="s">
        <v>1755</v>
      </c>
      <c r="L96" s="114" t="s">
        <v>1755</v>
      </c>
      <c r="M96" s="106"/>
      <c r="N96" s="24" t="s">
        <v>1755</v>
      </c>
      <c r="O96" s="96" t="s">
        <v>1756</v>
      </c>
      <c r="P96" s="25" t="s">
        <v>1755</v>
      </c>
      <c r="Q96" s="26"/>
      <c r="R96" s="27"/>
      <c r="S96" s="116" t="s">
        <v>1755</v>
      </c>
      <c r="T96" s="98"/>
      <c r="U96" s="79">
        <v>0</v>
      </c>
      <c r="V96" s="80"/>
      <c r="W96" s="118">
        <v>0</v>
      </c>
      <c r="X96" s="101" t="s">
        <v>1757</v>
      </c>
      <c r="Y96" s="119" t="s">
        <v>1755</v>
      </c>
      <c r="Z96" s="82">
        <f t="shared" si="10"/>
        <v>0</v>
      </c>
      <c r="AA96" s="21">
        <f t="shared" si="11"/>
        <v>0</v>
      </c>
      <c r="AB96" s="21">
        <f t="shared" si="12"/>
        <v>0</v>
      </c>
      <c r="AC96" s="21">
        <f t="shared" si="13"/>
        <v>0</v>
      </c>
      <c r="AD96" s="83" t="str">
        <f t="shared" si="14"/>
        <v>-</v>
      </c>
      <c r="AE96" s="82">
        <f t="shared" si="15"/>
        <v>0</v>
      </c>
      <c r="AF96" s="21">
        <f t="shared" si="16"/>
        <v>0</v>
      </c>
      <c r="AG96" s="21">
        <f t="shared" si="17"/>
        <v>0</v>
      </c>
      <c r="AH96" s="83" t="str">
        <f t="shared" si="18"/>
        <v>-</v>
      </c>
      <c r="AI96" s="82">
        <f t="shared" si="19"/>
        <v>0</v>
      </c>
    </row>
    <row r="97" spans="1:35" ht="12.75" customHeight="1">
      <c r="A97" s="108" t="s">
        <v>1162</v>
      </c>
      <c r="B97" s="110" t="s">
        <v>1163</v>
      </c>
      <c r="C97" s="82" t="s">
        <v>1164</v>
      </c>
      <c r="D97" s="21" t="s">
        <v>1165</v>
      </c>
      <c r="E97" s="21" t="s">
        <v>1166</v>
      </c>
      <c r="F97" s="112" t="s">
        <v>1750</v>
      </c>
      <c r="G97" s="104" t="s">
        <v>1167</v>
      </c>
      <c r="H97" s="32" t="s">
        <v>1168</v>
      </c>
      <c r="I97" s="22" t="s">
        <v>1169</v>
      </c>
      <c r="J97" s="94" t="s">
        <v>1774</v>
      </c>
      <c r="K97" s="23" t="s">
        <v>1757</v>
      </c>
      <c r="L97" s="114" t="s">
        <v>1755</v>
      </c>
      <c r="M97" s="106">
        <v>632.49</v>
      </c>
      <c r="N97" s="24" t="s">
        <v>1755</v>
      </c>
      <c r="O97" s="96">
        <v>30.139935414424112</v>
      </c>
      <c r="P97" s="25" t="s">
        <v>1757</v>
      </c>
      <c r="Q97" s="26"/>
      <c r="R97" s="27"/>
      <c r="S97" s="116" t="s">
        <v>1757</v>
      </c>
      <c r="T97" s="98">
        <v>54776</v>
      </c>
      <c r="U97" s="79">
        <v>0</v>
      </c>
      <c r="V97" s="80">
        <v>4009</v>
      </c>
      <c r="W97" s="118">
        <v>0</v>
      </c>
      <c r="X97" s="101" t="s">
        <v>1757</v>
      </c>
      <c r="Y97" s="119" t="s">
        <v>1757</v>
      </c>
      <c r="Z97" s="82">
        <f t="shared" si="10"/>
        <v>1</v>
      </c>
      <c r="AA97" s="21">
        <f t="shared" si="11"/>
        <v>0</v>
      </c>
      <c r="AB97" s="21">
        <f t="shared" si="12"/>
        <v>0</v>
      </c>
      <c r="AC97" s="21">
        <f t="shared" si="13"/>
        <v>0</v>
      </c>
      <c r="AD97" s="83" t="str">
        <f t="shared" si="14"/>
        <v>-</v>
      </c>
      <c r="AE97" s="82">
        <f t="shared" si="15"/>
        <v>1</v>
      </c>
      <c r="AF97" s="21">
        <f t="shared" si="16"/>
        <v>1</v>
      </c>
      <c r="AG97" s="21" t="str">
        <f t="shared" si="17"/>
        <v>Initial</v>
      </c>
      <c r="AH97" s="83" t="str">
        <f t="shared" si="18"/>
        <v>RLIS</v>
      </c>
      <c r="AI97" s="82">
        <f t="shared" si="19"/>
        <v>0</v>
      </c>
    </row>
    <row r="98" spans="1:35" ht="12.75" customHeight="1">
      <c r="A98" s="108" t="s">
        <v>1170</v>
      </c>
      <c r="B98" s="110" t="s">
        <v>908</v>
      </c>
      <c r="C98" s="82" t="s">
        <v>909</v>
      </c>
      <c r="D98" s="21" t="s">
        <v>910</v>
      </c>
      <c r="E98" s="21" t="s">
        <v>911</v>
      </c>
      <c r="F98" s="112" t="s">
        <v>1750</v>
      </c>
      <c r="G98" s="104" t="s">
        <v>912</v>
      </c>
      <c r="H98" s="32" t="s">
        <v>913</v>
      </c>
      <c r="I98" s="22" t="s">
        <v>914</v>
      </c>
      <c r="J98" s="94" t="s">
        <v>1527</v>
      </c>
      <c r="K98" s="23" t="s">
        <v>1755</v>
      </c>
      <c r="L98" s="114" t="s">
        <v>1755</v>
      </c>
      <c r="M98" s="106">
        <v>2038.02</v>
      </c>
      <c r="N98" s="24" t="s">
        <v>1755</v>
      </c>
      <c r="O98" s="96">
        <v>11.756440281030445</v>
      </c>
      <c r="P98" s="25" t="s">
        <v>1755</v>
      </c>
      <c r="Q98" s="26"/>
      <c r="R98" s="27"/>
      <c r="S98" s="116" t="s">
        <v>1755</v>
      </c>
      <c r="T98" s="98">
        <v>56273</v>
      </c>
      <c r="U98" s="79">
        <v>0</v>
      </c>
      <c r="V98" s="80">
        <v>4987</v>
      </c>
      <c r="W98" s="118">
        <v>0</v>
      </c>
      <c r="X98" s="101" t="s">
        <v>1757</v>
      </c>
      <c r="Y98" s="119" t="s">
        <v>1757</v>
      </c>
      <c r="Z98" s="82">
        <f t="shared" si="10"/>
        <v>0</v>
      </c>
      <c r="AA98" s="21">
        <f t="shared" si="11"/>
        <v>0</v>
      </c>
      <c r="AB98" s="21">
        <f t="shared" si="12"/>
        <v>0</v>
      </c>
      <c r="AC98" s="21">
        <f t="shared" si="13"/>
        <v>0</v>
      </c>
      <c r="AD98" s="83" t="str">
        <f t="shared" si="14"/>
        <v>-</v>
      </c>
      <c r="AE98" s="82">
        <f t="shared" si="15"/>
        <v>0</v>
      </c>
      <c r="AF98" s="21">
        <f t="shared" si="16"/>
        <v>0</v>
      </c>
      <c r="AG98" s="21">
        <f t="shared" si="17"/>
        <v>0</v>
      </c>
      <c r="AH98" s="83" t="str">
        <f t="shared" si="18"/>
        <v>-</v>
      </c>
      <c r="AI98" s="82">
        <f t="shared" si="19"/>
        <v>0</v>
      </c>
    </row>
    <row r="99" spans="1:35" ht="12.75" customHeight="1">
      <c r="A99" s="108" t="s">
        <v>915</v>
      </c>
      <c r="B99" s="110" t="s">
        <v>916</v>
      </c>
      <c r="C99" s="82" t="s">
        <v>917</v>
      </c>
      <c r="D99" s="21" t="s">
        <v>918</v>
      </c>
      <c r="E99" s="21" t="s">
        <v>919</v>
      </c>
      <c r="F99" s="112" t="s">
        <v>1750</v>
      </c>
      <c r="G99" s="104" t="s">
        <v>920</v>
      </c>
      <c r="H99" s="32" t="s">
        <v>1784</v>
      </c>
      <c r="I99" s="22" t="s">
        <v>921</v>
      </c>
      <c r="J99" s="94" t="s">
        <v>922</v>
      </c>
      <c r="K99" s="23" t="s">
        <v>1755</v>
      </c>
      <c r="L99" s="114" t="s">
        <v>1755</v>
      </c>
      <c r="M99" s="106">
        <v>7924.47</v>
      </c>
      <c r="N99" s="24" t="s">
        <v>1755</v>
      </c>
      <c r="O99" s="96">
        <v>16.009219040865172</v>
      </c>
      <c r="P99" s="25" t="s">
        <v>1755</v>
      </c>
      <c r="Q99" s="26"/>
      <c r="R99" s="27"/>
      <c r="S99" s="116" t="s">
        <v>1755</v>
      </c>
      <c r="T99" s="98">
        <v>415661</v>
      </c>
      <c r="U99" s="79">
        <v>0</v>
      </c>
      <c r="V99" s="80">
        <v>34999</v>
      </c>
      <c r="W99" s="118">
        <v>0</v>
      </c>
      <c r="X99" s="101" t="s">
        <v>1757</v>
      </c>
      <c r="Y99" s="119" t="s">
        <v>1757</v>
      </c>
      <c r="Z99" s="82">
        <f t="shared" si="10"/>
        <v>0</v>
      </c>
      <c r="AA99" s="21">
        <f t="shared" si="11"/>
        <v>0</v>
      </c>
      <c r="AB99" s="21">
        <f t="shared" si="12"/>
        <v>0</v>
      </c>
      <c r="AC99" s="21">
        <f t="shared" si="13"/>
        <v>0</v>
      </c>
      <c r="AD99" s="83" t="str">
        <f t="shared" si="14"/>
        <v>-</v>
      </c>
      <c r="AE99" s="82">
        <f t="shared" si="15"/>
        <v>0</v>
      </c>
      <c r="AF99" s="21">
        <f t="shared" si="16"/>
        <v>0</v>
      </c>
      <c r="AG99" s="21">
        <f t="shared" si="17"/>
        <v>0</v>
      </c>
      <c r="AH99" s="83" t="str">
        <f t="shared" si="18"/>
        <v>-</v>
      </c>
      <c r="AI99" s="82">
        <f t="shared" si="19"/>
        <v>0</v>
      </c>
    </row>
    <row r="100" spans="1:35" ht="12.75" customHeight="1">
      <c r="A100" s="108" t="s">
        <v>923</v>
      </c>
      <c r="B100" s="110" t="s">
        <v>924</v>
      </c>
      <c r="C100" s="82" t="s">
        <v>925</v>
      </c>
      <c r="D100" s="21" t="s">
        <v>926</v>
      </c>
      <c r="E100" s="21" t="s">
        <v>927</v>
      </c>
      <c r="F100" s="112" t="s">
        <v>1750</v>
      </c>
      <c r="G100" s="104" t="s">
        <v>928</v>
      </c>
      <c r="H100" s="32" t="s">
        <v>929</v>
      </c>
      <c r="I100" s="22" t="s">
        <v>930</v>
      </c>
      <c r="J100" s="94" t="s">
        <v>1774</v>
      </c>
      <c r="K100" s="23" t="s">
        <v>1757</v>
      </c>
      <c r="L100" s="114" t="s">
        <v>1755</v>
      </c>
      <c r="M100" s="106">
        <v>827.83</v>
      </c>
      <c r="N100" s="24" t="s">
        <v>1755</v>
      </c>
      <c r="O100" s="96">
        <v>26.695842450765866</v>
      </c>
      <c r="P100" s="25" t="s">
        <v>1757</v>
      </c>
      <c r="Q100" s="26"/>
      <c r="R100" s="27"/>
      <c r="S100" s="116" t="s">
        <v>1757</v>
      </c>
      <c r="T100" s="98">
        <v>54101</v>
      </c>
      <c r="U100" s="79">
        <v>0</v>
      </c>
      <c r="V100" s="80">
        <v>4271</v>
      </c>
      <c r="W100" s="118">
        <v>0</v>
      </c>
      <c r="X100" s="101" t="s">
        <v>1757</v>
      </c>
      <c r="Y100" s="119" t="s">
        <v>1757</v>
      </c>
      <c r="Z100" s="82">
        <f t="shared" si="10"/>
        <v>1</v>
      </c>
      <c r="AA100" s="21">
        <f t="shared" si="11"/>
        <v>0</v>
      </c>
      <c r="AB100" s="21">
        <f t="shared" si="12"/>
        <v>0</v>
      </c>
      <c r="AC100" s="21">
        <f t="shared" si="13"/>
        <v>0</v>
      </c>
      <c r="AD100" s="83" t="str">
        <f t="shared" si="14"/>
        <v>-</v>
      </c>
      <c r="AE100" s="82">
        <f t="shared" si="15"/>
        <v>1</v>
      </c>
      <c r="AF100" s="21">
        <f t="shared" si="16"/>
        <v>1</v>
      </c>
      <c r="AG100" s="21" t="str">
        <f t="shared" si="17"/>
        <v>Initial</v>
      </c>
      <c r="AH100" s="83" t="str">
        <f t="shared" si="18"/>
        <v>RLIS</v>
      </c>
      <c r="AI100" s="82">
        <f t="shared" si="19"/>
        <v>0</v>
      </c>
    </row>
    <row r="101" spans="1:35" s="28" customFormat="1" ht="12.75" customHeight="1">
      <c r="A101" s="108" t="s">
        <v>931</v>
      </c>
      <c r="B101" s="110" t="s">
        <v>932</v>
      </c>
      <c r="C101" s="82" t="s">
        <v>933</v>
      </c>
      <c r="D101" s="21" t="s">
        <v>934</v>
      </c>
      <c r="E101" s="21" t="s">
        <v>935</v>
      </c>
      <c r="F101" s="112" t="s">
        <v>1750</v>
      </c>
      <c r="G101" s="104" t="s">
        <v>936</v>
      </c>
      <c r="H101" s="32" t="s">
        <v>1784</v>
      </c>
      <c r="I101" s="22" t="s">
        <v>937</v>
      </c>
      <c r="J101" s="94" t="s">
        <v>1785</v>
      </c>
      <c r="K101" s="23" t="s">
        <v>1755</v>
      </c>
      <c r="L101" s="114"/>
      <c r="M101" s="106"/>
      <c r="N101" s="24"/>
      <c r="O101" s="96" t="s">
        <v>1756</v>
      </c>
      <c r="P101" s="25" t="s">
        <v>1755</v>
      </c>
      <c r="Q101" s="26"/>
      <c r="R101" s="27"/>
      <c r="S101" s="116" t="s">
        <v>1757</v>
      </c>
      <c r="T101" s="98"/>
      <c r="U101" s="79"/>
      <c r="V101" s="80"/>
      <c r="W101" s="118"/>
      <c r="X101" s="102"/>
      <c r="Y101" s="120"/>
      <c r="Z101" s="82">
        <f t="shared" si="10"/>
        <v>0</v>
      </c>
      <c r="AA101" s="21">
        <f t="shared" si="11"/>
        <v>0</v>
      </c>
      <c r="AB101" s="21">
        <f t="shared" si="12"/>
        <v>0</v>
      </c>
      <c r="AC101" s="21">
        <f t="shared" si="13"/>
        <v>0</v>
      </c>
      <c r="AD101" s="83" t="str">
        <f t="shared" si="14"/>
        <v>-</v>
      </c>
      <c r="AE101" s="82">
        <f t="shared" si="15"/>
        <v>1</v>
      </c>
      <c r="AF101" s="21">
        <f t="shared" si="16"/>
        <v>0</v>
      </c>
      <c r="AG101" s="21">
        <f t="shared" si="17"/>
        <v>0</v>
      </c>
      <c r="AH101" s="83" t="str">
        <f t="shared" si="18"/>
        <v>-</v>
      </c>
      <c r="AI101" s="82">
        <f t="shared" si="19"/>
        <v>0</v>
      </c>
    </row>
    <row r="102" spans="1:35" ht="12.75" customHeight="1">
      <c r="A102" s="108" t="s">
        <v>938</v>
      </c>
      <c r="B102" s="110" t="s">
        <v>939</v>
      </c>
      <c r="C102" s="82" t="s">
        <v>940</v>
      </c>
      <c r="D102" s="21" t="s">
        <v>941</v>
      </c>
      <c r="E102" s="21" t="s">
        <v>942</v>
      </c>
      <c r="F102" s="112" t="s">
        <v>1750</v>
      </c>
      <c r="G102" s="104" t="s">
        <v>943</v>
      </c>
      <c r="H102" s="32" t="s">
        <v>944</v>
      </c>
      <c r="I102" s="22" t="s">
        <v>945</v>
      </c>
      <c r="J102" s="94" t="s">
        <v>1785</v>
      </c>
      <c r="K102" s="23" t="s">
        <v>1755</v>
      </c>
      <c r="L102" s="114" t="s">
        <v>1755</v>
      </c>
      <c r="M102" s="106">
        <v>943.67</v>
      </c>
      <c r="N102" s="24" t="s">
        <v>1755</v>
      </c>
      <c r="O102" s="96">
        <v>23.890462700661</v>
      </c>
      <c r="P102" s="25" t="s">
        <v>1757</v>
      </c>
      <c r="Q102" s="26"/>
      <c r="R102" s="27"/>
      <c r="S102" s="116" t="s">
        <v>1757</v>
      </c>
      <c r="T102" s="98">
        <v>73221</v>
      </c>
      <c r="U102" s="79">
        <v>0</v>
      </c>
      <c r="V102" s="80">
        <v>5025</v>
      </c>
      <c r="W102" s="118">
        <v>0</v>
      </c>
      <c r="X102" s="101" t="s">
        <v>1755</v>
      </c>
      <c r="Y102" s="119" t="s">
        <v>1755</v>
      </c>
      <c r="Z102" s="82">
        <f t="shared" si="10"/>
        <v>0</v>
      </c>
      <c r="AA102" s="21">
        <f t="shared" si="11"/>
        <v>0</v>
      </c>
      <c r="AB102" s="21">
        <f t="shared" si="12"/>
        <v>0</v>
      </c>
      <c r="AC102" s="21">
        <f t="shared" si="13"/>
        <v>0</v>
      </c>
      <c r="AD102" s="83" t="str">
        <f t="shared" si="14"/>
        <v>-</v>
      </c>
      <c r="AE102" s="82">
        <f t="shared" si="15"/>
        <v>1</v>
      </c>
      <c r="AF102" s="21">
        <f t="shared" si="16"/>
        <v>1</v>
      </c>
      <c r="AG102" s="21" t="str">
        <f t="shared" si="17"/>
        <v>Initial</v>
      </c>
      <c r="AH102" s="83" t="str">
        <f t="shared" si="18"/>
        <v>RLIS</v>
      </c>
      <c r="AI102" s="82">
        <f t="shared" si="19"/>
        <v>0</v>
      </c>
    </row>
    <row r="103" spans="1:35" ht="12.75" customHeight="1">
      <c r="A103" s="108" t="s">
        <v>946</v>
      </c>
      <c r="B103" s="110" t="s">
        <v>947</v>
      </c>
      <c r="C103" s="82" t="s">
        <v>948</v>
      </c>
      <c r="D103" s="21" t="s">
        <v>949</v>
      </c>
      <c r="E103" s="21" t="s">
        <v>950</v>
      </c>
      <c r="F103" s="112" t="s">
        <v>1750</v>
      </c>
      <c r="G103" s="104" t="s">
        <v>951</v>
      </c>
      <c r="H103" s="32" t="s">
        <v>952</v>
      </c>
      <c r="I103" s="22" t="s">
        <v>953</v>
      </c>
      <c r="J103" s="94" t="s">
        <v>1774</v>
      </c>
      <c r="K103" s="23" t="s">
        <v>1757</v>
      </c>
      <c r="L103" s="114" t="s">
        <v>1755</v>
      </c>
      <c r="M103" s="106">
        <v>465.12</v>
      </c>
      <c r="N103" s="24" t="s">
        <v>1755</v>
      </c>
      <c r="O103" s="96">
        <v>25.738396624472575</v>
      </c>
      <c r="P103" s="25" t="s">
        <v>1757</v>
      </c>
      <c r="Q103" s="26"/>
      <c r="R103" s="27"/>
      <c r="S103" s="116" t="s">
        <v>1757</v>
      </c>
      <c r="T103" s="98">
        <v>36956</v>
      </c>
      <c r="U103" s="79">
        <v>0</v>
      </c>
      <c r="V103" s="80">
        <v>2124</v>
      </c>
      <c r="W103" s="118">
        <v>0</v>
      </c>
      <c r="X103" s="101" t="s">
        <v>1757</v>
      </c>
      <c r="Y103" s="119" t="s">
        <v>1757</v>
      </c>
      <c r="Z103" s="82">
        <f t="shared" si="10"/>
        <v>1</v>
      </c>
      <c r="AA103" s="21">
        <f t="shared" si="11"/>
        <v>1</v>
      </c>
      <c r="AB103" s="21">
        <f t="shared" si="12"/>
        <v>0</v>
      </c>
      <c r="AC103" s="21">
        <f t="shared" si="13"/>
        <v>0</v>
      </c>
      <c r="AD103" s="83" t="str">
        <f t="shared" si="14"/>
        <v>SRSA</v>
      </c>
      <c r="AE103" s="82">
        <f t="shared" si="15"/>
        <v>1</v>
      </c>
      <c r="AF103" s="21">
        <f t="shared" si="16"/>
        <v>1</v>
      </c>
      <c r="AG103" s="21" t="str">
        <f t="shared" si="17"/>
        <v>Initial</v>
      </c>
      <c r="AH103" s="83" t="str">
        <f t="shared" si="18"/>
        <v>-</v>
      </c>
      <c r="AI103" s="82" t="str">
        <f t="shared" si="19"/>
        <v>SRSA</v>
      </c>
    </row>
    <row r="104" spans="1:35" ht="12.75" customHeight="1">
      <c r="A104" s="108" t="s">
        <v>954</v>
      </c>
      <c r="B104" s="110" t="s">
        <v>955</v>
      </c>
      <c r="C104" s="82" t="s">
        <v>956</v>
      </c>
      <c r="D104" s="21" t="s">
        <v>957</v>
      </c>
      <c r="E104" s="21" t="s">
        <v>1098</v>
      </c>
      <c r="F104" s="112" t="s">
        <v>1750</v>
      </c>
      <c r="G104" s="104" t="s">
        <v>1099</v>
      </c>
      <c r="H104" s="32" t="s">
        <v>958</v>
      </c>
      <c r="I104" s="22" t="s">
        <v>959</v>
      </c>
      <c r="J104" s="94" t="s">
        <v>1785</v>
      </c>
      <c r="K104" s="23" t="s">
        <v>1755</v>
      </c>
      <c r="L104" s="114" t="s">
        <v>1755</v>
      </c>
      <c r="M104" s="106">
        <v>3346.14</v>
      </c>
      <c r="N104" s="24" t="s">
        <v>1755</v>
      </c>
      <c r="O104" s="96">
        <v>39.33096806893056</v>
      </c>
      <c r="P104" s="25" t="s">
        <v>1757</v>
      </c>
      <c r="Q104" s="26"/>
      <c r="R104" s="27"/>
      <c r="S104" s="116" t="s">
        <v>1757</v>
      </c>
      <c r="T104" s="98">
        <v>397586</v>
      </c>
      <c r="U104" s="79">
        <v>0</v>
      </c>
      <c r="V104" s="80">
        <v>26332</v>
      </c>
      <c r="W104" s="118">
        <v>0</v>
      </c>
      <c r="X104" s="101" t="s">
        <v>1755</v>
      </c>
      <c r="Y104" s="119" t="s">
        <v>1755</v>
      </c>
      <c r="Z104" s="82">
        <f t="shared" si="10"/>
        <v>0</v>
      </c>
      <c r="AA104" s="21">
        <f t="shared" si="11"/>
        <v>0</v>
      </c>
      <c r="AB104" s="21">
        <f t="shared" si="12"/>
        <v>0</v>
      </c>
      <c r="AC104" s="21">
        <f t="shared" si="13"/>
        <v>0</v>
      </c>
      <c r="AD104" s="83" t="str">
        <f t="shared" si="14"/>
        <v>-</v>
      </c>
      <c r="AE104" s="82">
        <f t="shared" si="15"/>
        <v>1</v>
      </c>
      <c r="AF104" s="21">
        <f t="shared" si="16"/>
        <v>1</v>
      </c>
      <c r="AG104" s="21" t="str">
        <f t="shared" si="17"/>
        <v>Initial</v>
      </c>
      <c r="AH104" s="83" t="str">
        <f t="shared" si="18"/>
        <v>RLIS</v>
      </c>
      <c r="AI104" s="82">
        <f t="shared" si="19"/>
        <v>0</v>
      </c>
    </row>
    <row r="105" spans="1:35" ht="12.75" customHeight="1">
      <c r="A105" s="108" t="s">
        <v>960</v>
      </c>
      <c r="B105" s="110" t="s">
        <v>961</v>
      </c>
      <c r="C105" s="82" t="s">
        <v>962</v>
      </c>
      <c r="D105" s="21" t="s">
        <v>963</v>
      </c>
      <c r="E105" s="21" t="s">
        <v>964</v>
      </c>
      <c r="F105" s="112" t="s">
        <v>1750</v>
      </c>
      <c r="G105" s="104" t="s">
        <v>965</v>
      </c>
      <c r="H105" s="32" t="s">
        <v>966</v>
      </c>
      <c r="I105" s="22" t="s">
        <v>967</v>
      </c>
      <c r="J105" s="94" t="s">
        <v>1445</v>
      </c>
      <c r="K105" s="23" t="s">
        <v>1755</v>
      </c>
      <c r="L105" s="114" t="s">
        <v>1755</v>
      </c>
      <c r="M105" s="106">
        <v>12735.27</v>
      </c>
      <c r="N105" s="24" t="s">
        <v>1755</v>
      </c>
      <c r="O105" s="96">
        <v>26.581158779301195</v>
      </c>
      <c r="P105" s="25" t="s">
        <v>1757</v>
      </c>
      <c r="Q105" s="26"/>
      <c r="R105" s="27"/>
      <c r="S105" s="116" t="s">
        <v>1755</v>
      </c>
      <c r="T105" s="98">
        <v>777201</v>
      </c>
      <c r="U105" s="79">
        <v>0</v>
      </c>
      <c r="V105" s="80">
        <v>69908</v>
      </c>
      <c r="W105" s="118">
        <v>0</v>
      </c>
      <c r="X105" s="101" t="s">
        <v>1755</v>
      </c>
      <c r="Y105" s="119" t="s">
        <v>1757</v>
      </c>
      <c r="Z105" s="82">
        <f t="shared" si="10"/>
        <v>0</v>
      </c>
      <c r="AA105" s="21">
        <f t="shared" si="11"/>
        <v>0</v>
      </c>
      <c r="AB105" s="21">
        <f t="shared" si="12"/>
        <v>0</v>
      </c>
      <c r="AC105" s="21">
        <f t="shared" si="13"/>
        <v>0</v>
      </c>
      <c r="AD105" s="83" t="str">
        <f t="shared" si="14"/>
        <v>-</v>
      </c>
      <c r="AE105" s="82">
        <f t="shared" si="15"/>
        <v>0</v>
      </c>
      <c r="AF105" s="21">
        <f t="shared" si="16"/>
        <v>1</v>
      </c>
      <c r="AG105" s="21">
        <f t="shared" si="17"/>
        <v>0</v>
      </c>
      <c r="AH105" s="83" t="str">
        <f t="shared" si="18"/>
        <v>-</v>
      </c>
      <c r="AI105" s="82">
        <f t="shared" si="19"/>
        <v>0</v>
      </c>
    </row>
    <row r="106" spans="1:35" ht="12.75" customHeight="1">
      <c r="A106" s="108" t="s">
        <v>968</v>
      </c>
      <c r="B106" s="110" t="s">
        <v>969</v>
      </c>
      <c r="C106" s="82" t="s">
        <v>970</v>
      </c>
      <c r="D106" s="21" t="s">
        <v>971</v>
      </c>
      <c r="E106" s="21" t="s">
        <v>972</v>
      </c>
      <c r="F106" s="112" t="s">
        <v>1750</v>
      </c>
      <c r="G106" s="104" t="s">
        <v>973</v>
      </c>
      <c r="H106" s="32" t="s">
        <v>974</v>
      </c>
      <c r="I106" s="22" t="s">
        <v>975</v>
      </c>
      <c r="J106" s="94" t="s">
        <v>1669</v>
      </c>
      <c r="K106" s="23" t="s">
        <v>1757</v>
      </c>
      <c r="L106" s="114" t="s">
        <v>1755</v>
      </c>
      <c r="M106" s="106">
        <v>965.04</v>
      </c>
      <c r="N106" s="24" t="s">
        <v>1755</v>
      </c>
      <c r="O106" s="96">
        <v>14.502369668246445</v>
      </c>
      <c r="P106" s="25" t="s">
        <v>1755</v>
      </c>
      <c r="Q106" s="26"/>
      <c r="R106" s="27"/>
      <c r="S106" s="116" t="s">
        <v>1757</v>
      </c>
      <c r="T106" s="98">
        <v>58729</v>
      </c>
      <c r="U106" s="79">
        <v>0</v>
      </c>
      <c r="V106" s="80">
        <v>3012</v>
      </c>
      <c r="W106" s="118">
        <v>0</v>
      </c>
      <c r="X106" s="101" t="s">
        <v>1757</v>
      </c>
      <c r="Y106" s="119" t="s">
        <v>1755</v>
      </c>
      <c r="Z106" s="82">
        <f t="shared" si="10"/>
        <v>1</v>
      </c>
      <c r="AA106" s="21">
        <f t="shared" si="11"/>
        <v>0</v>
      </c>
      <c r="AB106" s="21">
        <f t="shared" si="12"/>
        <v>0</v>
      </c>
      <c r="AC106" s="21">
        <f t="shared" si="13"/>
        <v>0</v>
      </c>
      <c r="AD106" s="83" t="str">
        <f t="shared" si="14"/>
        <v>-</v>
      </c>
      <c r="AE106" s="82">
        <f t="shared" si="15"/>
        <v>1</v>
      </c>
      <c r="AF106" s="21">
        <f t="shared" si="16"/>
        <v>0</v>
      </c>
      <c r="AG106" s="21">
        <f t="shared" si="17"/>
        <v>0</v>
      </c>
      <c r="AH106" s="83" t="str">
        <f t="shared" si="18"/>
        <v>-</v>
      </c>
      <c r="AI106" s="82">
        <f t="shared" si="19"/>
        <v>0</v>
      </c>
    </row>
    <row r="107" spans="1:35" ht="12.75" customHeight="1">
      <c r="A107" s="108" t="s">
        <v>976</v>
      </c>
      <c r="B107" s="110" t="s">
        <v>977</v>
      </c>
      <c r="C107" s="82" t="s">
        <v>978</v>
      </c>
      <c r="D107" s="21" t="s">
        <v>979</v>
      </c>
      <c r="E107" s="21" t="s">
        <v>1199</v>
      </c>
      <c r="F107" s="112" t="s">
        <v>1750</v>
      </c>
      <c r="G107" s="104" t="s">
        <v>1200</v>
      </c>
      <c r="H107" s="32" t="s">
        <v>980</v>
      </c>
      <c r="I107" s="22" t="s">
        <v>981</v>
      </c>
      <c r="J107" s="94" t="s">
        <v>1669</v>
      </c>
      <c r="K107" s="23" t="s">
        <v>1757</v>
      </c>
      <c r="L107" s="114" t="s">
        <v>1755</v>
      </c>
      <c r="M107" s="106">
        <v>1112.98</v>
      </c>
      <c r="N107" s="24" t="s">
        <v>1755</v>
      </c>
      <c r="O107" s="96">
        <v>29.65747702589808</v>
      </c>
      <c r="P107" s="25" t="s">
        <v>1757</v>
      </c>
      <c r="Q107" s="26"/>
      <c r="R107" s="27"/>
      <c r="S107" s="116" t="s">
        <v>1757</v>
      </c>
      <c r="T107" s="98">
        <v>59991</v>
      </c>
      <c r="U107" s="79">
        <v>0</v>
      </c>
      <c r="V107" s="80">
        <v>6233</v>
      </c>
      <c r="W107" s="118">
        <v>0</v>
      </c>
      <c r="X107" s="101" t="s">
        <v>1757</v>
      </c>
      <c r="Y107" s="119" t="s">
        <v>1755</v>
      </c>
      <c r="Z107" s="82">
        <f t="shared" si="10"/>
        <v>1</v>
      </c>
      <c r="AA107" s="21">
        <f t="shared" si="11"/>
        <v>0</v>
      </c>
      <c r="AB107" s="21">
        <f t="shared" si="12"/>
        <v>0</v>
      </c>
      <c r="AC107" s="21">
        <f t="shared" si="13"/>
        <v>0</v>
      </c>
      <c r="AD107" s="83" t="str">
        <f t="shared" si="14"/>
        <v>-</v>
      </c>
      <c r="AE107" s="82">
        <f t="shared" si="15"/>
        <v>1</v>
      </c>
      <c r="AF107" s="21">
        <f t="shared" si="16"/>
        <v>1</v>
      </c>
      <c r="AG107" s="21" t="str">
        <f t="shared" si="17"/>
        <v>Initial</v>
      </c>
      <c r="AH107" s="83" t="str">
        <f t="shared" si="18"/>
        <v>RLIS</v>
      </c>
      <c r="AI107" s="82">
        <f t="shared" si="19"/>
        <v>0</v>
      </c>
    </row>
    <row r="108" spans="1:35" ht="12.75" customHeight="1">
      <c r="A108" s="108" t="s">
        <v>982</v>
      </c>
      <c r="B108" s="110" t="s">
        <v>983</v>
      </c>
      <c r="C108" s="82" t="s">
        <v>984</v>
      </c>
      <c r="D108" s="21" t="s">
        <v>985</v>
      </c>
      <c r="E108" s="21" t="s">
        <v>986</v>
      </c>
      <c r="F108" s="112" t="s">
        <v>1750</v>
      </c>
      <c r="G108" s="104" t="s">
        <v>987</v>
      </c>
      <c r="H108" s="32" t="s">
        <v>988</v>
      </c>
      <c r="I108" s="22" t="s">
        <v>989</v>
      </c>
      <c r="J108" s="94" t="s">
        <v>1669</v>
      </c>
      <c r="K108" s="23" t="s">
        <v>1757</v>
      </c>
      <c r="L108" s="114" t="s">
        <v>1755</v>
      </c>
      <c r="M108" s="106">
        <v>904.74</v>
      </c>
      <c r="N108" s="24" t="s">
        <v>1755</v>
      </c>
      <c r="O108" s="96">
        <v>18.434093161546087</v>
      </c>
      <c r="P108" s="25" t="s">
        <v>1755</v>
      </c>
      <c r="Q108" s="26"/>
      <c r="R108" s="27"/>
      <c r="S108" s="116" t="s">
        <v>1757</v>
      </c>
      <c r="T108" s="98">
        <v>35469</v>
      </c>
      <c r="U108" s="79">
        <v>0</v>
      </c>
      <c r="V108" s="80">
        <v>3321</v>
      </c>
      <c r="W108" s="118">
        <v>0</v>
      </c>
      <c r="X108" s="101" t="s">
        <v>1757</v>
      </c>
      <c r="Y108" s="119" t="s">
        <v>1755</v>
      </c>
      <c r="Z108" s="82">
        <f t="shared" si="10"/>
        <v>1</v>
      </c>
      <c r="AA108" s="21">
        <f t="shared" si="11"/>
        <v>0</v>
      </c>
      <c r="AB108" s="21">
        <f t="shared" si="12"/>
        <v>0</v>
      </c>
      <c r="AC108" s="21">
        <f t="shared" si="13"/>
        <v>0</v>
      </c>
      <c r="AD108" s="83" t="str">
        <f t="shared" si="14"/>
        <v>-</v>
      </c>
      <c r="AE108" s="82">
        <f t="shared" si="15"/>
        <v>1</v>
      </c>
      <c r="AF108" s="21">
        <f t="shared" si="16"/>
        <v>0</v>
      </c>
      <c r="AG108" s="21">
        <f t="shared" si="17"/>
        <v>0</v>
      </c>
      <c r="AH108" s="83" t="str">
        <f t="shared" si="18"/>
        <v>-</v>
      </c>
      <c r="AI108" s="82">
        <f t="shared" si="19"/>
        <v>0</v>
      </c>
    </row>
    <row r="109" spans="1:35" ht="12.75" customHeight="1">
      <c r="A109" s="108" t="s">
        <v>990</v>
      </c>
      <c r="B109" s="110" t="s">
        <v>991</v>
      </c>
      <c r="C109" s="82" t="s">
        <v>992</v>
      </c>
      <c r="D109" s="21" t="s">
        <v>993</v>
      </c>
      <c r="E109" s="21" t="s">
        <v>994</v>
      </c>
      <c r="F109" s="112" t="s">
        <v>1750</v>
      </c>
      <c r="G109" s="104" t="s">
        <v>995</v>
      </c>
      <c r="H109" s="32" t="s">
        <v>996</v>
      </c>
      <c r="I109" s="22" t="s">
        <v>997</v>
      </c>
      <c r="J109" s="94" t="s">
        <v>1527</v>
      </c>
      <c r="K109" s="23" t="s">
        <v>1755</v>
      </c>
      <c r="L109" s="114" t="s">
        <v>1755</v>
      </c>
      <c r="M109" s="106">
        <v>1355.78</v>
      </c>
      <c r="N109" s="24" t="s">
        <v>1755</v>
      </c>
      <c r="O109" s="96">
        <v>11.490837048043586</v>
      </c>
      <c r="P109" s="25" t="s">
        <v>1755</v>
      </c>
      <c r="Q109" s="26"/>
      <c r="R109" s="27"/>
      <c r="S109" s="116" t="s">
        <v>1755</v>
      </c>
      <c r="T109" s="98">
        <v>71869</v>
      </c>
      <c r="U109" s="79">
        <v>0</v>
      </c>
      <c r="V109" s="80">
        <v>4761</v>
      </c>
      <c r="W109" s="118">
        <v>0</v>
      </c>
      <c r="X109" s="101" t="s">
        <v>1757</v>
      </c>
      <c r="Y109" s="119" t="s">
        <v>1755</v>
      </c>
      <c r="Z109" s="82">
        <f t="shared" si="10"/>
        <v>0</v>
      </c>
      <c r="AA109" s="21">
        <f t="shared" si="11"/>
        <v>0</v>
      </c>
      <c r="AB109" s="21">
        <f t="shared" si="12"/>
        <v>0</v>
      </c>
      <c r="AC109" s="21">
        <f t="shared" si="13"/>
        <v>0</v>
      </c>
      <c r="AD109" s="83" t="str">
        <f t="shared" si="14"/>
        <v>-</v>
      </c>
      <c r="AE109" s="82">
        <f t="shared" si="15"/>
        <v>0</v>
      </c>
      <c r="AF109" s="21">
        <f t="shared" si="16"/>
        <v>0</v>
      </c>
      <c r="AG109" s="21">
        <f t="shared" si="17"/>
        <v>0</v>
      </c>
      <c r="AH109" s="83" t="str">
        <f t="shared" si="18"/>
        <v>-</v>
      </c>
      <c r="AI109" s="82">
        <f t="shared" si="19"/>
        <v>0</v>
      </c>
    </row>
    <row r="110" spans="1:35" ht="12.75" customHeight="1">
      <c r="A110" s="108" t="s">
        <v>998</v>
      </c>
      <c r="B110" s="110" t="s">
        <v>999</v>
      </c>
      <c r="C110" s="82" t="s">
        <v>1000</v>
      </c>
      <c r="D110" s="21" t="s">
        <v>1001</v>
      </c>
      <c r="E110" s="21" t="s">
        <v>1002</v>
      </c>
      <c r="F110" s="112" t="s">
        <v>1750</v>
      </c>
      <c r="G110" s="104" t="s">
        <v>1003</v>
      </c>
      <c r="H110" s="32" t="s">
        <v>1004</v>
      </c>
      <c r="I110" s="22" t="s">
        <v>1005</v>
      </c>
      <c r="J110" s="94" t="s">
        <v>1774</v>
      </c>
      <c r="K110" s="23" t="s">
        <v>1757</v>
      </c>
      <c r="L110" s="114" t="s">
        <v>1755</v>
      </c>
      <c r="M110" s="106">
        <v>957.62</v>
      </c>
      <c r="N110" s="24" t="s">
        <v>1755</v>
      </c>
      <c r="O110" s="96">
        <v>17.457475380483437</v>
      </c>
      <c r="P110" s="25" t="s">
        <v>1755</v>
      </c>
      <c r="Q110" s="26"/>
      <c r="R110" s="27"/>
      <c r="S110" s="116" t="s">
        <v>1757</v>
      </c>
      <c r="T110" s="98">
        <v>50205</v>
      </c>
      <c r="U110" s="79">
        <v>0</v>
      </c>
      <c r="V110" s="80">
        <v>3875</v>
      </c>
      <c r="W110" s="118">
        <v>0</v>
      </c>
      <c r="X110" s="101" t="s">
        <v>1757</v>
      </c>
      <c r="Y110" s="119" t="s">
        <v>1755</v>
      </c>
      <c r="Z110" s="82">
        <f t="shared" si="10"/>
        <v>1</v>
      </c>
      <c r="AA110" s="21">
        <f t="shared" si="11"/>
        <v>0</v>
      </c>
      <c r="AB110" s="21">
        <f t="shared" si="12"/>
        <v>0</v>
      </c>
      <c r="AC110" s="21">
        <f t="shared" si="13"/>
        <v>0</v>
      </c>
      <c r="AD110" s="83" t="str">
        <f t="shared" si="14"/>
        <v>-</v>
      </c>
      <c r="AE110" s="82">
        <f t="shared" si="15"/>
        <v>1</v>
      </c>
      <c r="AF110" s="21">
        <f t="shared" si="16"/>
        <v>0</v>
      </c>
      <c r="AG110" s="21">
        <f t="shared" si="17"/>
        <v>0</v>
      </c>
      <c r="AH110" s="83" t="str">
        <f t="shared" si="18"/>
        <v>-</v>
      </c>
      <c r="AI110" s="82">
        <f t="shared" si="19"/>
        <v>0</v>
      </c>
    </row>
    <row r="111" spans="1:35" ht="12.75" customHeight="1">
      <c r="A111" s="108" t="s">
        <v>1006</v>
      </c>
      <c r="B111" s="110" t="s">
        <v>1007</v>
      </c>
      <c r="C111" s="82" t="s">
        <v>1008</v>
      </c>
      <c r="D111" s="21" t="s">
        <v>1009</v>
      </c>
      <c r="E111" s="21" t="s">
        <v>1010</v>
      </c>
      <c r="F111" s="112" t="s">
        <v>1750</v>
      </c>
      <c r="G111" s="104" t="s">
        <v>1011</v>
      </c>
      <c r="H111" s="32" t="s">
        <v>1784</v>
      </c>
      <c r="I111" s="22" t="s">
        <v>1012</v>
      </c>
      <c r="J111" s="94" t="s">
        <v>1592</v>
      </c>
      <c r="K111" s="23" t="s">
        <v>1755</v>
      </c>
      <c r="L111" s="114" t="s">
        <v>1755</v>
      </c>
      <c r="M111" s="106">
        <v>1278.57</v>
      </c>
      <c r="N111" s="24" t="s">
        <v>1755</v>
      </c>
      <c r="O111" s="96">
        <v>28.559322033898304</v>
      </c>
      <c r="P111" s="25" t="s">
        <v>1757</v>
      </c>
      <c r="Q111" s="26"/>
      <c r="R111" s="27"/>
      <c r="S111" s="116" t="s">
        <v>1757</v>
      </c>
      <c r="T111" s="98">
        <v>66844</v>
      </c>
      <c r="U111" s="79">
        <v>0</v>
      </c>
      <c r="V111" s="80">
        <v>4628</v>
      </c>
      <c r="W111" s="118">
        <v>0</v>
      </c>
      <c r="X111" s="101" t="s">
        <v>1757</v>
      </c>
      <c r="Y111" s="119" t="s">
        <v>1755</v>
      </c>
      <c r="Z111" s="82">
        <f t="shared" si="10"/>
        <v>0</v>
      </c>
      <c r="AA111" s="21">
        <f t="shared" si="11"/>
        <v>0</v>
      </c>
      <c r="AB111" s="21">
        <f t="shared" si="12"/>
        <v>0</v>
      </c>
      <c r="AC111" s="21">
        <f t="shared" si="13"/>
        <v>0</v>
      </c>
      <c r="AD111" s="83" t="str">
        <f t="shared" si="14"/>
        <v>-</v>
      </c>
      <c r="AE111" s="82">
        <f t="shared" si="15"/>
        <v>1</v>
      </c>
      <c r="AF111" s="21">
        <f t="shared" si="16"/>
        <v>1</v>
      </c>
      <c r="AG111" s="21" t="str">
        <f t="shared" si="17"/>
        <v>Initial</v>
      </c>
      <c r="AH111" s="83" t="str">
        <f t="shared" si="18"/>
        <v>RLIS</v>
      </c>
      <c r="AI111" s="82">
        <f t="shared" si="19"/>
        <v>0</v>
      </c>
    </row>
    <row r="112" spans="1:35" ht="12.75" customHeight="1">
      <c r="A112" s="108" t="s">
        <v>1013</v>
      </c>
      <c r="B112" s="110" t="s">
        <v>1014</v>
      </c>
      <c r="C112" s="82" t="s">
        <v>1015</v>
      </c>
      <c r="D112" s="21" t="s">
        <v>1016</v>
      </c>
      <c r="E112" s="21" t="s">
        <v>1017</v>
      </c>
      <c r="F112" s="112" t="s">
        <v>1750</v>
      </c>
      <c r="G112" s="104" t="s">
        <v>1018</v>
      </c>
      <c r="H112" s="32" t="s">
        <v>1019</v>
      </c>
      <c r="I112" s="22" t="s">
        <v>1020</v>
      </c>
      <c r="J112" s="94" t="s">
        <v>1669</v>
      </c>
      <c r="K112" s="23" t="s">
        <v>1757</v>
      </c>
      <c r="L112" s="114" t="s">
        <v>1755</v>
      </c>
      <c r="M112" s="106">
        <v>1647.5</v>
      </c>
      <c r="N112" s="24" t="s">
        <v>1755</v>
      </c>
      <c r="O112" s="96">
        <v>15.793991416309014</v>
      </c>
      <c r="P112" s="25" t="s">
        <v>1755</v>
      </c>
      <c r="Q112" s="26"/>
      <c r="R112" s="27"/>
      <c r="S112" s="116" t="s">
        <v>1757</v>
      </c>
      <c r="T112" s="98">
        <v>74887</v>
      </c>
      <c r="U112" s="79">
        <v>0</v>
      </c>
      <c r="V112" s="80">
        <v>6220</v>
      </c>
      <c r="W112" s="118">
        <v>0</v>
      </c>
      <c r="X112" s="101" t="s">
        <v>1757</v>
      </c>
      <c r="Y112" s="119" t="s">
        <v>1757</v>
      </c>
      <c r="Z112" s="82">
        <f t="shared" si="10"/>
        <v>1</v>
      </c>
      <c r="AA112" s="21">
        <f t="shared" si="11"/>
        <v>0</v>
      </c>
      <c r="AB112" s="21">
        <f t="shared" si="12"/>
        <v>0</v>
      </c>
      <c r="AC112" s="21">
        <f t="shared" si="13"/>
        <v>0</v>
      </c>
      <c r="AD112" s="83" t="str">
        <f t="shared" si="14"/>
        <v>-</v>
      </c>
      <c r="AE112" s="82">
        <f t="shared" si="15"/>
        <v>1</v>
      </c>
      <c r="AF112" s="21">
        <f t="shared" si="16"/>
        <v>0</v>
      </c>
      <c r="AG112" s="21">
        <f t="shared" si="17"/>
        <v>0</v>
      </c>
      <c r="AH112" s="83" t="str">
        <f t="shared" si="18"/>
        <v>-</v>
      </c>
      <c r="AI112" s="82">
        <f t="shared" si="19"/>
        <v>0</v>
      </c>
    </row>
    <row r="113" spans="1:35" s="28" customFormat="1" ht="12.75" customHeight="1">
      <c r="A113" s="108" t="s">
        <v>1021</v>
      </c>
      <c r="B113" s="110" t="s">
        <v>1022</v>
      </c>
      <c r="C113" s="82" t="s">
        <v>1023</v>
      </c>
      <c r="D113" s="21" t="s">
        <v>1024</v>
      </c>
      <c r="E113" s="21" t="s">
        <v>1025</v>
      </c>
      <c r="F113" s="112" t="s">
        <v>1750</v>
      </c>
      <c r="G113" s="104" t="s">
        <v>1026</v>
      </c>
      <c r="H113" s="32" t="s">
        <v>1027</v>
      </c>
      <c r="I113" s="22" t="s">
        <v>1028</v>
      </c>
      <c r="J113" s="94"/>
      <c r="K113" s="23"/>
      <c r="L113" s="114"/>
      <c r="M113" s="106"/>
      <c r="N113" s="24"/>
      <c r="O113" s="96" t="s">
        <v>1756</v>
      </c>
      <c r="P113" s="25" t="s">
        <v>1755</v>
      </c>
      <c r="Q113" s="26"/>
      <c r="R113" s="27"/>
      <c r="S113" s="116"/>
      <c r="T113" s="98"/>
      <c r="U113" s="79"/>
      <c r="V113" s="80"/>
      <c r="W113" s="118"/>
      <c r="X113" s="102"/>
      <c r="Y113" s="120"/>
      <c r="Z113" s="82">
        <f t="shared" si="10"/>
        <v>0</v>
      </c>
      <c r="AA113" s="21">
        <f t="shared" si="11"/>
        <v>0</v>
      </c>
      <c r="AB113" s="21">
        <f t="shared" si="12"/>
        <v>0</v>
      </c>
      <c r="AC113" s="21">
        <f t="shared" si="13"/>
        <v>0</v>
      </c>
      <c r="AD113" s="83" t="str">
        <f t="shared" si="14"/>
        <v>-</v>
      </c>
      <c r="AE113" s="82">
        <f t="shared" si="15"/>
        <v>0</v>
      </c>
      <c r="AF113" s="21">
        <f t="shared" si="16"/>
        <v>0</v>
      </c>
      <c r="AG113" s="21">
        <f t="shared" si="17"/>
        <v>0</v>
      </c>
      <c r="AH113" s="83" t="str">
        <f t="shared" si="18"/>
        <v>-</v>
      </c>
      <c r="AI113" s="82">
        <f t="shared" si="19"/>
        <v>0</v>
      </c>
    </row>
    <row r="114" spans="1:35" ht="12.75" customHeight="1">
      <c r="A114" s="108" t="s">
        <v>1029</v>
      </c>
      <c r="B114" s="110" t="s">
        <v>1030</v>
      </c>
      <c r="C114" s="82" t="s">
        <v>1031</v>
      </c>
      <c r="D114" s="21" t="s">
        <v>1032</v>
      </c>
      <c r="E114" s="21" t="s">
        <v>1033</v>
      </c>
      <c r="F114" s="112" t="s">
        <v>1750</v>
      </c>
      <c r="G114" s="104" t="s">
        <v>1034</v>
      </c>
      <c r="H114" s="32" t="s">
        <v>1035</v>
      </c>
      <c r="I114" s="22" t="s">
        <v>1036</v>
      </c>
      <c r="J114" s="94" t="s">
        <v>1774</v>
      </c>
      <c r="K114" s="23" t="s">
        <v>1757</v>
      </c>
      <c r="L114" s="114" t="s">
        <v>1755</v>
      </c>
      <c r="M114" s="106">
        <v>1175.39</v>
      </c>
      <c r="N114" s="24" t="s">
        <v>1755</v>
      </c>
      <c r="O114" s="96">
        <v>20.830449826989618</v>
      </c>
      <c r="P114" s="25" t="s">
        <v>1757</v>
      </c>
      <c r="Q114" s="26"/>
      <c r="R114" s="27"/>
      <c r="S114" s="116" t="s">
        <v>1757</v>
      </c>
      <c r="T114" s="98">
        <v>75957</v>
      </c>
      <c r="U114" s="79">
        <v>0</v>
      </c>
      <c r="V114" s="80">
        <v>4909</v>
      </c>
      <c r="W114" s="118">
        <v>0</v>
      </c>
      <c r="X114" s="101" t="s">
        <v>1757</v>
      </c>
      <c r="Y114" s="119" t="s">
        <v>1755</v>
      </c>
      <c r="Z114" s="82">
        <f t="shared" si="10"/>
        <v>1</v>
      </c>
      <c r="AA114" s="21">
        <f t="shared" si="11"/>
        <v>0</v>
      </c>
      <c r="AB114" s="21">
        <f t="shared" si="12"/>
        <v>0</v>
      </c>
      <c r="AC114" s="21">
        <f t="shared" si="13"/>
        <v>0</v>
      </c>
      <c r="AD114" s="83" t="str">
        <f t="shared" si="14"/>
        <v>-</v>
      </c>
      <c r="AE114" s="82">
        <f t="shared" si="15"/>
        <v>1</v>
      </c>
      <c r="AF114" s="21">
        <f t="shared" si="16"/>
        <v>1</v>
      </c>
      <c r="AG114" s="21" t="str">
        <f t="shared" si="17"/>
        <v>Initial</v>
      </c>
      <c r="AH114" s="83" t="str">
        <f t="shared" si="18"/>
        <v>RLIS</v>
      </c>
      <c r="AI114" s="82">
        <f t="shared" si="19"/>
        <v>0</v>
      </c>
    </row>
    <row r="115" spans="1:35" ht="12.75" customHeight="1">
      <c r="A115" s="108" t="s">
        <v>1037</v>
      </c>
      <c r="B115" s="110" t="s">
        <v>1038</v>
      </c>
      <c r="C115" s="82" t="s">
        <v>1039</v>
      </c>
      <c r="D115" s="21" t="s">
        <v>775</v>
      </c>
      <c r="E115" s="21" t="s">
        <v>776</v>
      </c>
      <c r="F115" s="112" t="s">
        <v>1750</v>
      </c>
      <c r="G115" s="104" t="s">
        <v>777</v>
      </c>
      <c r="H115" s="32" t="s">
        <v>778</v>
      </c>
      <c r="I115" s="22" t="s">
        <v>779</v>
      </c>
      <c r="J115" s="94" t="s">
        <v>1669</v>
      </c>
      <c r="K115" s="23" t="s">
        <v>1757</v>
      </c>
      <c r="L115" s="114" t="s">
        <v>1755</v>
      </c>
      <c r="M115" s="106">
        <v>2732.75</v>
      </c>
      <c r="N115" s="24" t="s">
        <v>1755</v>
      </c>
      <c r="O115" s="96">
        <v>12.759957701797672</v>
      </c>
      <c r="P115" s="25" t="s">
        <v>1755</v>
      </c>
      <c r="Q115" s="26"/>
      <c r="R115" s="27"/>
      <c r="S115" s="116" t="s">
        <v>1757</v>
      </c>
      <c r="T115" s="98">
        <v>99227</v>
      </c>
      <c r="U115" s="79">
        <v>0</v>
      </c>
      <c r="V115" s="80">
        <v>7733</v>
      </c>
      <c r="W115" s="118">
        <v>0</v>
      </c>
      <c r="X115" s="101" t="s">
        <v>1757</v>
      </c>
      <c r="Y115" s="119" t="s">
        <v>1755</v>
      </c>
      <c r="Z115" s="82">
        <f t="shared" si="10"/>
        <v>1</v>
      </c>
      <c r="AA115" s="21">
        <f t="shared" si="11"/>
        <v>0</v>
      </c>
      <c r="AB115" s="21">
        <f t="shared" si="12"/>
        <v>0</v>
      </c>
      <c r="AC115" s="21">
        <f t="shared" si="13"/>
        <v>0</v>
      </c>
      <c r="AD115" s="83" t="str">
        <f t="shared" si="14"/>
        <v>-</v>
      </c>
      <c r="AE115" s="82">
        <f t="shared" si="15"/>
        <v>1</v>
      </c>
      <c r="AF115" s="21">
        <f t="shared" si="16"/>
        <v>0</v>
      </c>
      <c r="AG115" s="21">
        <f t="shared" si="17"/>
        <v>0</v>
      </c>
      <c r="AH115" s="83" t="str">
        <f t="shared" si="18"/>
        <v>-</v>
      </c>
      <c r="AI115" s="82">
        <f t="shared" si="19"/>
        <v>0</v>
      </c>
    </row>
    <row r="116" spans="1:35" ht="12.75" customHeight="1">
      <c r="A116" s="108" t="s">
        <v>780</v>
      </c>
      <c r="B116" s="110" t="s">
        <v>781</v>
      </c>
      <c r="C116" s="82" t="s">
        <v>782</v>
      </c>
      <c r="D116" s="21" t="s">
        <v>783</v>
      </c>
      <c r="E116" s="21" t="s">
        <v>784</v>
      </c>
      <c r="F116" s="112" t="s">
        <v>1750</v>
      </c>
      <c r="G116" s="104" t="s">
        <v>785</v>
      </c>
      <c r="H116" s="32" t="s">
        <v>786</v>
      </c>
      <c r="I116" s="22" t="s">
        <v>787</v>
      </c>
      <c r="J116" s="94" t="s">
        <v>1592</v>
      </c>
      <c r="K116" s="23" t="s">
        <v>1755</v>
      </c>
      <c r="L116" s="114" t="s">
        <v>1755</v>
      </c>
      <c r="M116" s="106">
        <v>3106.7</v>
      </c>
      <c r="N116" s="24" t="s">
        <v>1755</v>
      </c>
      <c r="O116" s="96">
        <v>17.282780410742497</v>
      </c>
      <c r="P116" s="25" t="s">
        <v>1755</v>
      </c>
      <c r="Q116" s="26"/>
      <c r="R116" s="27"/>
      <c r="S116" s="116" t="s">
        <v>1757</v>
      </c>
      <c r="T116" s="98">
        <v>160988</v>
      </c>
      <c r="U116" s="79">
        <v>0</v>
      </c>
      <c r="V116" s="80">
        <v>11819</v>
      </c>
      <c r="W116" s="118">
        <v>0</v>
      </c>
      <c r="X116" s="101" t="s">
        <v>1757</v>
      </c>
      <c r="Y116" s="119" t="s">
        <v>1755</v>
      </c>
      <c r="Z116" s="82">
        <f t="shared" si="10"/>
        <v>0</v>
      </c>
      <c r="AA116" s="21">
        <f t="shared" si="11"/>
        <v>0</v>
      </c>
      <c r="AB116" s="21">
        <f t="shared" si="12"/>
        <v>0</v>
      </c>
      <c r="AC116" s="21">
        <f t="shared" si="13"/>
        <v>0</v>
      </c>
      <c r="AD116" s="83" t="str">
        <f t="shared" si="14"/>
        <v>-</v>
      </c>
      <c r="AE116" s="82">
        <f t="shared" si="15"/>
        <v>1</v>
      </c>
      <c r="AF116" s="21">
        <f t="shared" si="16"/>
        <v>0</v>
      </c>
      <c r="AG116" s="21">
        <f t="shared" si="17"/>
        <v>0</v>
      </c>
      <c r="AH116" s="83" t="str">
        <f t="shared" si="18"/>
        <v>-</v>
      </c>
      <c r="AI116" s="82">
        <f t="shared" si="19"/>
        <v>0</v>
      </c>
    </row>
    <row r="117" spans="1:35" ht="12.75" customHeight="1">
      <c r="A117" s="108" t="s">
        <v>788</v>
      </c>
      <c r="B117" s="110" t="s">
        <v>789</v>
      </c>
      <c r="C117" s="82" t="s">
        <v>790</v>
      </c>
      <c r="D117" s="21" t="s">
        <v>791</v>
      </c>
      <c r="E117" s="21" t="s">
        <v>792</v>
      </c>
      <c r="F117" s="112" t="s">
        <v>1750</v>
      </c>
      <c r="G117" s="104" t="s">
        <v>793</v>
      </c>
      <c r="H117" s="32" t="s">
        <v>794</v>
      </c>
      <c r="I117" s="22" t="s">
        <v>795</v>
      </c>
      <c r="J117" s="94" t="s">
        <v>1527</v>
      </c>
      <c r="K117" s="23" t="s">
        <v>1755</v>
      </c>
      <c r="L117" s="114" t="s">
        <v>1755</v>
      </c>
      <c r="M117" s="106">
        <v>898.95</v>
      </c>
      <c r="N117" s="24" t="s">
        <v>1755</v>
      </c>
      <c r="O117" s="96">
        <v>15.948855989232841</v>
      </c>
      <c r="P117" s="25" t="s">
        <v>1755</v>
      </c>
      <c r="Q117" s="26"/>
      <c r="R117" s="27"/>
      <c r="S117" s="116" t="s">
        <v>1755</v>
      </c>
      <c r="T117" s="98">
        <v>68723</v>
      </c>
      <c r="U117" s="79">
        <v>0</v>
      </c>
      <c r="V117" s="80">
        <v>4761</v>
      </c>
      <c r="W117" s="118">
        <v>0</v>
      </c>
      <c r="X117" s="101" t="s">
        <v>1757</v>
      </c>
      <c r="Y117" s="119" t="s">
        <v>1757</v>
      </c>
      <c r="Z117" s="82">
        <f t="shared" si="10"/>
        <v>0</v>
      </c>
      <c r="AA117" s="21">
        <f t="shared" si="11"/>
        <v>0</v>
      </c>
      <c r="AB117" s="21">
        <f t="shared" si="12"/>
        <v>0</v>
      </c>
      <c r="AC117" s="21">
        <f t="shared" si="13"/>
        <v>0</v>
      </c>
      <c r="AD117" s="83" t="str">
        <f t="shared" si="14"/>
        <v>-</v>
      </c>
      <c r="AE117" s="82">
        <f t="shared" si="15"/>
        <v>0</v>
      </c>
      <c r="AF117" s="21">
        <f t="shared" si="16"/>
        <v>0</v>
      </c>
      <c r="AG117" s="21">
        <f t="shared" si="17"/>
        <v>0</v>
      </c>
      <c r="AH117" s="83" t="str">
        <f t="shared" si="18"/>
        <v>-</v>
      </c>
      <c r="AI117" s="82">
        <f t="shared" si="19"/>
        <v>0</v>
      </c>
    </row>
    <row r="118" spans="1:35" ht="12.75" customHeight="1">
      <c r="A118" s="108" t="s">
        <v>796</v>
      </c>
      <c r="B118" s="110" t="s">
        <v>797</v>
      </c>
      <c r="C118" s="82" t="s">
        <v>798</v>
      </c>
      <c r="D118" s="21" t="s">
        <v>799</v>
      </c>
      <c r="E118" s="21" t="s">
        <v>800</v>
      </c>
      <c r="F118" s="112" t="s">
        <v>1750</v>
      </c>
      <c r="G118" s="104" t="s">
        <v>801</v>
      </c>
      <c r="H118" s="32" t="s">
        <v>802</v>
      </c>
      <c r="I118" s="22" t="s">
        <v>803</v>
      </c>
      <c r="J118" s="94" t="s">
        <v>1527</v>
      </c>
      <c r="K118" s="23" t="s">
        <v>1755</v>
      </c>
      <c r="L118" s="114" t="s">
        <v>1755</v>
      </c>
      <c r="M118" s="106">
        <v>3302.56</v>
      </c>
      <c r="N118" s="24" t="s">
        <v>1755</v>
      </c>
      <c r="O118" s="96">
        <v>10.504201680672269</v>
      </c>
      <c r="P118" s="25" t="s">
        <v>1755</v>
      </c>
      <c r="Q118" s="26"/>
      <c r="R118" s="27"/>
      <c r="S118" s="116" t="s">
        <v>1755</v>
      </c>
      <c r="T118" s="98">
        <v>119432</v>
      </c>
      <c r="U118" s="79">
        <v>0</v>
      </c>
      <c r="V118" s="80">
        <v>9217</v>
      </c>
      <c r="W118" s="118">
        <v>0</v>
      </c>
      <c r="X118" s="101" t="s">
        <v>1757</v>
      </c>
      <c r="Y118" s="119" t="s">
        <v>1757</v>
      </c>
      <c r="Z118" s="82">
        <f t="shared" si="10"/>
        <v>0</v>
      </c>
      <c r="AA118" s="21">
        <f t="shared" si="11"/>
        <v>0</v>
      </c>
      <c r="AB118" s="21">
        <f t="shared" si="12"/>
        <v>0</v>
      </c>
      <c r="AC118" s="21">
        <f t="shared" si="13"/>
        <v>0</v>
      </c>
      <c r="AD118" s="83" t="str">
        <f t="shared" si="14"/>
        <v>-</v>
      </c>
      <c r="AE118" s="82">
        <f t="shared" si="15"/>
        <v>0</v>
      </c>
      <c r="AF118" s="21">
        <f t="shared" si="16"/>
        <v>0</v>
      </c>
      <c r="AG118" s="21">
        <f t="shared" si="17"/>
        <v>0</v>
      </c>
      <c r="AH118" s="83" t="str">
        <f t="shared" si="18"/>
        <v>-</v>
      </c>
      <c r="AI118" s="82">
        <f t="shared" si="19"/>
        <v>0</v>
      </c>
    </row>
    <row r="119" spans="1:35" ht="12.75" customHeight="1">
      <c r="A119" s="108" t="s">
        <v>804</v>
      </c>
      <c r="B119" s="110" t="s">
        <v>805</v>
      </c>
      <c r="C119" s="82" t="s">
        <v>806</v>
      </c>
      <c r="D119" s="21" t="s">
        <v>807</v>
      </c>
      <c r="E119" s="21" t="s">
        <v>808</v>
      </c>
      <c r="F119" s="112" t="s">
        <v>1750</v>
      </c>
      <c r="G119" s="104" t="s">
        <v>809</v>
      </c>
      <c r="H119" s="32" t="s">
        <v>1784</v>
      </c>
      <c r="I119" s="22" t="s">
        <v>810</v>
      </c>
      <c r="J119" s="94" t="s">
        <v>1774</v>
      </c>
      <c r="K119" s="23" t="s">
        <v>1757</v>
      </c>
      <c r="L119" s="114" t="s">
        <v>1755</v>
      </c>
      <c r="M119" s="106">
        <v>775.07</v>
      </c>
      <c r="N119" s="24" t="s">
        <v>1755</v>
      </c>
      <c r="O119" s="96">
        <v>22.71689497716895</v>
      </c>
      <c r="P119" s="25" t="s">
        <v>1757</v>
      </c>
      <c r="Q119" s="26"/>
      <c r="R119" s="27"/>
      <c r="S119" s="116" t="s">
        <v>1757</v>
      </c>
      <c r="T119" s="98">
        <v>51745</v>
      </c>
      <c r="U119" s="79">
        <v>0</v>
      </c>
      <c r="V119" s="80">
        <v>3232</v>
      </c>
      <c r="W119" s="118">
        <v>0</v>
      </c>
      <c r="X119" s="101" t="s">
        <v>1757</v>
      </c>
      <c r="Y119" s="119" t="s">
        <v>1755</v>
      </c>
      <c r="Z119" s="82">
        <f t="shared" si="10"/>
        <v>1</v>
      </c>
      <c r="AA119" s="21">
        <f t="shared" si="11"/>
        <v>0</v>
      </c>
      <c r="AB119" s="21">
        <f t="shared" si="12"/>
        <v>0</v>
      </c>
      <c r="AC119" s="21">
        <f t="shared" si="13"/>
        <v>0</v>
      </c>
      <c r="AD119" s="83" t="str">
        <f t="shared" si="14"/>
        <v>-</v>
      </c>
      <c r="AE119" s="82">
        <f t="shared" si="15"/>
        <v>1</v>
      </c>
      <c r="AF119" s="21">
        <f t="shared" si="16"/>
        <v>1</v>
      </c>
      <c r="AG119" s="21" t="str">
        <f t="shared" si="17"/>
        <v>Initial</v>
      </c>
      <c r="AH119" s="83" t="str">
        <f t="shared" si="18"/>
        <v>RLIS</v>
      </c>
      <c r="AI119" s="82">
        <f t="shared" si="19"/>
        <v>0</v>
      </c>
    </row>
    <row r="120" spans="1:35" ht="12.75" customHeight="1">
      <c r="A120" s="108" t="s">
        <v>811</v>
      </c>
      <c r="B120" s="110" t="s">
        <v>812</v>
      </c>
      <c r="C120" s="82" t="s">
        <v>813</v>
      </c>
      <c r="D120" s="21" t="s">
        <v>814</v>
      </c>
      <c r="E120" s="21" t="s">
        <v>815</v>
      </c>
      <c r="F120" s="112" t="s">
        <v>1750</v>
      </c>
      <c r="G120" s="104" t="s">
        <v>816</v>
      </c>
      <c r="H120" s="32" t="s">
        <v>817</v>
      </c>
      <c r="I120" s="22" t="s">
        <v>818</v>
      </c>
      <c r="J120" s="94" t="s">
        <v>1669</v>
      </c>
      <c r="K120" s="23" t="s">
        <v>1757</v>
      </c>
      <c r="L120" s="114" t="s">
        <v>1755</v>
      </c>
      <c r="M120" s="106">
        <v>426.47</v>
      </c>
      <c r="N120" s="24" t="s">
        <v>1755</v>
      </c>
      <c r="O120" s="96">
        <v>22.36180904522613</v>
      </c>
      <c r="P120" s="25" t="s">
        <v>1757</v>
      </c>
      <c r="Q120" s="26"/>
      <c r="R120" s="27"/>
      <c r="S120" s="116" t="s">
        <v>1757</v>
      </c>
      <c r="T120" s="98">
        <v>21301</v>
      </c>
      <c r="U120" s="79">
        <v>0</v>
      </c>
      <c r="V120" s="80">
        <v>1860</v>
      </c>
      <c r="W120" s="118">
        <v>0</v>
      </c>
      <c r="X120" s="101" t="s">
        <v>1757</v>
      </c>
      <c r="Y120" s="119" t="s">
        <v>1755</v>
      </c>
      <c r="Z120" s="82">
        <f t="shared" si="10"/>
        <v>1</v>
      </c>
      <c r="AA120" s="21">
        <f t="shared" si="11"/>
        <v>1</v>
      </c>
      <c r="AB120" s="21">
        <f t="shared" si="12"/>
        <v>0</v>
      </c>
      <c r="AC120" s="21">
        <f t="shared" si="13"/>
        <v>0</v>
      </c>
      <c r="AD120" s="83" t="str">
        <f t="shared" si="14"/>
        <v>SRSA</v>
      </c>
      <c r="AE120" s="82">
        <f t="shared" si="15"/>
        <v>1</v>
      </c>
      <c r="AF120" s="21">
        <f t="shared" si="16"/>
        <v>1</v>
      </c>
      <c r="AG120" s="21" t="str">
        <f t="shared" si="17"/>
        <v>Initial</v>
      </c>
      <c r="AH120" s="83" t="str">
        <f t="shared" si="18"/>
        <v>-</v>
      </c>
      <c r="AI120" s="82" t="str">
        <f t="shared" si="19"/>
        <v>SRSA</v>
      </c>
    </row>
    <row r="121" spans="1:35" ht="12.75" customHeight="1">
      <c r="A121" s="108" t="s">
        <v>819</v>
      </c>
      <c r="B121" s="110" t="s">
        <v>820</v>
      </c>
      <c r="C121" s="82" t="s">
        <v>821</v>
      </c>
      <c r="D121" s="21" t="s">
        <v>822</v>
      </c>
      <c r="E121" s="21" t="s">
        <v>911</v>
      </c>
      <c r="F121" s="112" t="s">
        <v>1750</v>
      </c>
      <c r="G121" s="104" t="s">
        <v>912</v>
      </c>
      <c r="H121" s="32" t="s">
        <v>1784</v>
      </c>
      <c r="I121" s="22" t="s">
        <v>823</v>
      </c>
      <c r="J121" s="94" t="s">
        <v>1669</v>
      </c>
      <c r="K121" s="23" t="s">
        <v>1757</v>
      </c>
      <c r="L121" s="114" t="s">
        <v>1755</v>
      </c>
      <c r="M121" s="106">
        <v>84.31</v>
      </c>
      <c r="N121" s="24" t="s">
        <v>1755</v>
      </c>
      <c r="O121" s="96" t="s">
        <v>1756</v>
      </c>
      <c r="P121" s="25" t="s">
        <v>1755</v>
      </c>
      <c r="Q121" s="26"/>
      <c r="R121" s="27"/>
      <c r="S121" s="116" t="s">
        <v>1757</v>
      </c>
      <c r="T121" s="98"/>
      <c r="U121" s="79">
        <v>0</v>
      </c>
      <c r="V121" s="80"/>
      <c r="W121" s="118">
        <v>0</v>
      </c>
      <c r="X121" s="101" t="s">
        <v>1757</v>
      </c>
      <c r="Y121" s="119" t="s">
        <v>1755</v>
      </c>
      <c r="Z121" s="82">
        <f t="shared" si="10"/>
        <v>1</v>
      </c>
      <c r="AA121" s="21">
        <f t="shared" si="11"/>
        <v>1</v>
      </c>
      <c r="AB121" s="21">
        <f t="shared" si="12"/>
        <v>0</v>
      </c>
      <c r="AC121" s="21">
        <f t="shared" si="13"/>
        <v>0</v>
      </c>
      <c r="AD121" s="83" t="str">
        <f t="shared" si="14"/>
        <v>SRSA</v>
      </c>
      <c r="AE121" s="82">
        <f t="shared" si="15"/>
        <v>1</v>
      </c>
      <c r="AF121" s="21">
        <f t="shared" si="16"/>
        <v>0</v>
      </c>
      <c r="AG121" s="21">
        <f t="shared" si="17"/>
        <v>0</v>
      </c>
      <c r="AH121" s="83" t="str">
        <f t="shared" si="18"/>
        <v>-</v>
      </c>
      <c r="AI121" s="82">
        <f t="shared" si="19"/>
        <v>0</v>
      </c>
    </row>
    <row r="122" spans="1:35" ht="12.75" customHeight="1">
      <c r="A122" s="108" t="s">
        <v>824</v>
      </c>
      <c r="B122" s="110" t="s">
        <v>825</v>
      </c>
      <c r="C122" s="82" t="s">
        <v>826</v>
      </c>
      <c r="D122" s="21" t="s">
        <v>827</v>
      </c>
      <c r="E122" s="21" t="s">
        <v>828</v>
      </c>
      <c r="F122" s="112" t="s">
        <v>1750</v>
      </c>
      <c r="G122" s="104" t="s">
        <v>829</v>
      </c>
      <c r="H122" s="32" t="s">
        <v>830</v>
      </c>
      <c r="I122" s="22" t="s">
        <v>831</v>
      </c>
      <c r="J122" s="94" t="s">
        <v>1669</v>
      </c>
      <c r="K122" s="23" t="s">
        <v>1757</v>
      </c>
      <c r="L122" s="114" t="s">
        <v>1755</v>
      </c>
      <c r="M122" s="106">
        <v>587.32</v>
      </c>
      <c r="N122" s="24" t="s">
        <v>1755</v>
      </c>
      <c r="O122" s="96">
        <v>15.769230769230768</v>
      </c>
      <c r="P122" s="25" t="s">
        <v>1755</v>
      </c>
      <c r="Q122" s="26"/>
      <c r="R122" s="27"/>
      <c r="S122" s="116" t="s">
        <v>1757</v>
      </c>
      <c r="T122" s="98">
        <v>21376</v>
      </c>
      <c r="U122" s="79">
        <v>0</v>
      </c>
      <c r="V122" s="80">
        <v>1384</v>
      </c>
      <c r="W122" s="118">
        <v>0</v>
      </c>
      <c r="X122" s="101" t="s">
        <v>1757</v>
      </c>
      <c r="Y122" s="119" t="s">
        <v>1755</v>
      </c>
      <c r="Z122" s="82">
        <f t="shared" si="10"/>
        <v>1</v>
      </c>
      <c r="AA122" s="21">
        <f t="shared" si="11"/>
        <v>1</v>
      </c>
      <c r="AB122" s="21">
        <f t="shared" si="12"/>
        <v>0</v>
      </c>
      <c r="AC122" s="21">
        <f t="shared" si="13"/>
        <v>0</v>
      </c>
      <c r="AD122" s="83" t="str">
        <f t="shared" si="14"/>
        <v>SRSA</v>
      </c>
      <c r="AE122" s="82">
        <f t="shared" si="15"/>
        <v>1</v>
      </c>
      <c r="AF122" s="21">
        <f t="shared" si="16"/>
        <v>0</v>
      </c>
      <c r="AG122" s="21">
        <f t="shared" si="17"/>
        <v>0</v>
      </c>
      <c r="AH122" s="83" t="str">
        <f t="shared" si="18"/>
        <v>-</v>
      </c>
      <c r="AI122" s="82">
        <f t="shared" si="19"/>
        <v>0</v>
      </c>
    </row>
    <row r="123" spans="1:35" ht="12.75" customHeight="1">
      <c r="A123" s="108" t="s">
        <v>832</v>
      </c>
      <c r="B123" s="110" t="s">
        <v>833</v>
      </c>
      <c r="C123" s="82" t="s">
        <v>834</v>
      </c>
      <c r="D123" s="21" t="s">
        <v>835</v>
      </c>
      <c r="E123" s="21" t="s">
        <v>836</v>
      </c>
      <c r="F123" s="112" t="s">
        <v>1750</v>
      </c>
      <c r="G123" s="104" t="s">
        <v>837</v>
      </c>
      <c r="H123" s="32" t="s">
        <v>838</v>
      </c>
      <c r="I123" s="22" t="s">
        <v>839</v>
      </c>
      <c r="J123" s="94" t="s">
        <v>1592</v>
      </c>
      <c r="K123" s="23" t="s">
        <v>1755</v>
      </c>
      <c r="L123" s="114" t="s">
        <v>1755</v>
      </c>
      <c r="M123" s="106">
        <v>1837.45</v>
      </c>
      <c r="N123" s="24" t="s">
        <v>1755</v>
      </c>
      <c r="O123" s="96">
        <v>29.959514170040485</v>
      </c>
      <c r="P123" s="25" t="s">
        <v>1757</v>
      </c>
      <c r="Q123" s="26"/>
      <c r="R123" s="27"/>
      <c r="S123" s="116" t="s">
        <v>1757</v>
      </c>
      <c r="T123" s="98">
        <v>143866</v>
      </c>
      <c r="U123" s="79">
        <v>0</v>
      </c>
      <c r="V123" s="80">
        <v>8913</v>
      </c>
      <c r="W123" s="118">
        <v>0</v>
      </c>
      <c r="X123" s="101" t="s">
        <v>1757</v>
      </c>
      <c r="Y123" s="119" t="s">
        <v>1755</v>
      </c>
      <c r="Z123" s="82">
        <f t="shared" si="10"/>
        <v>0</v>
      </c>
      <c r="AA123" s="21">
        <f t="shared" si="11"/>
        <v>0</v>
      </c>
      <c r="AB123" s="21">
        <f t="shared" si="12"/>
        <v>0</v>
      </c>
      <c r="AC123" s="21">
        <f t="shared" si="13"/>
        <v>0</v>
      </c>
      <c r="AD123" s="83" t="str">
        <f t="shared" si="14"/>
        <v>-</v>
      </c>
      <c r="AE123" s="82">
        <f t="shared" si="15"/>
        <v>1</v>
      </c>
      <c r="AF123" s="21">
        <f t="shared" si="16"/>
        <v>1</v>
      </c>
      <c r="AG123" s="21" t="str">
        <f t="shared" si="17"/>
        <v>Initial</v>
      </c>
      <c r="AH123" s="83" t="str">
        <f t="shared" si="18"/>
        <v>RLIS</v>
      </c>
      <c r="AI123" s="82">
        <f t="shared" si="19"/>
        <v>0</v>
      </c>
    </row>
    <row r="124" spans="1:35" ht="12.75" customHeight="1">
      <c r="A124" s="108" t="s">
        <v>840</v>
      </c>
      <c r="B124" s="110" t="s">
        <v>841</v>
      </c>
      <c r="C124" s="82" t="s">
        <v>842</v>
      </c>
      <c r="D124" s="21" t="s">
        <v>843</v>
      </c>
      <c r="E124" s="21" t="s">
        <v>844</v>
      </c>
      <c r="F124" s="112" t="s">
        <v>1750</v>
      </c>
      <c r="G124" s="104" t="s">
        <v>845</v>
      </c>
      <c r="H124" s="32" t="s">
        <v>846</v>
      </c>
      <c r="I124" s="22" t="s">
        <v>847</v>
      </c>
      <c r="J124" s="94" t="s">
        <v>1774</v>
      </c>
      <c r="K124" s="23" t="s">
        <v>1757</v>
      </c>
      <c r="L124" s="114" t="s">
        <v>1755</v>
      </c>
      <c r="M124" s="106">
        <v>640.69</v>
      </c>
      <c r="N124" s="24" t="s">
        <v>1757</v>
      </c>
      <c r="O124" s="96">
        <v>19.43198804185351</v>
      </c>
      <c r="P124" s="25" t="s">
        <v>1755</v>
      </c>
      <c r="Q124" s="26"/>
      <c r="R124" s="27"/>
      <c r="S124" s="116" t="s">
        <v>1757</v>
      </c>
      <c r="T124" s="98">
        <v>43833</v>
      </c>
      <c r="U124" s="79">
        <v>0</v>
      </c>
      <c r="V124" s="80">
        <v>2658</v>
      </c>
      <c r="W124" s="118">
        <v>0</v>
      </c>
      <c r="X124" s="101" t="s">
        <v>1757</v>
      </c>
      <c r="Y124" s="119" t="s">
        <v>1757</v>
      </c>
      <c r="Z124" s="82">
        <f t="shared" si="10"/>
        <v>1</v>
      </c>
      <c r="AA124" s="21">
        <f t="shared" si="11"/>
        <v>1</v>
      </c>
      <c r="AB124" s="21">
        <f t="shared" si="12"/>
        <v>0</v>
      </c>
      <c r="AC124" s="21">
        <f t="shared" si="13"/>
        <v>0</v>
      </c>
      <c r="AD124" s="83" t="str">
        <f t="shared" si="14"/>
        <v>SRSA</v>
      </c>
      <c r="AE124" s="82">
        <f t="shared" si="15"/>
        <v>1</v>
      </c>
      <c r="AF124" s="21">
        <f t="shared" si="16"/>
        <v>0</v>
      </c>
      <c r="AG124" s="21">
        <f t="shared" si="17"/>
        <v>0</v>
      </c>
      <c r="AH124" s="83" t="str">
        <f t="shared" si="18"/>
        <v>-</v>
      </c>
      <c r="AI124" s="82">
        <f t="shared" si="19"/>
        <v>0</v>
      </c>
    </row>
    <row r="125" spans="1:35" ht="12.75" customHeight="1">
      <c r="A125" s="108" t="s">
        <v>848</v>
      </c>
      <c r="B125" s="110" t="s">
        <v>849</v>
      </c>
      <c r="C125" s="82" t="s">
        <v>850</v>
      </c>
      <c r="D125" s="21" t="s">
        <v>851</v>
      </c>
      <c r="E125" s="21" t="s">
        <v>1302</v>
      </c>
      <c r="F125" s="112" t="s">
        <v>1750</v>
      </c>
      <c r="G125" s="104" t="s">
        <v>1303</v>
      </c>
      <c r="H125" s="32" t="s">
        <v>852</v>
      </c>
      <c r="I125" s="22" t="s">
        <v>853</v>
      </c>
      <c r="J125" s="94" t="s">
        <v>1592</v>
      </c>
      <c r="K125" s="23" t="s">
        <v>1755</v>
      </c>
      <c r="L125" s="114" t="s">
        <v>1755</v>
      </c>
      <c r="M125" s="106">
        <v>989.04</v>
      </c>
      <c r="N125" s="24" t="s">
        <v>1755</v>
      </c>
      <c r="O125" s="96">
        <v>21.945701357466064</v>
      </c>
      <c r="P125" s="25" t="s">
        <v>1757</v>
      </c>
      <c r="Q125" s="26"/>
      <c r="R125" s="27"/>
      <c r="S125" s="116" t="s">
        <v>1757</v>
      </c>
      <c r="T125" s="98">
        <v>52599</v>
      </c>
      <c r="U125" s="79">
        <v>0</v>
      </c>
      <c r="V125" s="80">
        <v>3449</v>
      </c>
      <c r="W125" s="118">
        <v>0</v>
      </c>
      <c r="X125" s="101" t="s">
        <v>1757</v>
      </c>
      <c r="Y125" s="119" t="s">
        <v>1755</v>
      </c>
      <c r="Z125" s="82">
        <f t="shared" si="10"/>
        <v>0</v>
      </c>
      <c r="AA125" s="21">
        <f t="shared" si="11"/>
        <v>0</v>
      </c>
      <c r="AB125" s="21">
        <f t="shared" si="12"/>
        <v>0</v>
      </c>
      <c r="AC125" s="21">
        <f t="shared" si="13"/>
        <v>0</v>
      </c>
      <c r="AD125" s="83" t="str">
        <f t="shared" si="14"/>
        <v>-</v>
      </c>
      <c r="AE125" s="82">
        <f t="shared" si="15"/>
        <v>1</v>
      </c>
      <c r="AF125" s="21">
        <f t="shared" si="16"/>
        <v>1</v>
      </c>
      <c r="AG125" s="21" t="str">
        <f t="shared" si="17"/>
        <v>Initial</v>
      </c>
      <c r="AH125" s="83" t="str">
        <f t="shared" si="18"/>
        <v>RLIS</v>
      </c>
      <c r="AI125" s="82">
        <f t="shared" si="19"/>
        <v>0</v>
      </c>
    </row>
    <row r="126" spans="1:35" ht="12.75" customHeight="1">
      <c r="A126" s="108" t="s">
        <v>854</v>
      </c>
      <c r="B126" s="110" t="s">
        <v>855</v>
      </c>
      <c r="C126" s="82" t="s">
        <v>850</v>
      </c>
      <c r="D126" s="21" t="s">
        <v>856</v>
      </c>
      <c r="E126" s="21" t="s">
        <v>1434</v>
      </c>
      <c r="F126" s="112" t="s">
        <v>1750</v>
      </c>
      <c r="G126" s="104" t="s">
        <v>857</v>
      </c>
      <c r="H126" s="32" t="s">
        <v>858</v>
      </c>
      <c r="I126" s="22" t="s">
        <v>859</v>
      </c>
      <c r="J126" s="94" t="s">
        <v>1669</v>
      </c>
      <c r="K126" s="23" t="s">
        <v>1757</v>
      </c>
      <c r="L126" s="114" t="s">
        <v>1755</v>
      </c>
      <c r="M126" s="106">
        <v>891.85</v>
      </c>
      <c r="N126" s="24" t="s">
        <v>1755</v>
      </c>
      <c r="O126" s="96">
        <v>16.585365853658537</v>
      </c>
      <c r="P126" s="25" t="s">
        <v>1755</v>
      </c>
      <c r="Q126" s="26"/>
      <c r="R126" s="27"/>
      <c r="S126" s="116" t="s">
        <v>1757</v>
      </c>
      <c r="T126" s="98">
        <v>30573</v>
      </c>
      <c r="U126" s="79">
        <v>0</v>
      </c>
      <c r="V126" s="80">
        <v>2599</v>
      </c>
      <c r="W126" s="118">
        <v>0</v>
      </c>
      <c r="X126" s="101" t="s">
        <v>1757</v>
      </c>
      <c r="Y126" s="119" t="s">
        <v>1757</v>
      </c>
      <c r="Z126" s="82">
        <f t="shared" si="10"/>
        <v>1</v>
      </c>
      <c r="AA126" s="21">
        <f t="shared" si="11"/>
        <v>0</v>
      </c>
      <c r="AB126" s="21">
        <f t="shared" si="12"/>
        <v>0</v>
      </c>
      <c r="AC126" s="21">
        <f t="shared" si="13"/>
        <v>0</v>
      </c>
      <c r="AD126" s="83" t="str">
        <f t="shared" si="14"/>
        <v>-</v>
      </c>
      <c r="AE126" s="82">
        <f t="shared" si="15"/>
        <v>1</v>
      </c>
      <c r="AF126" s="21">
        <f t="shared" si="16"/>
        <v>0</v>
      </c>
      <c r="AG126" s="21">
        <f t="shared" si="17"/>
        <v>0</v>
      </c>
      <c r="AH126" s="83" t="str">
        <f t="shared" si="18"/>
        <v>-</v>
      </c>
      <c r="AI126" s="82">
        <f t="shared" si="19"/>
        <v>0</v>
      </c>
    </row>
    <row r="127" spans="1:35" ht="12.75" customHeight="1">
      <c r="A127" s="108" t="s">
        <v>860</v>
      </c>
      <c r="B127" s="110" t="s">
        <v>861</v>
      </c>
      <c r="C127" s="82" t="s">
        <v>862</v>
      </c>
      <c r="D127" s="21" t="s">
        <v>863</v>
      </c>
      <c r="E127" s="21" t="s">
        <v>1184</v>
      </c>
      <c r="F127" s="112" t="s">
        <v>1750</v>
      </c>
      <c r="G127" s="104" t="s">
        <v>1185</v>
      </c>
      <c r="H127" s="32" t="s">
        <v>864</v>
      </c>
      <c r="I127" s="22" t="s">
        <v>865</v>
      </c>
      <c r="J127" s="94" t="s">
        <v>1669</v>
      </c>
      <c r="K127" s="23" t="s">
        <v>1757</v>
      </c>
      <c r="L127" s="114" t="s">
        <v>1755</v>
      </c>
      <c r="M127" s="106">
        <v>1049.74</v>
      </c>
      <c r="N127" s="24" t="s">
        <v>1755</v>
      </c>
      <c r="O127" s="96">
        <v>32.242063492063494</v>
      </c>
      <c r="P127" s="25" t="s">
        <v>1757</v>
      </c>
      <c r="Q127" s="26"/>
      <c r="R127" s="27"/>
      <c r="S127" s="116" t="s">
        <v>1757</v>
      </c>
      <c r="T127" s="98">
        <v>63954</v>
      </c>
      <c r="U127" s="79">
        <v>0</v>
      </c>
      <c r="V127" s="80">
        <v>5262</v>
      </c>
      <c r="W127" s="118">
        <v>0</v>
      </c>
      <c r="X127" s="101" t="s">
        <v>1757</v>
      </c>
      <c r="Y127" s="119" t="s">
        <v>1757</v>
      </c>
      <c r="Z127" s="82">
        <f t="shared" si="10"/>
        <v>1</v>
      </c>
      <c r="AA127" s="21">
        <f t="shared" si="11"/>
        <v>0</v>
      </c>
      <c r="AB127" s="21">
        <f t="shared" si="12"/>
        <v>0</v>
      </c>
      <c r="AC127" s="21">
        <f t="shared" si="13"/>
        <v>0</v>
      </c>
      <c r="AD127" s="83" t="str">
        <f t="shared" si="14"/>
        <v>-</v>
      </c>
      <c r="AE127" s="82">
        <f t="shared" si="15"/>
        <v>1</v>
      </c>
      <c r="AF127" s="21">
        <f t="shared" si="16"/>
        <v>1</v>
      </c>
      <c r="AG127" s="21" t="str">
        <f t="shared" si="17"/>
        <v>Initial</v>
      </c>
      <c r="AH127" s="83" t="str">
        <f t="shared" si="18"/>
        <v>RLIS</v>
      </c>
      <c r="AI127" s="82">
        <f t="shared" si="19"/>
        <v>0</v>
      </c>
    </row>
    <row r="128" spans="1:35" ht="12.75" customHeight="1">
      <c r="A128" s="108" t="s">
        <v>866</v>
      </c>
      <c r="B128" s="110" t="s">
        <v>867</v>
      </c>
      <c r="C128" s="82" t="s">
        <v>868</v>
      </c>
      <c r="D128" s="21" t="s">
        <v>869</v>
      </c>
      <c r="E128" s="21" t="s">
        <v>870</v>
      </c>
      <c r="F128" s="112" t="s">
        <v>1750</v>
      </c>
      <c r="G128" s="104" t="s">
        <v>871</v>
      </c>
      <c r="H128" s="32" t="s">
        <v>872</v>
      </c>
      <c r="I128" s="22" t="s">
        <v>873</v>
      </c>
      <c r="J128" s="94" t="s">
        <v>1785</v>
      </c>
      <c r="K128" s="23" t="s">
        <v>1755</v>
      </c>
      <c r="L128" s="114" t="s">
        <v>1755</v>
      </c>
      <c r="M128" s="106">
        <v>2731.43</v>
      </c>
      <c r="N128" s="24" t="s">
        <v>1755</v>
      </c>
      <c r="O128" s="96">
        <v>17.831962397179787</v>
      </c>
      <c r="P128" s="25" t="s">
        <v>1755</v>
      </c>
      <c r="Q128" s="26"/>
      <c r="R128" s="27"/>
      <c r="S128" s="116" t="s">
        <v>1757</v>
      </c>
      <c r="T128" s="98">
        <v>160198</v>
      </c>
      <c r="U128" s="79">
        <v>0</v>
      </c>
      <c r="V128" s="80">
        <v>11444</v>
      </c>
      <c r="W128" s="118">
        <v>0</v>
      </c>
      <c r="X128" s="101" t="s">
        <v>1757</v>
      </c>
      <c r="Y128" s="119" t="s">
        <v>1757</v>
      </c>
      <c r="Z128" s="82">
        <f t="shared" si="10"/>
        <v>0</v>
      </c>
      <c r="AA128" s="21">
        <f t="shared" si="11"/>
        <v>0</v>
      </c>
      <c r="AB128" s="21">
        <f t="shared" si="12"/>
        <v>0</v>
      </c>
      <c r="AC128" s="21">
        <f t="shared" si="13"/>
        <v>0</v>
      </c>
      <c r="AD128" s="83" t="str">
        <f t="shared" si="14"/>
        <v>-</v>
      </c>
      <c r="AE128" s="82">
        <f t="shared" si="15"/>
        <v>1</v>
      </c>
      <c r="AF128" s="21">
        <f t="shared" si="16"/>
        <v>0</v>
      </c>
      <c r="AG128" s="21">
        <f t="shared" si="17"/>
        <v>0</v>
      </c>
      <c r="AH128" s="83" t="str">
        <f t="shared" si="18"/>
        <v>-</v>
      </c>
      <c r="AI128" s="82">
        <f t="shared" si="19"/>
        <v>0</v>
      </c>
    </row>
    <row r="129" spans="1:35" ht="12.75" customHeight="1">
      <c r="A129" s="108" t="s">
        <v>874</v>
      </c>
      <c r="B129" s="110" t="s">
        <v>875</v>
      </c>
      <c r="C129" s="82" t="s">
        <v>876</v>
      </c>
      <c r="D129" s="21" t="s">
        <v>877</v>
      </c>
      <c r="E129" s="21" t="s">
        <v>878</v>
      </c>
      <c r="F129" s="112" t="s">
        <v>1750</v>
      </c>
      <c r="G129" s="104" t="s">
        <v>879</v>
      </c>
      <c r="H129" s="32" t="s">
        <v>880</v>
      </c>
      <c r="I129" s="22" t="s">
        <v>881</v>
      </c>
      <c r="J129" s="94" t="s">
        <v>1669</v>
      </c>
      <c r="K129" s="23" t="s">
        <v>1757</v>
      </c>
      <c r="L129" s="114" t="s">
        <v>1755</v>
      </c>
      <c r="M129" s="106">
        <v>380.22</v>
      </c>
      <c r="N129" s="24" t="s">
        <v>1755</v>
      </c>
      <c r="O129" s="96">
        <v>25.487012987012985</v>
      </c>
      <c r="P129" s="25" t="s">
        <v>1757</v>
      </c>
      <c r="Q129" s="26"/>
      <c r="R129" s="27"/>
      <c r="S129" s="116" t="s">
        <v>1757</v>
      </c>
      <c r="T129" s="98">
        <v>29470</v>
      </c>
      <c r="U129" s="79">
        <v>0</v>
      </c>
      <c r="V129" s="80">
        <v>2505</v>
      </c>
      <c r="W129" s="118">
        <v>0</v>
      </c>
      <c r="X129" s="101" t="s">
        <v>1757</v>
      </c>
      <c r="Y129" s="119" t="s">
        <v>1757</v>
      </c>
      <c r="Z129" s="82">
        <f t="shared" si="10"/>
        <v>1</v>
      </c>
      <c r="AA129" s="21">
        <f t="shared" si="11"/>
        <v>1</v>
      </c>
      <c r="AB129" s="21">
        <f t="shared" si="12"/>
        <v>0</v>
      </c>
      <c r="AC129" s="21">
        <f t="shared" si="13"/>
        <v>0</v>
      </c>
      <c r="AD129" s="83" t="str">
        <f t="shared" si="14"/>
        <v>SRSA</v>
      </c>
      <c r="AE129" s="82">
        <f t="shared" si="15"/>
        <v>1</v>
      </c>
      <c r="AF129" s="21">
        <f t="shared" si="16"/>
        <v>1</v>
      </c>
      <c r="AG129" s="21" t="str">
        <f t="shared" si="17"/>
        <v>Initial</v>
      </c>
      <c r="AH129" s="83" t="str">
        <f t="shared" si="18"/>
        <v>-</v>
      </c>
      <c r="AI129" s="82" t="str">
        <f t="shared" si="19"/>
        <v>SRSA</v>
      </c>
    </row>
    <row r="130" spans="1:35" s="31" customFormat="1" ht="12.75" customHeight="1">
      <c r="A130" s="108" t="s">
        <v>882</v>
      </c>
      <c r="B130" s="110" t="s">
        <v>883</v>
      </c>
      <c r="C130" s="82" t="s">
        <v>884</v>
      </c>
      <c r="D130" s="21" t="s">
        <v>885</v>
      </c>
      <c r="E130" s="21" t="s">
        <v>886</v>
      </c>
      <c r="F130" s="112" t="s">
        <v>1750</v>
      </c>
      <c r="G130" s="104" t="s">
        <v>887</v>
      </c>
      <c r="H130" s="32" t="s">
        <v>888</v>
      </c>
      <c r="I130" s="22" t="s">
        <v>889</v>
      </c>
      <c r="J130" s="94" t="s">
        <v>1774</v>
      </c>
      <c r="K130" s="23" t="s">
        <v>1757</v>
      </c>
      <c r="L130" s="114" t="s">
        <v>1755</v>
      </c>
      <c r="M130" s="106">
        <v>613.11</v>
      </c>
      <c r="N130" s="24" t="s">
        <v>1755</v>
      </c>
      <c r="O130" s="96">
        <v>18.387909319899247</v>
      </c>
      <c r="P130" s="25" t="s">
        <v>1755</v>
      </c>
      <c r="Q130" s="26"/>
      <c r="R130" s="27"/>
      <c r="S130" s="116" t="s">
        <v>1757</v>
      </c>
      <c r="T130" s="98">
        <v>50843</v>
      </c>
      <c r="U130" s="79">
        <v>0</v>
      </c>
      <c r="V130" s="80">
        <v>3080</v>
      </c>
      <c r="W130" s="118">
        <v>0</v>
      </c>
      <c r="X130" s="101" t="s">
        <v>1755</v>
      </c>
      <c r="Y130" s="119" t="s">
        <v>1757</v>
      </c>
      <c r="Z130" s="82">
        <f t="shared" si="10"/>
        <v>1</v>
      </c>
      <c r="AA130" s="21">
        <f t="shared" si="11"/>
        <v>0</v>
      </c>
      <c r="AB130" s="21">
        <f t="shared" si="12"/>
        <v>0</v>
      </c>
      <c r="AC130" s="21">
        <f t="shared" si="13"/>
        <v>0</v>
      </c>
      <c r="AD130" s="83" t="str">
        <f t="shared" si="14"/>
        <v>-</v>
      </c>
      <c r="AE130" s="82">
        <f t="shared" si="15"/>
        <v>1</v>
      </c>
      <c r="AF130" s="21">
        <f t="shared" si="16"/>
        <v>0</v>
      </c>
      <c r="AG130" s="21">
        <f t="shared" si="17"/>
        <v>0</v>
      </c>
      <c r="AH130" s="83" t="str">
        <f t="shared" si="18"/>
        <v>-</v>
      </c>
      <c r="AI130" s="82">
        <f t="shared" si="19"/>
        <v>0</v>
      </c>
    </row>
    <row r="131" spans="1:35" ht="12.75" customHeight="1">
      <c r="A131" s="108" t="s">
        <v>890</v>
      </c>
      <c r="B131" s="110" t="s">
        <v>891</v>
      </c>
      <c r="C131" s="82" t="s">
        <v>892</v>
      </c>
      <c r="D131" s="21" t="s">
        <v>893</v>
      </c>
      <c r="E131" s="21" t="s">
        <v>894</v>
      </c>
      <c r="F131" s="112" t="s">
        <v>1750</v>
      </c>
      <c r="G131" s="104" t="s">
        <v>895</v>
      </c>
      <c r="H131" s="32" t="s">
        <v>896</v>
      </c>
      <c r="I131" s="22" t="s">
        <v>897</v>
      </c>
      <c r="J131" s="94" t="s">
        <v>1785</v>
      </c>
      <c r="K131" s="23" t="s">
        <v>1755</v>
      </c>
      <c r="L131" s="114" t="s">
        <v>1755</v>
      </c>
      <c r="M131" s="106">
        <v>1635.24</v>
      </c>
      <c r="N131" s="24" t="s">
        <v>1755</v>
      </c>
      <c r="O131" s="96">
        <v>24.645390070921984</v>
      </c>
      <c r="P131" s="25" t="s">
        <v>1757</v>
      </c>
      <c r="Q131" s="26"/>
      <c r="R131" s="27"/>
      <c r="S131" s="116" t="s">
        <v>1757</v>
      </c>
      <c r="T131" s="98">
        <v>91924</v>
      </c>
      <c r="U131" s="79">
        <v>0</v>
      </c>
      <c r="V131" s="80">
        <v>7079</v>
      </c>
      <c r="W131" s="118">
        <v>0</v>
      </c>
      <c r="X131" s="101" t="s">
        <v>1757</v>
      </c>
      <c r="Y131" s="119" t="s">
        <v>1757</v>
      </c>
      <c r="Z131" s="82">
        <f t="shared" si="10"/>
        <v>0</v>
      </c>
      <c r="AA131" s="21">
        <f t="shared" si="11"/>
        <v>0</v>
      </c>
      <c r="AB131" s="21">
        <f t="shared" si="12"/>
        <v>0</v>
      </c>
      <c r="AC131" s="21">
        <f t="shared" si="13"/>
        <v>0</v>
      </c>
      <c r="AD131" s="83" t="str">
        <f t="shared" si="14"/>
        <v>-</v>
      </c>
      <c r="AE131" s="82">
        <f t="shared" si="15"/>
        <v>1</v>
      </c>
      <c r="AF131" s="21">
        <f t="shared" si="16"/>
        <v>1</v>
      </c>
      <c r="AG131" s="21" t="str">
        <f t="shared" si="17"/>
        <v>Initial</v>
      </c>
      <c r="AH131" s="83" t="str">
        <f t="shared" si="18"/>
        <v>RLIS</v>
      </c>
      <c r="AI131" s="82">
        <f t="shared" si="19"/>
        <v>0</v>
      </c>
    </row>
    <row r="132" spans="1:35" ht="12.75" customHeight="1">
      <c r="A132" s="108" t="s">
        <v>898</v>
      </c>
      <c r="B132" s="110" t="s">
        <v>899</v>
      </c>
      <c r="C132" s="82" t="s">
        <v>900</v>
      </c>
      <c r="D132" s="21" t="s">
        <v>901</v>
      </c>
      <c r="E132" s="21" t="s">
        <v>902</v>
      </c>
      <c r="F132" s="112" t="s">
        <v>1750</v>
      </c>
      <c r="G132" s="104" t="s">
        <v>903</v>
      </c>
      <c r="H132" s="32" t="s">
        <v>904</v>
      </c>
      <c r="I132" s="22" t="s">
        <v>905</v>
      </c>
      <c r="J132" s="94" t="s">
        <v>1774</v>
      </c>
      <c r="K132" s="23" t="s">
        <v>1757</v>
      </c>
      <c r="L132" s="114" t="s">
        <v>1755</v>
      </c>
      <c r="M132" s="106">
        <v>602.62</v>
      </c>
      <c r="N132" s="24" t="s">
        <v>1755</v>
      </c>
      <c r="O132" s="96">
        <v>26.640926640926644</v>
      </c>
      <c r="P132" s="25" t="s">
        <v>1757</v>
      </c>
      <c r="Q132" s="26"/>
      <c r="R132" s="27"/>
      <c r="S132" s="116" t="s">
        <v>1757</v>
      </c>
      <c r="T132" s="98">
        <v>49393</v>
      </c>
      <c r="U132" s="79">
        <v>0</v>
      </c>
      <c r="V132" s="80">
        <v>3844</v>
      </c>
      <c r="W132" s="118">
        <v>0</v>
      </c>
      <c r="X132" s="101" t="s">
        <v>1757</v>
      </c>
      <c r="Y132" s="119" t="s">
        <v>1755</v>
      </c>
      <c r="Z132" s="82">
        <f t="shared" si="10"/>
        <v>1</v>
      </c>
      <c r="AA132" s="21">
        <f t="shared" si="11"/>
        <v>0</v>
      </c>
      <c r="AB132" s="21">
        <f t="shared" si="12"/>
        <v>0</v>
      </c>
      <c r="AC132" s="21">
        <f t="shared" si="13"/>
        <v>0</v>
      </c>
      <c r="AD132" s="83" t="str">
        <f t="shared" si="14"/>
        <v>-</v>
      </c>
      <c r="AE132" s="82">
        <f t="shared" si="15"/>
        <v>1</v>
      </c>
      <c r="AF132" s="21">
        <f t="shared" si="16"/>
        <v>1</v>
      </c>
      <c r="AG132" s="21" t="str">
        <f t="shared" si="17"/>
        <v>Initial</v>
      </c>
      <c r="AH132" s="83" t="str">
        <f t="shared" si="18"/>
        <v>RLIS</v>
      </c>
      <c r="AI132" s="82">
        <f t="shared" si="19"/>
        <v>0</v>
      </c>
    </row>
    <row r="133" spans="1:35" ht="12.75" customHeight="1">
      <c r="A133" s="108" t="s">
        <v>906</v>
      </c>
      <c r="B133" s="110" t="s">
        <v>907</v>
      </c>
      <c r="C133" s="82" t="s">
        <v>638</v>
      </c>
      <c r="D133" s="21" t="s">
        <v>639</v>
      </c>
      <c r="E133" s="21" t="s">
        <v>640</v>
      </c>
      <c r="F133" s="112" t="s">
        <v>1750</v>
      </c>
      <c r="G133" s="104" t="s">
        <v>641</v>
      </c>
      <c r="H133" s="32" t="s">
        <v>642</v>
      </c>
      <c r="I133" s="22" t="s">
        <v>643</v>
      </c>
      <c r="J133" s="94" t="s">
        <v>1785</v>
      </c>
      <c r="K133" s="23" t="s">
        <v>1755</v>
      </c>
      <c r="L133" s="114" t="s">
        <v>1755</v>
      </c>
      <c r="M133" s="106">
        <v>2521.17</v>
      </c>
      <c r="N133" s="24" t="s">
        <v>1755</v>
      </c>
      <c r="O133" s="96">
        <v>46.89521345407503</v>
      </c>
      <c r="P133" s="25" t="s">
        <v>1757</v>
      </c>
      <c r="Q133" s="26"/>
      <c r="R133" s="27"/>
      <c r="S133" s="116" t="s">
        <v>1757</v>
      </c>
      <c r="T133" s="98">
        <v>384055</v>
      </c>
      <c r="U133" s="79">
        <v>0</v>
      </c>
      <c r="V133" s="80">
        <v>23809</v>
      </c>
      <c r="W133" s="118">
        <v>0</v>
      </c>
      <c r="X133" s="101" t="s">
        <v>1757</v>
      </c>
      <c r="Y133" s="119" t="s">
        <v>1755</v>
      </c>
      <c r="Z133" s="82">
        <f aca="true" t="shared" si="20" ref="Z133:Z196">IF(OR(K133="YES",TRIM(L133)="YES"),1,0)</f>
        <v>0</v>
      </c>
      <c r="AA133" s="21">
        <f aca="true" t="shared" si="21" ref="AA133:AA196">IF(OR(AND(ISNUMBER(M133),AND(M133&gt;0,M133&lt;600)),AND(ISNUMBER(M133),AND(M133&gt;0,N133="YES"))),1,0)</f>
        <v>0</v>
      </c>
      <c r="AB133" s="21">
        <f aca="true" t="shared" si="22" ref="AB133:AB196">IF(AND(OR(K133="YES",TRIM(L133)="YES"),(Z133=0)),"Trouble",0)</f>
        <v>0</v>
      </c>
      <c r="AC133" s="21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82">
        <f aca="true" t="shared" si="25" ref="AE133:AE196">IF(S133="YES",1,0)</f>
        <v>1</v>
      </c>
      <c r="AF133" s="21">
        <f aca="true" t="shared" si="26" ref="AF133:AF196">IF(OR(AND(ISNUMBER(Q133),Q133&gt;=20),(AND(ISNUMBER(Q133)=FALSE,AND(ISNUMBER(O133),O133&gt;=20)))),1,0)</f>
        <v>1</v>
      </c>
      <c r="AG133" s="21" t="str">
        <f aca="true" t="shared" si="27" ref="AG133:AG196">IF(AND(AE133=1,AF133=1),"Initial",0)</f>
        <v>Initial</v>
      </c>
      <c r="AH133" s="83" t="str">
        <f aca="true" t="shared" si="28" ref="AH133:AH196">IF(AND(AND(AG133="Initial",AI133=0),AND(ISNUMBER(M133),M133&gt;0)),"RLIS","-")</f>
        <v>RLIS</v>
      </c>
      <c r="AI133" s="82">
        <f aca="true" t="shared" si="29" ref="AI133:AI196">IF(AND(AD133="SRSA",AG133="Initial"),"SRSA",0)</f>
        <v>0</v>
      </c>
    </row>
    <row r="134" spans="1:35" ht="12.75" customHeight="1">
      <c r="A134" s="108" t="s">
        <v>644</v>
      </c>
      <c r="B134" s="110" t="s">
        <v>645</v>
      </c>
      <c r="C134" s="82" t="s">
        <v>646</v>
      </c>
      <c r="D134" s="21" t="s">
        <v>647</v>
      </c>
      <c r="E134" s="21" t="s">
        <v>648</v>
      </c>
      <c r="F134" s="112" t="s">
        <v>1750</v>
      </c>
      <c r="G134" s="104" t="s">
        <v>649</v>
      </c>
      <c r="H134" s="32" t="s">
        <v>650</v>
      </c>
      <c r="I134" s="22" t="s">
        <v>651</v>
      </c>
      <c r="J134" s="94" t="s">
        <v>1774</v>
      </c>
      <c r="K134" s="23" t="s">
        <v>1757</v>
      </c>
      <c r="L134" s="114" t="s">
        <v>1755</v>
      </c>
      <c r="M134" s="106">
        <v>492.95</v>
      </c>
      <c r="N134" s="24" t="s">
        <v>1755</v>
      </c>
      <c r="O134" s="96">
        <v>34.11764705882353</v>
      </c>
      <c r="P134" s="25" t="s">
        <v>1757</v>
      </c>
      <c r="Q134" s="26"/>
      <c r="R134" s="27"/>
      <c r="S134" s="116" t="s">
        <v>1757</v>
      </c>
      <c r="T134" s="98">
        <v>45659</v>
      </c>
      <c r="U134" s="79">
        <v>0</v>
      </c>
      <c r="V134" s="80">
        <v>2663</v>
      </c>
      <c r="W134" s="118">
        <v>0</v>
      </c>
      <c r="X134" s="101" t="s">
        <v>1757</v>
      </c>
      <c r="Y134" s="119" t="s">
        <v>1757</v>
      </c>
      <c r="Z134" s="82">
        <f t="shared" si="20"/>
        <v>1</v>
      </c>
      <c r="AA134" s="21">
        <f t="shared" si="21"/>
        <v>1</v>
      </c>
      <c r="AB134" s="21">
        <f t="shared" si="22"/>
        <v>0</v>
      </c>
      <c r="AC134" s="21">
        <f t="shared" si="23"/>
        <v>0</v>
      </c>
      <c r="AD134" s="83" t="str">
        <f t="shared" si="24"/>
        <v>SRSA</v>
      </c>
      <c r="AE134" s="82">
        <f t="shared" si="25"/>
        <v>1</v>
      </c>
      <c r="AF134" s="21">
        <f t="shared" si="26"/>
        <v>1</v>
      </c>
      <c r="AG134" s="21" t="str">
        <f t="shared" si="27"/>
        <v>Initial</v>
      </c>
      <c r="AH134" s="83" t="str">
        <f t="shared" si="28"/>
        <v>-</v>
      </c>
      <c r="AI134" s="82" t="str">
        <f t="shared" si="29"/>
        <v>SRSA</v>
      </c>
    </row>
    <row r="135" spans="1:35" ht="12.75" customHeight="1">
      <c r="A135" s="108" t="s">
        <v>652</v>
      </c>
      <c r="B135" s="110" t="s">
        <v>653</v>
      </c>
      <c r="C135" s="82" t="s">
        <v>654</v>
      </c>
      <c r="D135" s="21" t="s">
        <v>655</v>
      </c>
      <c r="E135" s="21" t="s">
        <v>656</v>
      </c>
      <c r="F135" s="112" t="s">
        <v>1750</v>
      </c>
      <c r="G135" s="104" t="s">
        <v>657</v>
      </c>
      <c r="H135" s="32" t="s">
        <v>658</v>
      </c>
      <c r="I135" s="22" t="s">
        <v>659</v>
      </c>
      <c r="J135" s="94" t="s">
        <v>1774</v>
      </c>
      <c r="K135" s="23" t="s">
        <v>1757</v>
      </c>
      <c r="L135" s="114" t="s">
        <v>1755</v>
      </c>
      <c r="M135" s="106">
        <v>1479.16</v>
      </c>
      <c r="N135" s="24" t="s">
        <v>1755</v>
      </c>
      <c r="O135" s="96">
        <v>33.782129742962056</v>
      </c>
      <c r="P135" s="25" t="s">
        <v>1757</v>
      </c>
      <c r="Q135" s="26"/>
      <c r="R135" s="27"/>
      <c r="S135" s="116" t="s">
        <v>1757</v>
      </c>
      <c r="T135" s="98">
        <v>119528</v>
      </c>
      <c r="U135" s="79">
        <v>0</v>
      </c>
      <c r="V135" s="80">
        <v>9244</v>
      </c>
      <c r="W135" s="118">
        <v>0</v>
      </c>
      <c r="X135" s="101" t="s">
        <v>1757</v>
      </c>
      <c r="Y135" s="119" t="s">
        <v>1757</v>
      </c>
      <c r="Z135" s="82">
        <f t="shared" si="20"/>
        <v>1</v>
      </c>
      <c r="AA135" s="21">
        <f t="shared" si="21"/>
        <v>0</v>
      </c>
      <c r="AB135" s="21">
        <f t="shared" si="22"/>
        <v>0</v>
      </c>
      <c r="AC135" s="21">
        <f t="shared" si="23"/>
        <v>0</v>
      </c>
      <c r="AD135" s="83" t="str">
        <f t="shared" si="24"/>
        <v>-</v>
      </c>
      <c r="AE135" s="82">
        <f t="shared" si="25"/>
        <v>1</v>
      </c>
      <c r="AF135" s="21">
        <f t="shared" si="26"/>
        <v>1</v>
      </c>
      <c r="AG135" s="21" t="str">
        <f t="shared" si="27"/>
        <v>Initial</v>
      </c>
      <c r="AH135" s="83" t="str">
        <f t="shared" si="28"/>
        <v>RLIS</v>
      </c>
      <c r="AI135" s="82">
        <f t="shared" si="29"/>
        <v>0</v>
      </c>
    </row>
    <row r="136" spans="1:35" ht="12.75" customHeight="1">
      <c r="A136" s="108" t="s">
        <v>660</v>
      </c>
      <c r="B136" s="110" t="s">
        <v>661</v>
      </c>
      <c r="C136" s="82" t="s">
        <v>662</v>
      </c>
      <c r="D136" s="21" t="s">
        <v>663</v>
      </c>
      <c r="E136" s="21" t="s">
        <v>664</v>
      </c>
      <c r="F136" s="112" t="s">
        <v>1750</v>
      </c>
      <c r="G136" s="104" t="s">
        <v>665</v>
      </c>
      <c r="H136" s="32" t="s">
        <v>1784</v>
      </c>
      <c r="I136" s="22" t="s">
        <v>666</v>
      </c>
      <c r="J136" s="94" t="s">
        <v>1774</v>
      </c>
      <c r="K136" s="23" t="s">
        <v>1757</v>
      </c>
      <c r="L136" s="114" t="s">
        <v>1755</v>
      </c>
      <c r="M136" s="106">
        <v>426.09</v>
      </c>
      <c r="N136" s="24" t="s">
        <v>1755</v>
      </c>
      <c r="O136" s="96">
        <v>19.392917369308602</v>
      </c>
      <c r="P136" s="25" t="s">
        <v>1755</v>
      </c>
      <c r="Q136" s="26"/>
      <c r="R136" s="27"/>
      <c r="S136" s="116" t="s">
        <v>1757</v>
      </c>
      <c r="T136" s="98">
        <v>28570</v>
      </c>
      <c r="U136" s="79">
        <v>0</v>
      </c>
      <c r="V136" s="80">
        <v>1819</v>
      </c>
      <c r="W136" s="118">
        <v>0</v>
      </c>
      <c r="X136" s="101" t="s">
        <v>1757</v>
      </c>
      <c r="Y136" s="119" t="s">
        <v>1757</v>
      </c>
      <c r="Z136" s="82">
        <f t="shared" si="20"/>
        <v>1</v>
      </c>
      <c r="AA136" s="21">
        <f t="shared" si="21"/>
        <v>1</v>
      </c>
      <c r="AB136" s="21">
        <f t="shared" si="22"/>
        <v>0</v>
      </c>
      <c r="AC136" s="21">
        <f t="shared" si="23"/>
        <v>0</v>
      </c>
      <c r="AD136" s="83" t="str">
        <f t="shared" si="24"/>
        <v>SRSA</v>
      </c>
      <c r="AE136" s="82">
        <f t="shared" si="25"/>
        <v>1</v>
      </c>
      <c r="AF136" s="21">
        <f t="shared" si="26"/>
        <v>0</v>
      </c>
      <c r="AG136" s="21">
        <f t="shared" si="27"/>
        <v>0</v>
      </c>
      <c r="AH136" s="83" t="str">
        <f t="shared" si="28"/>
        <v>-</v>
      </c>
      <c r="AI136" s="82">
        <f t="shared" si="29"/>
        <v>0</v>
      </c>
    </row>
    <row r="137" spans="1:35" ht="12.75" customHeight="1">
      <c r="A137" s="108" t="s">
        <v>667</v>
      </c>
      <c r="B137" s="110" t="s">
        <v>668</v>
      </c>
      <c r="C137" s="82" t="s">
        <v>669</v>
      </c>
      <c r="D137" s="21" t="s">
        <v>670</v>
      </c>
      <c r="E137" s="21" t="s">
        <v>1790</v>
      </c>
      <c r="F137" s="112" t="s">
        <v>1750</v>
      </c>
      <c r="G137" s="104" t="s">
        <v>671</v>
      </c>
      <c r="H137" s="32" t="s">
        <v>1784</v>
      </c>
      <c r="I137" s="22" t="s">
        <v>672</v>
      </c>
      <c r="J137" s="94" t="s">
        <v>1794</v>
      </c>
      <c r="K137" s="23" t="s">
        <v>1755</v>
      </c>
      <c r="L137" s="114" t="s">
        <v>1755</v>
      </c>
      <c r="M137" s="106"/>
      <c r="N137" s="24" t="s">
        <v>1755</v>
      </c>
      <c r="O137" s="96" t="s">
        <v>1756</v>
      </c>
      <c r="P137" s="25" t="s">
        <v>1755</v>
      </c>
      <c r="Q137" s="26"/>
      <c r="R137" s="27"/>
      <c r="S137" s="116" t="s">
        <v>1755</v>
      </c>
      <c r="T137" s="98">
        <v>2250</v>
      </c>
      <c r="U137" s="79">
        <v>0</v>
      </c>
      <c r="V137" s="80">
        <v>513</v>
      </c>
      <c r="W137" s="118">
        <v>0</v>
      </c>
      <c r="X137" s="101" t="s">
        <v>1757</v>
      </c>
      <c r="Y137" s="119" t="s">
        <v>1755</v>
      </c>
      <c r="Z137" s="82">
        <f t="shared" si="20"/>
        <v>0</v>
      </c>
      <c r="AA137" s="21">
        <f t="shared" si="21"/>
        <v>0</v>
      </c>
      <c r="AB137" s="21">
        <f t="shared" si="22"/>
        <v>0</v>
      </c>
      <c r="AC137" s="21">
        <f t="shared" si="23"/>
        <v>0</v>
      </c>
      <c r="AD137" s="83" t="str">
        <f t="shared" si="24"/>
        <v>-</v>
      </c>
      <c r="AE137" s="82">
        <f t="shared" si="25"/>
        <v>0</v>
      </c>
      <c r="AF137" s="21">
        <f t="shared" si="26"/>
        <v>0</v>
      </c>
      <c r="AG137" s="21">
        <f t="shared" si="27"/>
        <v>0</v>
      </c>
      <c r="AH137" s="83" t="str">
        <f t="shared" si="28"/>
        <v>-</v>
      </c>
      <c r="AI137" s="82">
        <f t="shared" si="29"/>
        <v>0</v>
      </c>
    </row>
    <row r="138" spans="1:35" ht="12.75" customHeight="1">
      <c r="A138" s="108" t="s">
        <v>673</v>
      </c>
      <c r="B138" s="110" t="s">
        <v>674</v>
      </c>
      <c r="C138" s="82" t="s">
        <v>675</v>
      </c>
      <c r="D138" s="21" t="s">
        <v>676</v>
      </c>
      <c r="E138" s="21" t="s">
        <v>677</v>
      </c>
      <c r="F138" s="112" t="s">
        <v>1750</v>
      </c>
      <c r="G138" s="104" t="s">
        <v>678</v>
      </c>
      <c r="H138" s="32" t="s">
        <v>679</v>
      </c>
      <c r="I138" s="22" t="s">
        <v>680</v>
      </c>
      <c r="J138" s="94" t="s">
        <v>1592</v>
      </c>
      <c r="K138" s="23" t="s">
        <v>1755</v>
      </c>
      <c r="L138" s="114" t="s">
        <v>1755</v>
      </c>
      <c r="M138" s="106">
        <v>2512.63</v>
      </c>
      <c r="N138" s="24" t="s">
        <v>1755</v>
      </c>
      <c r="O138" s="96">
        <v>32.34301147873059</v>
      </c>
      <c r="P138" s="25" t="s">
        <v>1757</v>
      </c>
      <c r="Q138" s="26"/>
      <c r="R138" s="27"/>
      <c r="S138" s="116" t="s">
        <v>1757</v>
      </c>
      <c r="T138" s="98">
        <v>210197</v>
      </c>
      <c r="U138" s="79">
        <v>0</v>
      </c>
      <c r="V138" s="80">
        <v>15637</v>
      </c>
      <c r="W138" s="118">
        <v>0</v>
      </c>
      <c r="X138" s="101" t="s">
        <v>1755</v>
      </c>
      <c r="Y138" s="119" t="s">
        <v>1757</v>
      </c>
      <c r="Z138" s="82">
        <f t="shared" si="20"/>
        <v>0</v>
      </c>
      <c r="AA138" s="21">
        <f t="shared" si="21"/>
        <v>0</v>
      </c>
      <c r="AB138" s="21">
        <f t="shared" si="22"/>
        <v>0</v>
      </c>
      <c r="AC138" s="21">
        <f t="shared" si="23"/>
        <v>0</v>
      </c>
      <c r="AD138" s="83" t="str">
        <f t="shared" si="24"/>
        <v>-</v>
      </c>
      <c r="AE138" s="82">
        <f t="shared" si="25"/>
        <v>1</v>
      </c>
      <c r="AF138" s="21">
        <f t="shared" si="26"/>
        <v>1</v>
      </c>
      <c r="AG138" s="21" t="str">
        <f t="shared" si="27"/>
        <v>Initial</v>
      </c>
      <c r="AH138" s="83" t="str">
        <f t="shared" si="28"/>
        <v>RLIS</v>
      </c>
      <c r="AI138" s="82">
        <f t="shared" si="29"/>
        <v>0</v>
      </c>
    </row>
    <row r="139" spans="1:35" ht="12.75" customHeight="1">
      <c r="A139" s="108" t="s">
        <v>681</v>
      </c>
      <c r="B139" s="110" t="s">
        <v>682</v>
      </c>
      <c r="C139" s="82" t="s">
        <v>683</v>
      </c>
      <c r="D139" s="21" t="s">
        <v>684</v>
      </c>
      <c r="E139" s="21" t="s">
        <v>685</v>
      </c>
      <c r="F139" s="112" t="s">
        <v>1750</v>
      </c>
      <c r="G139" s="104" t="s">
        <v>686</v>
      </c>
      <c r="H139" s="32" t="s">
        <v>687</v>
      </c>
      <c r="I139" s="22" t="s">
        <v>688</v>
      </c>
      <c r="J139" s="94" t="s">
        <v>1774</v>
      </c>
      <c r="K139" s="23" t="s">
        <v>1757</v>
      </c>
      <c r="L139" s="114" t="s">
        <v>1755</v>
      </c>
      <c r="M139" s="106">
        <v>769.84</v>
      </c>
      <c r="N139" s="24" t="s">
        <v>1755</v>
      </c>
      <c r="O139" s="96">
        <v>25.126262626262623</v>
      </c>
      <c r="P139" s="25" t="s">
        <v>1757</v>
      </c>
      <c r="Q139" s="26"/>
      <c r="R139" s="27"/>
      <c r="S139" s="116" t="s">
        <v>1757</v>
      </c>
      <c r="T139" s="98">
        <v>48127</v>
      </c>
      <c r="U139" s="79">
        <v>0</v>
      </c>
      <c r="V139" s="80">
        <v>3532</v>
      </c>
      <c r="W139" s="118">
        <v>0</v>
      </c>
      <c r="X139" s="101" t="s">
        <v>1757</v>
      </c>
      <c r="Y139" s="119" t="s">
        <v>1755</v>
      </c>
      <c r="Z139" s="82">
        <f t="shared" si="20"/>
        <v>1</v>
      </c>
      <c r="AA139" s="21">
        <f t="shared" si="21"/>
        <v>0</v>
      </c>
      <c r="AB139" s="21">
        <f t="shared" si="22"/>
        <v>0</v>
      </c>
      <c r="AC139" s="21">
        <f t="shared" si="23"/>
        <v>0</v>
      </c>
      <c r="AD139" s="83" t="str">
        <f t="shared" si="24"/>
        <v>-</v>
      </c>
      <c r="AE139" s="82">
        <f t="shared" si="25"/>
        <v>1</v>
      </c>
      <c r="AF139" s="21">
        <f t="shared" si="26"/>
        <v>1</v>
      </c>
      <c r="AG139" s="21" t="str">
        <f t="shared" si="27"/>
        <v>Initial</v>
      </c>
      <c r="AH139" s="83" t="str">
        <f t="shared" si="28"/>
        <v>RLIS</v>
      </c>
      <c r="AI139" s="82">
        <f t="shared" si="29"/>
        <v>0</v>
      </c>
    </row>
    <row r="140" spans="1:35" ht="12.75" customHeight="1">
      <c r="A140" s="108" t="s">
        <v>689</v>
      </c>
      <c r="B140" s="110" t="s">
        <v>690</v>
      </c>
      <c r="C140" s="82" t="s">
        <v>691</v>
      </c>
      <c r="D140" s="21" t="s">
        <v>692</v>
      </c>
      <c r="E140" s="21" t="s">
        <v>1199</v>
      </c>
      <c r="F140" s="112" t="s">
        <v>1750</v>
      </c>
      <c r="G140" s="104" t="s">
        <v>693</v>
      </c>
      <c r="H140" s="32" t="s">
        <v>1784</v>
      </c>
      <c r="I140" s="22" t="s">
        <v>694</v>
      </c>
      <c r="J140" s="94" t="s">
        <v>1794</v>
      </c>
      <c r="K140" s="23" t="s">
        <v>1755</v>
      </c>
      <c r="L140" s="114" t="s">
        <v>1755</v>
      </c>
      <c r="M140" s="106">
        <v>3423.98</v>
      </c>
      <c r="N140" s="24" t="s">
        <v>1755</v>
      </c>
      <c r="O140" s="96">
        <v>37.24559023066486</v>
      </c>
      <c r="P140" s="25" t="s">
        <v>1757</v>
      </c>
      <c r="Q140" s="26"/>
      <c r="R140" s="27"/>
      <c r="S140" s="116" t="s">
        <v>1755</v>
      </c>
      <c r="T140" s="98">
        <v>356463</v>
      </c>
      <c r="U140" s="79">
        <v>0</v>
      </c>
      <c r="V140" s="80">
        <v>28470</v>
      </c>
      <c r="W140" s="118">
        <v>0</v>
      </c>
      <c r="X140" s="101" t="s">
        <v>1757</v>
      </c>
      <c r="Y140" s="119" t="s">
        <v>1755</v>
      </c>
      <c r="Z140" s="82">
        <f t="shared" si="20"/>
        <v>0</v>
      </c>
      <c r="AA140" s="21">
        <f t="shared" si="21"/>
        <v>0</v>
      </c>
      <c r="AB140" s="21">
        <f t="shared" si="22"/>
        <v>0</v>
      </c>
      <c r="AC140" s="21">
        <f t="shared" si="23"/>
        <v>0</v>
      </c>
      <c r="AD140" s="83" t="str">
        <f t="shared" si="24"/>
        <v>-</v>
      </c>
      <c r="AE140" s="82">
        <f t="shared" si="25"/>
        <v>0</v>
      </c>
      <c r="AF140" s="21">
        <f t="shared" si="26"/>
        <v>1</v>
      </c>
      <c r="AG140" s="21">
        <f t="shared" si="27"/>
        <v>0</v>
      </c>
      <c r="AH140" s="83" t="str">
        <f t="shared" si="28"/>
        <v>-</v>
      </c>
      <c r="AI140" s="82">
        <f t="shared" si="29"/>
        <v>0</v>
      </c>
    </row>
    <row r="141" spans="1:35" ht="12.75" customHeight="1">
      <c r="A141" s="108" t="s">
        <v>695</v>
      </c>
      <c r="B141" s="110" t="s">
        <v>696</v>
      </c>
      <c r="C141" s="82" t="s">
        <v>697</v>
      </c>
      <c r="D141" s="21" t="s">
        <v>698</v>
      </c>
      <c r="E141" s="21" t="s">
        <v>699</v>
      </c>
      <c r="F141" s="112" t="s">
        <v>1750</v>
      </c>
      <c r="G141" s="104" t="s">
        <v>700</v>
      </c>
      <c r="H141" s="32" t="s">
        <v>1470</v>
      </c>
      <c r="I141" s="22" t="s">
        <v>701</v>
      </c>
      <c r="J141" s="94" t="s">
        <v>1785</v>
      </c>
      <c r="K141" s="23" t="s">
        <v>1755</v>
      </c>
      <c r="L141" s="114" t="s">
        <v>1755</v>
      </c>
      <c r="M141" s="106">
        <v>991.75</v>
      </c>
      <c r="N141" s="24" t="s">
        <v>1755</v>
      </c>
      <c r="O141" s="96">
        <v>31.920529801324506</v>
      </c>
      <c r="P141" s="25" t="s">
        <v>1757</v>
      </c>
      <c r="Q141" s="26"/>
      <c r="R141" s="27"/>
      <c r="S141" s="116" t="s">
        <v>1757</v>
      </c>
      <c r="T141" s="98">
        <v>61394</v>
      </c>
      <c r="U141" s="79">
        <v>0</v>
      </c>
      <c r="V141" s="80">
        <v>4121</v>
      </c>
      <c r="W141" s="118">
        <v>0</v>
      </c>
      <c r="X141" s="101" t="s">
        <v>1757</v>
      </c>
      <c r="Y141" s="119" t="s">
        <v>1755</v>
      </c>
      <c r="Z141" s="82">
        <f t="shared" si="20"/>
        <v>0</v>
      </c>
      <c r="AA141" s="21">
        <f t="shared" si="21"/>
        <v>0</v>
      </c>
      <c r="AB141" s="21">
        <f t="shared" si="22"/>
        <v>0</v>
      </c>
      <c r="AC141" s="21">
        <f t="shared" si="23"/>
        <v>0</v>
      </c>
      <c r="AD141" s="83" t="str">
        <f t="shared" si="24"/>
        <v>-</v>
      </c>
      <c r="AE141" s="82">
        <f t="shared" si="25"/>
        <v>1</v>
      </c>
      <c r="AF141" s="21">
        <f t="shared" si="26"/>
        <v>1</v>
      </c>
      <c r="AG141" s="21" t="str">
        <f t="shared" si="27"/>
        <v>Initial</v>
      </c>
      <c r="AH141" s="83" t="str">
        <f t="shared" si="28"/>
        <v>RLIS</v>
      </c>
      <c r="AI141" s="82">
        <f t="shared" si="29"/>
        <v>0</v>
      </c>
    </row>
    <row r="142" spans="1:35" ht="12.75" customHeight="1">
      <c r="A142" s="108" t="s">
        <v>702</v>
      </c>
      <c r="B142" s="110" t="s">
        <v>703</v>
      </c>
      <c r="C142" s="82" t="s">
        <v>704</v>
      </c>
      <c r="D142" s="21" t="s">
        <v>705</v>
      </c>
      <c r="E142" s="21" t="s">
        <v>706</v>
      </c>
      <c r="F142" s="112" t="s">
        <v>1750</v>
      </c>
      <c r="G142" s="104" t="s">
        <v>707</v>
      </c>
      <c r="H142" s="32" t="s">
        <v>708</v>
      </c>
      <c r="I142" s="22" t="s">
        <v>709</v>
      </c>
      <c r="J142" s="94" t="s">
        <v>1774</v>
      </c>
      <c r="K142" s="23" t="s">
        <v>1757</v>
      </c>
      <c r="L142" s="114" t="s">
        <v>1755</v>
      </c>
      <c r="M142" s="106">
        <v>445.43</v>
      </c>
      <c r="N142" s="24" t="s">
        <v>1755</v>
      </c>
      <c r="O142" s="96">
        <v>40.15151515151515</v>
      </c>
      <c r="P142" s="25" t="s">
        <v>1757</v>
      </c>
      <c r="Q142" s="26"/>
      <c r="R142" s="27"/>
      <c r="S142" s="116" t="s">
        <v>1757</v>
      </c>
      <c r="T142" s="98">
        <v>86175</v>
      </c>
      <c r="U142" s="79">
        <v>0</v>
      </c>
      <c r="V142" s="80">
        <v>5699</v>
      </c>
      <c r="W142" s="118">
        <v>0</v>
      </c>
      <c r="X142" s="101" t="s">
        <v>1755</v>
      </c>
      <c r="Y142" s="119" t="s">
        <v>1755</v>
      </c>
      <c r="Z142" s="82">
        <f t="shared" si="20"/>
        <v>1</v>
      </c>
      <c r="AA142" s="21">
        <f t="shared" si="21"/>
        <v>1</v>
      </c>
      <c r="AB142" s="21">
        <f t="shared" si="22"/>
        <v>0</v>
      </c>
      <c r="AC142" s="21">
        <f t="shared" si="23"/>
        <v>0</v>
      </c>
      <c r="AD142" s="83" t="str">
        <f t="shared" si="24"/>
        <v>SRSA</v>
      </c>
      <c r="AE142" s="82">
        <f t="shared" si="25"/>
        <v>1</v>
      </c>
      <c r="AF142" s="21">
        <f t="shared" si="26"/>
        <v>1</v>
      </c>
      <c r="AG142" s="21" t="str">
        <f t="shared" si="27"/>
        <v>Initial</v>
      </c>
      <c r="AH142" s="83" t="str">
        <f t="shared" si="28"/>
        <v>-</v>
      </c>
      <c r="AI142" s="82" t="str">
        <f t="shared" si="29"/>
        <v>SRSA</v>
      </c>
    </row>
    <row r="143" spans="1:35" ht="12.75" customHeight="1">
      <c r="A143" s="108" t="s">
        <v>710</v>
      </c>
      <c r="B143" s="110" t="s">
        <v>711</v>
      </c>
      <c r="C143" s="82" t="s">
        <v>712</v>
      </c>
      <c r="D143" s="21" t="s">
        <v>713</v>
      </c>
      <c r="E143" s="21" t="s">
        <v>714</v>
      </c>
      <c r="F143" s="112" t="s">
        <v>1750</v>
      </c>
      <c r="G143" s="104" t="s">
        <v>715</v>
      </c>
      <c r="H143" s="32" t="s">
        <v>716</v>
      </c>
      <c r="I143" s="22" t="s">
        <v>717</v>
      </c>
      <c r="J143" s="94" t="s">
        <v>1669</v>
      </c>
      <c r="K143" s="23" t="s">
        <v>1757</v>
      </c>
      <c r="L143" s="114" t="s">
        <v>1755</v>
      </c>
      <c r="M143" s="106">
        <v>2363.9</v>
      </c>
      <c r="N143" s="24" t="s">
        <v>1755</v>
      </c>
      <c r="O143" s="96">
        <v>23.832145684877275</v>
      </c>
      <c r="P143" s="25" t="s">
        <v>1757</v>
      </c>
      <c r="Q143" s="26"/>
      <c r="R143" s="27"/>
      <c r="S143" s="116" t="s">
        <v>1757</v>
      </c>
      <c r="T143" s="98">
        <v>137285</v>
      </c>
      <c r="U143" s="79">
        <v>0</v>
      </c>
      <c r="V143" s="80">
        <v>10914</v>
      </c>
      <c r="W143" s="118">
        <v>0</v>
      </c>
      <c r="X143" s="101" t="s">
        <v>1757</v>
      </c>
      <c r="Y143" s="119" t="s">
        <v>1755</v>
      </c>
      <c r="Z143" s="82">
        <f t="shared" si="20"/>
        <v>1</v>
      </c>
      <c r="AA143" s="21">
        <f t="shared" si="21"/>
        <v>0</v>
      </c>
      <c r="AB143" s="21">
        <f t="shared" si="22"/>
        <v>0</v>
      </c>
      <c r="AC143" s="21">
        <f t="shared" si="23"/>
        <v>0</v>
      </c>
      <c r="AD143" s="83" t="str">
        <f t="shared" si="24"/>
        <v>-</v>
      </c>
      <c r="AE143" s="82">
        <f t="shared" si="25"/>
        <v>1</v>
      </c>
      <c r="AF143" s="21">
        <f t="shared" si="26"/>
        <v>1</v>
      </c>
      <c r="AG143" s="21" t="str">
        <f t="shared" si="27"/>
        <v>Initial</v>
      </c>
      <c r="AH143" s="83" t="str">
        <f t="shared" si="28"/>
        <v>RLIS</v>
      </c>
      <c r="AI143" s="82">
        <f t="shared" si="29"/>
        <v>0</v>
      </c>
    </row>
    <row r="144" spans="1:35" ht="12.75" customHeight="1">
      <c r="A144" s="108" t="s">
        <v>718</v>
      </c>
      <c r="B144" s="110" t="s">
        <v>719</v>
      </c>
      <c r="C144" s="82" t="s">
        <v>720</v>
      </c>
      <c r="D144" s="21" t="s">
        <v>721</v>
      </c>
      <c r="E144" s="21" t="s">
        <v>722</v>
      </c>
      <c r="F144" s="112" t="s">
        <v>1750</v>
      </c>
      <c r="G144" s="104" t="s">
        <v>723</v>
      </c>
      <c r="H144" s="32" t="s">
        <v>1784</v>
      </c>
      <c r="I144" s="22" t="s">
        <v>724</v>
      </c>
      <c r="J144" s="94" t="s">
        <v>1774</v>
      </c>
      <c r="K144" s="23" t="s">
        <v>1757</v>
      </c>
      <c r="L144" s="114" t="s">
        <v>1755</v>
      </c>
      <c r="M144" s="106">
        <v>55.79</v>
      </c>
      <c r="N144" s="24" t="s">
        <v>1755</v>
      </c>
      <c r="O144" s="96" t="s">
        <v>1756</v>
      </c>
      <c r="P144" s="25" t="s">
        <v>1755</v>
      </c>
      <c r="Q144" s="26"/>
      <c r="R144" s="27"/>
      <c r="S144" s="116" t="s">
        <v>1757</v>
      </c>
      <c r="T144" s="98">
        <v>1414</v>
      </c>
      <c r="U144" s="79">
        <v>0</v>
      </c>
      <c r="V144" s="80">
        <v>298</v>
      </c>
      <c r="W144" s="118">
        <v>0</v>
      </c>
      <c r="X144" s="101" t="s">
        <v>1757</v>
      </c>
      <c r="Y144" s="119" t="s">
        <v>1755</v>
      </c>
      <c r="Z144" s="82">
        <f t="shared" si="20"/>
        <v>1</v>
      </c>
      <c r="AA144" s="21">
        <f t="shared" si="21"/>
        <v>1</v>
      </c>
      <c r="AB144" s="21">
        <f t="shared" si="22"/>
        <v>0</v>
      </c>
      <c r="AC144" s="21">
        <f t="shared" si="23"/>
        <v>0</v>
      </c>
      <c r="AD144" s="83" t="str">
        <f t="shared" si="24"/>
        <v>SRSA</v>
      </c>
      <c r="AE144" s="82">
        <f t="shared" si="25"/>
        <v>1</v>
      </c>
      <c r="AF144" s="21">
        <f t="shared" si="26"/>
        <v>0</v>
      </c>
      <c r="AG144" s="21">
        <f t="shared" si="27"/>
        <v>0</v>
      </c>
      <c r="AH144" s="83" t="str">
        <f t="shared" si="28"/>
        <v>-</v>
      </c>
      <c r="AI144" s="82">
        <f t="shared" si="29"/>
        <v>0</v>
      </c>
    </row>
    <row r="145" spans="1:35" ht="12.75" customHeight="1">
      <c r="A145" s="108" t="s">
        <v>725</v>
      </c>
      <c r="B145" s="110" t="s">
        <v>726</v>
      </c>
      <c r="C145" s="82" t="s">
        <v>727</v>
      </c>
      <c r="D145" s="21" t="s">
        <v>728</v>
      </c>
      <c r="E145" s="21" t="s">
        <v>729</v>
      </c>
      <c r="F145" s="112" t="s">
        <v>1750</v>
      </c>
      <c r="G145" s="104" t="s">
        <v>730</v>
      </c>
      <c r="H145" s="32" t="s">
        <v>731</v>
      </c>
      <c r="I145" s="22" t="s">
        <v>732</v>
      </c>
      <c r="J145" s="94" t="s">
        <v>1774</v>
      </c>
      <c r="K145" s="23" t="s">
        <v>1757</v>
      </c>
      <c r="L145" s="114" t="s">
        <v>1755</v>
      </c>
      <c r="M145" s="106">
        <v>492.29</v>
      </c>
      <c r="N145" s="24" t="s">
        <v>1755</v>
      </c>
      <c r="O145" s="96">
        <v>30.929487179487182</v>
      </c>
      <c r="P145" s="25" t="s">
        <v>1757</v>
      </c>
      <c r="Q145" s="26"/>
      <c r="R145" s="27"/>
      <c r="S145" s="116" t="s">
        <v>1757</v>
      </c>
      <c r="T145" s="98">
        <v>46742</v>
      </c>
      <c r="U145" s="79">
        <v>0</v>
      </c>
      <c r="V145" s="80">
        <v>2864</v>
      </c>
      <c r="W145" s="118">
        <v>0</v>
      </c>
      <c r="X145" s="101" t="s">
        <v>1757</v>
      </c>
      <c r="Y145" s="119" t="s">
        <v>1755</v>
      </c>
      <c r="Z145" s="82">
        <f t="shared" si="20"/>
        <v>1</v>
      </c>
      <c r="AA145" s="21">
        <f t="shared" si="21"/>
        <v>1</v>
      </c>
      <c r="AB145" s="21">
        <f t="shared" si="22"/>
        <v>0</v>
      </c>
      <c r="AC145" s="21">
        <f t="shared" si="23"/>
        <v>0</v>
      </c>
      <c r="AD145" s="83" t="str">
        <f t="shared" si="24"/>
        <v>SRSA</v>
      </c>
      <c r="AE145" s="82">
        <f t="shared" si="25"/>
        <v>1</v>
      </c>
      <c r="AF145" s="21">
        <f t="shared" si="26"/>
        <v>1</v>
      </c>
      <c r="AG145" s="21" t="str">
        <f t="shared" si="27"/>
        <v>Initial</v>
      </c>
      <c r="AH145" s="83" t="str">
        <f t="shared" si="28"/>
        <v>-</v>
      </c>
      <c r="AI145" s="82" t="str">
        <f t="shared" si="29"/>
        <v>SRSA</v>
      </c>
    </row>
    <row r="146" spans="1:35" ht="12.75" customHeight="1">
      <c r="A146" s="108" t="s">
        <v>733</v>
      </c>
      <c r="B146" s="110" t="s">
        <v>734</v>
      </c>
      <c r="C146" s="82" t="s">
        <v>735</v>
      </c>
      <c r="D146" s="21" t="s">
        <v>736</v>
      </c>
      <c r="E146" s="21" t="s">
        <v>737</v>
      </c>
      <c r="F146" s="112" t="s">
        <v>1750</v>
      </c>
      <c r="G146" s="104" t="s">
        <v>738</v>
      </c>
      <c r="H146" s="32" t="s">
        <v>739</v>
      </c>
      <c r="I146" s="22" t="s">
        <v>740</v>
      </c>
      <c r="J146" s="94" t="s">
        <v>1774</v>
      </c>
      <c r="K146" s="23" t="s">
        <v>1757</v>
      </c>
      <c r="L146" s="114" t="s">
        <v>1755</v>
      </c>
      <c r="M146" s="106">
        <v>781.09</v>
      </c>
      <c r="N146" s="24" t="s">
        <v>1755</v>
      </c>
      <c r="O146" s="96">
        <v>24.561403508771928</v>
      </c>
      <c r="P146" s="25" t="s">
        <v>1757</v>
      </c>
      <c r="Q146" s="26"/>
      <c r="R146" s="27"/>
      <c r="S146" s="116" t="s">
        <v>1757</v>
      </c>
      <c r="T146" s="98">
        <v>47231</v>
      </c>
      <c r="U146" s="79">
        <v>0</v>
      </c>
      <c r="V146" s="80">
        <v>3191</v>
      </c>
      <c r="W146" s="118">
        <v>0</v>
      </c>
      <c r="X146" s="101" t="s">
        <v>1757</v>
      </c>
      <c r="Y146" s="119" t="s">
        <v>1757</v>
      </c>
      <c r="Z146" s="82">
        <f t="shared" si="20"/>
        <v>1</v>
      </c>
      <c r="AA146" s="21">
        <f t="shared" si="21"/>
        <v>0</v>
      </c>
      <c r="AB146" s="21">
        <f t="shared" si="22"/>
        <v>0</v>
      </c>
      <c r="AC146" s="21">
        <f t="shared" si="23"/>
        <v>0</v>
      </c>
      <c r="AD146" s="83" t="str">
        <f t="shared" si="24"/>
        <v>-</v>
      </c>
      <c r="AE146" s="82">
        <f t="shared" si="25"/>
        <v>1</v>
      </c>
      <c r="AF146" s="21">
        <f t="shared" si="26"/>
        <v>1</v>
      </c>
      <c r="AG146" s="21" t="str">
        <f t="shared" si="27"/>
        <v>Initial</v>
      </c>
      <c r="AH146" s="83" t="str">
        <f t="shared" si="28"/>
        <v>RLIS</v>
      </c>
      <c r="AI146" s="82">
        <f t="shared" si="29"/>
        <v>0</v>
      </c>
    </row>
    <row r="147" spans="1:35" ht="12.75" customHeight="1">
      <c r="A147" s="108" t="s">
        <v>741</v>
      </c>
      <c r="B147" s="110" t="s">
        <v>742</v>
      </c>
      <c r="C147" s="82" t="s">
        <v>743</v>
      </c>
      <c r="D147" s="21" t="s">
        <v>744</v>
      </c>
      <c r="E147" s="21" t="s">
        <v>745</v>
      </c>
      <c r="F147" s="112" t="s">
        <v>1750</v>
      </c>
      <c r="G147" s="104" t="s">
        <v>746</v>
      </c>
      <c r="H147" s="32" t="s">
        <v>747</v>
      </c>
      <c r="I147" s="22" t="s">
        <v>748</v>
      </c>
      <c r="J147" s="94" t="s">
        <v>749</v>
      </c>
      <c r="K147" s="23" t="s">
        <v>1757</v>
      </c>
      <c r="L147" s="114" t="s">
        <v>1755</v>
      </c>
      <c r="M147" s="106">
        <v>843.69</v>
      </c>
      <c r="N147" s="24" t="s">
        <v>1755</v>
      </c>
      <c r="O147" s="96">
        <v>28.6734693877551</v>
      </c>
      <c r="P147" s="25" t="s">
        <v>1757</v>
      </c>
      <c r="Q147" s="26"/>
      <c r="R147" s="27"/>
      <c r="S147" s="116" t="s">
        <v>1757</v>
      </c>
      <c r="T147" s="98">
        <v>79524</v>
      </c>
      <c r="U147" s="79">
        <v>0</v>
      </c>
      <c r="V147" s="80">
        <v>4922</v>
      </c>
      <c r="W147" s="118">
        <v>0</v>
      </c>
      <c r="X147" s="101" t="s">
        <v>1757</v>
      </c>
      <c r="Y147" s="119" t="s">
        <v>1757</v>
      </c>
      <c r="Z147" s="82">
        <f t="shared" si="20"/>
        <v>1</v>
      </c>
      <c r="AA147" s="21">
        <f t="shared" si="21"/>
        <v>0</v>
      </c>
      <c r="AB147" s="21">
        <f t="shared" si="22"/>
        <v>0</v>
      </c>
      <c r="AC147" s="21">
        <f t="shared" si="23"/>
        <v>0</v>
      </c>
      <c r="AD147" s="83" t="str">
        <f t="shared" si="24"/>
        <v>-</v>
      </c>
      <c r="AE147" s="82">
        <f t="shared" si="25"/>
        <v>1</v>
      </c>
      <c r="AF147" s="21">
        <f t="shared" si="26"/>
        <v>1</v>
      </c>
      <c r="AG147" s="21" t="str">
        <f t="shared" si="27"/>
        <v>Initial</v>
      </c>
      <c r="AH147" s="83" t="str">
        <f t="shared" si="28"/>
        <v>RLIS</v>
      </c>
      <c r="AI147" s="82">
        <f t="shared" si="29"/>
        <v>0</v>
      </c>
    </row>
    <row r="148" spans="1:35" ht="12.75" customHeight="1">
      <c r="A148" s="108" t="s">
        <v>750</v>
      </c>
      <c r="B148" s="110" t="s">
        <v>751</v>
      </c>
      <c r="C148" s="82" t="s">
        <v>752</v>
      </c>
      <c r="D148" s="21" t="s">
        <v>753</v>
      </c>
      <c r="E148" s="21" t="s">
        <v>754</v>
      </c>
      <c r="F148" s="112" t="s">
        <v>1750</v>
      </c>
      <c r="G148" s="104" t="s">
        <v>755</v>
      </c>
      <c r="H148" s="32" t="s">
        <v>756</v>
      </c>
      <c r="I148" s="22" t="s">
        <v>757</v>
      </c>
      <c r="J148" s="94" t="s">
        <v>1669</v>
      </c>
      <c r="K148" s="23" t="s">
        <v>1757</v>
      </c>
      <c r="L148" s="114" t="s">
        <v>1755</v>
      </c>
      <c r="M148" s="106">
        <v>855.9</v>
      </c>
      <c r="N148" s="24" t="s">
        <v>1755</v>
      </c>
      <c r="O148" s="96">
        <v>20.10652463382157</v>
      </c>
      <c r="P148" s="25" t="s">
        <v>1757</v>
      </c>
      <c r="Q148" s="26"/>
      <c r="R148" s="27"/>
      <c r="S148" s="116" t="s">
        <v>1757</v>
      </c>
      <c r="T148" s="98">
        <v>27119</v>
      </c>
      <c r="U148" s="79">
        <v>0</v>
      </c>
      <c r="V148" s="80">
        <v>2339</v>
      </c>
      <c r="W148" s="118">
        <v>0</v>
      </c>
      <c r="X148" s="101" t="s">
        <v>1757</v>
      </c>
      <c r="Y148" s="119" t="s">
        <v>1757</v>
      </c>
      <c r="Z148" s="82">
        <f t="shared" si="20"/>
        <v>1</v>
      </c>
      <c r="AA148" s="21">
        <f t="shared" si="21"/>
        <v>0</v>
      </c>
      <c r="AB148" s="21">
        <f t="shared" si="22"/>
        <v>0</v>
      </c>
      <c r="AC148" s="21">
        <f t="shared" si="23"/>
        <v>0</v>
      </c>
      <c r="AD148" s="83" t="str">
        <f t="shared" si="24"/>
        <v>-</v>
      </c>
      <c r="AE148" s="82">
        <f t="shared" si="25"/>
        <v>1</v>
      </c>
      <c r="AF148" s="21">
        <f t="shared" si="26"/>
        <v>1</v>
      </c>
      <c r="AG148" s="21" t="str">
        <f t="shared" si="27"/>
        <v>Initial</v>
      </c>
      <c r="AH148" s="83" t="str">
        <f t="shared" si="28"/>
        <v>RLIS</v>
      </c>
      <c r="AI148" s="82">
        <f t="shared" si="29"/>
        <v>0</v>
      </c>
    </row>
    <row r="149" spans="1:35" ht="12.75" customHeight="1">
      <c r="A149" s="108" t="s">
        <v>758</v>
      </c>
      <c r="B149" s="110" t="s">
        <v>759</v>
      </c>
      <c r="C149" s="82" t="s">
        <v>760</v>
      </c>
      <c r="D149" s="21" t="s">
        <v>761</v>
      </c>
      <c r="E149" s="21" t="s">
        <v>762</v>
      </c>
      <c r="F149" s="112" t="s">
        <v>1750</v>
      </c>
      <c r="G149" s="104" t="s">
        <v>763</v>
      </c>
      <c r="H149" s="32" t="s">
        <v>764</v>
      </c>
      <c r="I149" s="22" t="s">
        <v>765</v>
      </c>
      <c r="J149" s="94" t="s">
        <v>1794</v>
      </c>
      <c r="K149" s="23" t="s">
        <v>1755</v>
      </c>
      <c r="L149" s="114" t="s">
        <v>1755</v>
      </c>
      <c r="M149" s="106">
        <v>4566.35</v>
      </c>
      <c r="N149" s="24" t="s">
        <v>1755</v>
      </c>
      <c r="O149" s="96">
        <v>29.31006883303986</v>
      </c>
      <c r="P149" s="25" t="s">
        <v>1757</v>
      </c>
      <c r="Q149" s="26"/>
      <c r="R149" s="27"/>
      <c r="S149" s="116" t="s">
        <v>1755</v>
      </c>
      <c r="T149" s="98">
        <v>320200</v>
      </c>
      <c r="U149" s="79">
        <v>0</v>
      </c>
      <c r="V149" s="80">
        <v>27648</v>
      </c>
      <c r="W149" s="118">
        <v>0</v>
      </c>
      <c r="X149" s="101" t="s">
        <v>1757</v>
      </c>
      <c r="Y149" s="119" t="s">
        <v>1757</v>
      </c>
      <c r="Z149" s="82">
        <f t="shared" si="20"/>
        <v>0</v>
      </c>
      <c r="AA149" s="21">
        <f t="shared" si="21"/>
        <v>0</v>
      </c>
      <c r="AB149" s="21">
        <f t="shared" si="22"/>
        <v>0</v>
      </c>
      <c r="AC149" s="21">
        <f t="shared" si="23"/>
        <v>0</v>
      </c>
      <c r="AD149" s="83" t="str">
        <f t="shared" si="24"/>
        <v>-</v>
      </c>
      <c r="AE149" s="82">
        <f t="shared" si="25"/>
        <v>0</v>
      </c>
      <c r="AF149" s="21">
        <f t="shared" si="26"/>
        <v>1</v>
      </c>
      <c r="AG149" s="21">
        <f t="shared" si="27"/>
        <v>0</v>
      </c>
      <c r="AH149" s="83" t="str">
        <f t="shared" si="28"/>
        <v>-</v>
      </c>
      <c r="AI149" s="82">
        <f t="shared" si="29"/>
        <v>0</v>
      </c>
    </row>
    <row r="150" spans="1:35" ht="12.75" customHeight="1">
      <c r="A150" s="108" t="s">
        <v>766</v>
      </c>
      <c r="B150" s="110" t="s">
        <v>767</v>
      </c>
      <c r="C150" s="82" t="s">
        <v>768</v>
      </c>
      <c r="D150" s="21" t="s">
        <v>769</v>
      </c>
      <c r="E150" s="21" t="s">
        <v>770</v>
      </c>
      <c r="F150" s="112" t="s">
        <v>1750</v>
      </c>
      <c r="G150" s="104" t="s">
        <v>771</v>
      </c>
      <c r="H150" s="32" t="s">
        <v>772</v>
      </c>
      <c r="I150" s="22" t="s">
        <v>773</v>
      </c>
      <c r="J150" s="94" t="s">
        <v>1774</v>
      </c>
      <c r="K150" s="23" t="s">
        <v>1757</v>
      </c>
      <c r="L150" s="114" t="s">
        <v>1755</v>
      </c>
      <c r="M150" s="106">
        <v>574.72</v>
      </c>
      <c r="N150" s="24" t="s">
        <v>1755</v>
      </c>
      <c r="O150" s="96">
        <v>17.857142857142858</v>
      </c>
      <c r="P150" s="25" t="s">
        <v>1755</v>
      </c>
      <c r="Q150" s="26"/>
      <c r="R150" s="27"/>
      <c r="S150" s="116" t="s">
        <v>1757</v>
      </c>
      <c r="T150" s="98">
        <v>36559</v>
      </c>
      <c r="U150" s="79">
        <v>0</v>
      </c>
      <c r="V150" s="80">
        <v>2053</v>
      </c>
      <c r="W150" s="118">
        <v>0</v>
      </c>
      <c r="X150" s="101" t="s">
        <v>1757</v>
      </c>
      <c r="Y150" s="119" t="s">
        <v>1755</v>
      </c>
      <c r="Z150" s="82">
        <f t="shared" si="20"/>
        <v>1</v>
      </c>
      <c r="AA150" s="21">
        <f t="shared" si="21"/>
        <v>1</v>
      </c>
      <c r="AB150" s="21">
        <f t="shared" si="22"/>
        <v>0</v>
      </c>
      <c r="AC150" s="21">
        <f t="shared" si="23"/>
        <v>0</v>
      </c>
      <c r="AD150" s="83" t="str">
        <f t="shared" si="24"/>
        <v>SRSA</v>
      </c>
      <c r="AE150" s="82">
        <f t="shared" si="25"/>
        <v>1</v>
      </c>
      <c r="AF150" s="21">
        <f t="shared" si="26"/>
        <v>0</v>
      </c>
      <c r="AG150" s="21">
        <f t="shared" si="27"/>
        <v>0</v>
      </c>
      <c r="AH150" s="83" t="str">
        <f t="shared" si="28"/>
        <v>-</v>
      </c>
      <c r="AI150" s="82">
        <f t="shared" si="29"/>
        <v>0</v>
      </c>
    </row>
    <row r="151" spans="1:35" ht="12.75" customHeight="1">
      <c r="A151" s="108" t="s">
        <v>774</v>
      </c>
      <c r="B151" s="110" t="s">
        <v>510</v>
      </c>
      <c r="C151" s="82" t="s">
        <v>511</v>
      </c>
      <c r="D151" s="21" t="s">
        <v>512</v>
      </c>
      <c r="E151" s="21" t="s">
        <v>640</v>
      </c>
      <c r="F151" s="112" t="s">
        <v>1750</v>
      </c>
      <c r="G151" s="104" t="s">
        <v>641</v>
      </c>
      <c r="H151" s="32" t="s">
        <v>1784</v>
      </c>
      <c r="I151" s="22" t="s">
        <v>513</v>
      </c>
      <c r="J151" s="94" t="s">
        <v>1785</v>
      </c>
      <c r="K151" s="23" t="s">
        <v>1755</v>
      </c>
      <c r="L151" s="114" t="s">
        <v>1755</v>
      </c>
      <c r="M151" s="106">
        <v>256.89</v>
      </c>
      <c r="N151" s="24" t="s">
        <v>1755</v>
      </c>
      <c r="O151" s="96" t="s">
        <v>1756</v>
      </c>
      <c r="P151" s="25" t="s">
        <v>1755</v>
      </c>
      <c r="Q151" s="26"/>
      <c r="R151" s="27"/>
      <c r="S151" s="116" t="s">
        <v>1757</v>
      </c>
      <c r="T151" s="98">
        <v>10248</v>
      </c>
      <c r="U151" s="79">
        <v>0</v>
      </c>
      <c r="V151" s="80">
        <v>2478</v>
      </c>
      <c r="W151" s="118">
        <v>0</v>
      </c>
      <c r="X151" s="101" t="s">
        <v>1757</v>
      </c>
      <c r="Y151" s="119" t="s">
        <v>1757</v>
      </c>
      <c r="Z151" s="82">
        <f t="shared" si="20"/>
        <v>0</v>
      </c>
      <c r="AA151" s="21">
        <f t="shared" si="21"/>
        <v>1</v>
      </c>
      <c r="AB151" s="21">
        <f t="shared" si="22"/>
        <v>0</v>
      </c>
      <c r="AC151" s="21">
        <f t="shared" si="23"/>
        <v>0</v>
      </c>
      <c r="AD151" s="83" t="str">
        <f t="shared" si="24"/>
        <v>-</v>
      </c>
      <c r="AE151" s="82">
        <f t="shared" si="25"/>
        <v>1</v>
      </c>
      <c r="AF151" s="21">
        <f t="shared" si="26"/>
        <v>0</v>
      </c>
      <c r="AG151" s="21">
        <f t="shared" si="27"/>
        <v>0</v>
      </c>
      <c r="AH151" s="83" t="str">
        <f t="shared" si="28"/>
        <v>-</v>
      </c>
      <c r="AI151" s="82">
        <f t="shared" si="29"/>
        <v>0</v>
      </c>
    </row>
    <row r="152" spans="1:35" ht="12.75" customHeight="1">
      <c r="A152" s="108" t="s">
        <v>514</v>
      </c>
      <c r="B152" s="110" t="s">
        <v>515</v>
      </c>
      <c r="C152" s="82" t="s">
        <v>516</v>
      </c>
      <c r="D152" s="21" t="s">
        <v>705</v>
      </c>
      <c r="E152" s="21" t="s">
        <v>517</v>
      </c>
      <c r="F152" s="112" t="s">
        <v>1750</v>
      </c>
      <c r="G152" s="104" t="s">
        <v>518</v>
      </c>
      <c r="H152" s="32" t="s">
        <v>708</v>
      </c>
      <c r="I152" s="22" t="s">
        <v>519</v>
      </c>
      <c r="J152" s="94" t="s">
        <v>1774</v>
      </c>
      <c r="K152" s="23" t="s">
        <v>1757</v>
      </c>
      <c r="L152" s="114" t="s">
        <v>1755</v>
      </c>
      <c r="M152" s="106">
        <v>418.53</v>
      </c>
      <c r="N152" s="24" t="s">
        <v>1755</v>
      </c>
      <c r="O152" s="96">
        <v>27.972027972027973</v>
      </c>
      <c r="P152" s="25" t="s">
        <v>1757</v>
      </c>
      <c r="Q152" s="26"/>
      <c r="R152" s="27"/>
      <c r="S152" s="116" t="s">
        <v>1757</v>
      </c>
      <c r="T152" s="98">
        <v>31461</v>
      </c>
      <c r="U152" s="79">
        <v>0</v>
      </c>
      <c r="V152" s="80">
        <v>2271</v>
      </c>
      <c r="W152" s="118">
        <v>0</v>
      </c>
      <c r="X152" s="101" t="s">
        <v>1757</v>
      </c>
      <c r="Y152" s="119" t="s">
        <v>1757</v>
      </c>
      <c r="Z152" s="82">
        <f t="shared" si="20"/>
        <v>1</v>
      </c>
      <c r="AA152" s="21">
        <f t="shared" si="21"/>
        <v>1</v>
      </c>
      <c r="AB152" s="21">
        <f t="shared" si="22"/>
        <v>0</v>
      </c>
      <c r="AC152" s="21">
        <f t="shared" si="23"/>
        <v>0</v>
      </c>
      <c r="AD152" s="83" t="str">
        <f t="shared" si="24"/>
        <v>SRSA</v>
      </c>
      <c r="AE152" s="82">
        <f t="shared" si="25"/>
        <v>1</v>
      </c>
      <c r="AF152" s="21">
        <f t="shared" si="26"/>
        <v>1</v>
      </c>
      <c r="AG152" s="21" t="str">
        <f t="shared" si="27"/>
        <v>Initial</v>
      </c>
      <c r="AH152" s="83" t="str">
        <f t="shared" si="28"/>
        <v>-</v>
      </c>
      <c r="AI152" s="82" t="str">
        <f t="shared" si="29"/>
        <v>SRSA</v>
      </c>
    </row>
    <row r="153" spans="1:35" ht="12.75" customHeight="1">
      <c r="A153" s="108" t="s">
        <v>520</v>
      </c>
      <c r="B153" s="110" t="s">
        <v>521</v>
      </c>
      <c r="C153" s="82" t="s">
        <v>522</v>
      </c>
      <c r="D153" s="21" t="s">
        <v>1256</v>
      </c>
      <c r="E153" s="21" t="s">
        <v>523</v>
      </c>
      <c r="F153" s="112" t="s">
        <v>1750</v>
      </c>
      <c r="G153" s="104" t="s">
        <v>524</v>
      </c>
      <c r="H153" s="32" t="s">
        <v>1784</v>
      </c>
      <c r="I153" s="22" t="s">
        <v>525</v>
      </c>
      <c r="J153" s="94" t="s">
        <v>1774</v>
      </c>
      <c r="K153" s="23" t="s">
        <v>1757</v>
      </c>
      <c r="L153" s="114" t="s">
        <v>1755</v>
      </c>
      <c r="M153" s="106">
        <v>813.37</v>
      </c>
      <c r="N153" s="24" t="s">
        <v>1755</v>
      </c>
      <c r="O153" s="96">
        <v>31.344696969696972</v>
      </c>
      <c r="P153" s="25" t="s">
        <v>1757</v>
      </c>
      <c r="Q153" s="26"/>
      <c r="R153" s="27"/>
      <c r="S153" s="116" t="s">
        <v>1757</v>
      </c>
      <c r="T153" s="98">
        <v>96913</v>
      </c>
      <c r="U153" s="79">
        <v>0</v>
      </c>
      <c r="V153" s="80">
        <v>5962</v>
      </c>
      <c r="W153" s="118">
        <v>0</v>
      </c>
      <c r="X153" s="101" t="s">
        <v>1755</v>
      </c>
      <c r="Y153" s="119" t="s">
        <v>1755</v>
      </c>
      <c r="Z153" s="82">
        <f t="shared" si="20"/>
        <v>1</v>
      </c>
      <c r="AA153" s="21">
        <f t="shared" si="21"/>
        <v>0</v>
      </c>
      <c r="AB153" s="21">
        <f t="shared" si="22"/>
        <v>0</v>
      </c>
      <c r="AC153" s="21">
        <f t="shared" si="23"/>
        <v>0</v>
      </c>
      <c r="AD153" s="83" t="str">
        <f t="shared" si="24"/>
        <v>-</v>
      </c>
      <c r="AE153" s="82">
        <f t="shared" si="25"/>
        <v>1</v>
      </c>
      <c r="AF153" s="21">
        <f t="shared" si="26"/>
        <v>1</v>
      </c>
      <c r="AG153" s="21" t="str">
        <f t="shared" si="27"/>
        <v>Initial</v>
      </c>
      <c r="AH153" s="83" t="str">
        <f t="shared" si="28"/>
        <v>RLIS</v>
      </c>
      <c r="AI153" s="82">
        <f t="shared" si="29"/>
        <v>0</v>
      </c>
    </row>
    <row r="154" spans="1:35" ht="12.75" customHeight="1">
      <c r="A154" s="108" t="s">
        <v>526</v>
      </c>
      <c r="B154" s="110" t="s">
        <v>527</v>
      </c>
      <c r="C154" s="82" t="s">
        <v>528</v>
      </c>
      <c r="D154" s="21" t="s">
        <v>529</v>
      </c>
      <c r="E154" s="21" t="s">
        <v>530</v>
      </c>
      <c r="F154" s="112" t="s">
        <v>1750</v>
      </c>
      <c r="G154" s="104" t="s">
        <v>531</v>
      </c>
      <c r="H154" s="32" t="s">
        <v>1784</v>
      </c>
      <c r="I154" s="22" t="s">
        <v>532</v>
      </c>
      <c r="J154" s="94" t="s">
        <v>1669</v>
      </c>
      <c r="K154" s="23" t="s">
        <v>1757</v>
      </c>
      <c r="L154" s="114" t="s">
        <v>1755</v>
      </c>
      <c r="M154" s="106">
        <v>3654.24</v>
      </c>
      <c r="N154" s="24" t="s">
        <v>1755</v>
      </c>
      <c r="O154" s="96">
        <v>18.95789718539195</v>
      </c>
      <c r="P154" s="25" t="s">
        <v>1755</v>
      </c>
      <c r="Q154" s="26"/>
      <c r="R154" s="27"/>
      <c r="S154" s="116" t="s">
        <v>1757</v>
      </c>
      <c r="T154" s="98">
        <v>158469</v>
      </c>
      <c r="U154" s="79">
        <v>0</v>
      </c>
      <c r="V154" s="80">
        <v>12900</v>
      </c>
      <c r="W154" s="118">
        <v>0</v>
      </c>
      <c r="X154" s="101" t="s">
        <v>1757</v>
      </c>
      <c r="Y154" s="119" t="s">
        <v>1757</v>
      </c>
      <c r="Z154" s="82">
        <f t="shared" si="20"/>
        <v>1</v>
      </c>
      <c r="AA154" s="21">
        <f t="shared" si="21"/>
        <v>0</v>
      </c>
      <c r="AB154" s="21">
        <f t="shared" si="22"/>
        <v>0</v>
      </c>
      <c r="AC154" s="21">
        <f t="shared" si="23"/>
        <v>0</v>
      </c>
      <c r="AD154" s="83" t="str">
        <f t="shared" si="24"/>
        <v>-</v>
      </c>
      <c r="AE154" s="82">
        <f t="shared" si="25"/>
        <v>1</v>
      </c>
      <c r="AF154" s="21">
        <f t="shared" si="26"/>
        <v>0</v>
      </c>
      <c r="AG154" s="21">
        <f t="shared" si="27"/>
        <v>0</v>
      </c>
      <c r="AH154" s="83" t="str">
        <f t="shared" si="28"/>
        <v>-</v>
      </c>
      <c r="AI154" s="82">
        <f t="shared" si="29"/>
        <v>0</v>
      </c>
    </row>
    <row r="155" spans="1:35" s="31" customFormat="1" ht="12.75" customHeight="1">
      <c r="A155" s="108" t="s">
        <v>533</v>
      </c>
      <c r="B155" s="110" t="s">
        <v>534</v>
      </c>
      <c r="C155" s="82" t="s">
        <v>535</v>
      </c>
      <c r="D155" s="21" t="s">
        <v>536</v>
      </c>
      <c r="E155" s="21" t="s">
        <v>537</v>
      </c>
      <c r="F155" s="112" t="s">
        <v>1750</v>
      </c>
      <c r="G155" s="104" t="s">
        <v>538</v>
      </c>
      <c r="H155" s="32" t="s">
        <v>539</v>
      </c>
      <c r="I155" s="22" t="s">
        <v>540</v>
      </c>
      <c r="J155" s="94" t="s">
        <v>1785</v>
      </c>
      <c r="K155" s="23" t="s">
        <v>1755</v>
      </c>
      <c r="L155" s="114" t="s">
        <v>1755</v>
      </c>
      <c r="M155" s="106">
        <v>1184.05</v>
      </c>
      <c r="N155" s="24" t="s">
        <v>1755</v>
      </c>
      <c r="O155" s="96">
        <v>39.334027055150884</v>
      </c>
      <c r="P155" s="25" t="s">
        <v>1757</v>
      </c>
      <c r="Q155" s="26"/>
      <c r="R155" s="27"/>
      <c r="S155" s="116" t="s">
        <v>1757</v>
      </c>
      <c r="T155" s="98">
        <v>183106</v>
      </c>
      <c r="U155" s="79">
        <v>0</v>
      </c>
      <c r="V155" s="80">
        <v>13282</v>
      </c>
      <c r="W155" s="118">
        <v>0</v>
      </c>
      <c r="X155" s="101" t="s">
        <v>1755</v>
      </c>
      <c r="Y155" s="119" t="s">
        <v>1755</v>
      </c>
      <c r="Z155" s="82">
        <f t="shared" si="20"/>
        <v>0</v>
      </c>
      <c r="AA155" s="21">
        <f t="shared" si="21"/>
        <v>0</v>
      </c>
      <c r="AB155" s="21">
        <f t="shared" si="22"/>
        <v>0</v>
      </c>
      <c r="AC155" s="21">
        <f t="shared" si="23"/>
        <v>0</v>
      </c>
      <c r="AD155" s="83" t="str">
        <f t="shared" si="24"/>
        <v>-</v>
      </c>
      <c r="AE155" s="82">
        <f t="shared" si="25"/>
        <v>1</v>
      </c>
      <c r="AF155" s="21">
        <f t="shared" si="26"/>
        <v>1</v>
      </c>
      <c r="AG155" s="21" t="str">
        <f t="shared" si="27"/>
        <v>Initial</v>
      </c>
      <c r="AH155" s="83" t="str">
        <f t="shared" si="28"/>
        <v>RLIS</v>
      </c>
      <c r="AI155" s="82">
        <f t="shared" si="29"/>
        <v>0</v>
      </c>
    </row>
    <row r="156" spans="1:35" ht="12.75" customHeight="1">
      <c r="A156" s="108" t="s">
        <v>541</v>
      </c>
      <c r="B156" s="110" t="s">
        <v>542</v>
      </c>
      <c r="C156" s="82" t="s">
        <v>535</v>
      </c>
      <c r="D156" s="21" t="s">
        <v>543</v>
      </c>
      <c r="E156" s="21" t="s">
        <v>1199</v>
      </c>
      <c r="F156" s="112" t="s">
        <v>1750</v>
      </c>
      <c r="G156" s="104" t="s">
        <v>1200</v>
      </c>
      <c r="H156" s="32" t="s">
        <v>544</v>
      </c>
      <c r="I156" s="22" t="s">
        <v>545</v>
      </c>
      <c r="J156" s="94" t="s">
        <v>1794</v>
      </c>
      <c r="K156" s="23" t="s">
        <v>1755</v>
      </c>
      <c r="L156" s="114" t="s">
        <v>1755</v>
      </c>
      <c r="M156" s="106">
        <v>2647.44</v>
      </c>
      <c r="N156" s="24" t="s">
        <v>1755</v>
      </c>
      <c r="O156" s="96">
        <v>14.51388888888889</v>
      </c>
      <c r="P156" s="25" t="s">
        <v>1755</v>
      </c>
      <c r="Q156" s="26"/>
      <c r="R156" s="27"/>
      <c r="S156" s="116" t="s">
        <v>1755</v>
      </c>
      <c r="T156" s="98">
        <v>93874</v>
      </c>
      <c r="U156" s="79">
        <v>0</v>
      </c>
      <c r="V156" s="80">
        <v>9401</v>
      </c>
      <c r="W156" s="118">
        <v>0</v>
      </c>
      <c r="X156" s="101" t="s">
        <v>1757</v>
      </c>
      <c r="Y156" s="119" t="s">
        <v>1757</v>
      </c>
      <c r="Z156" s="82">
        <f t="shared" si="20"/>
        <v>0</v>
      </c>
      <c r="AA156" s="21">
        <f t="shared" si="21"/>
        <v>0</v>
      </c>
      <c r="AB156" s="21">
        <f t="shared" si="22"/>
        <v>0</v>
      </c>
      <c r="AC156" s="21">
        <f t="shared" si="23"/>
        <v>0</v>
      </c>
      <c r="AD156" s="83" t="str">
        <f t="shared" si="24"/>
        <v>-</v>
      </c>
      <c r="AE156" s="82">
        <f t="shared" si="25"/>
        <v>0</v>
      </c>
      <c r="AF156" s="21">
        <f t="shared" si="26"/>
        <v>0</v>
      </c>
      <c r="AG156" s="21">
        <f t="shared" si="27"/>
        <v>0</v>
      </c>
      <c r="AH156" s="83" t="str">
        <f t="shared" si="28"/>
        <v>-</v>
      </c>
      <c r="AI156" s="82">
        <f t="shared" si="29"/>
        <v>0</v>
      </c>
    </row>
    <row r="157" spans="1:35" ht="12.75" customHeight="1">
      <c r="A157" s="108" t="s">
        <v>546</v>
      </c>
      <c r="B157" s="110" t="s">
        <v>547</v>
      </c>
      <c r="C157" s="82" t="s">
        <v>548</v>
      </c>
      <c r="D157" s="21" t="s">
        <v>549</v>
      </c>
      <c r="E157" s="21" t="s">
        <v>550</v>
      </c>
      <c r="F157" s="112" t="s">
        <v>1750</v>
      </c>
      <c r="G157" s="104" t="s">
        <v>551</v>
      </c>
      <c r="H157" s="32" t="s">
        <v>552</v>
      </c>
      <c r="I157" s="22" t="s">
        <v>553</v>
      </c>
      <c r="J157" s="94" t="s">
        <v>1774</v>
      </c>
      <c r="K157" s="23" t="s">
        <v>1757</v>
      </c>
      <c r="L157" s="114" t="s">
        <v>1755</v>
      </c>
      <c r="M157" s="106">
        <v>1041.86</v>
      </c>
      <c r="N157" s="24" t="s">
        <v>1755</v>
      </c>
      <c r="O157" s="96">
        <v>16.126601356443103</v>
      </c>
      <c r="P157" s="25" t="s">
        <v>1755</v>
      </c>
      <c r="Q157" s="26"/>
      <c r="R157" s="27"/>
      <c r="S157" s="116" t="s">
        <v>1757</v>
      </c>
      <c r="T157" s="98">
        <v>56366</v>
      </c>
      <c r="U157" s="79">
        <v>0</v>
      </c>
      <c r="V157" s="80">
        <v>4388</v>
      </c>
      <c r="W157" s="118">
        <v>0</v>
      </c>
      <c r="X157" s="101" t="s">
        <v>1757</v>
      </c>
      <c r="Y157" s="119" t="s">
        <v>1755</v>
      </c>
      <c r="Z157" s="82">
        <f t="shared" si="20"/>
        <v>1</v>
      </c>
      <c r="AA157" s="21">
        <f t="shared" si="21"/>
        <v>0</v>
      </c>
      <c r="AB157" s="21">
        <f t="shared" si="22"/>
        <v>0</v>
      </c>
      <c r="AC157" s="21">
        <f t="shared" si="23"/>
        <v>0</v>
      </c>
      <c r="AD157" s="83" t="str">
        <f t="shared" si="24"/>
        <v>-</v>
      </c>
      <c r="AE157" s="82">
        <f t="shared" si="25"/>
        <v>1</v>
      </c>
      <c r="AF157" s="21">
        <f t="shared" si="26"/>
        <v>0</v>
      </c>
      <c r="AG157" s="21">
        <f t="shared" si="27"/>
        <v>0</v>
      </c>
      <c r="AH157" s="83" t="str">
        <f t="shared" si="28"/>
        <v>-</v>
      </c>
      <c r="AI157" s="82">
        <f t="shared" si="29"/>
        <v>0</v>
      </c>
    </row>
    <row r="158" spans="1:35" ht="12.75" customHeight="1">
      <c r="A158" s="108" t="s">
        <v>554</v>
      </c>
      <c r="B158" s="110" t="s">
        <v>555</v>
      </c>
      <c r="C158" s="82" t="s">
        <v>556</v>
      </c>
      <c r="D158" s="21" t="s">
        <v>1241</v>
      </c>
      <c r="E158" s="21" t="s">
        <v>557</v>
      </c>
      <c r="F158" s="112" t="s">
        <v>1750</v>
      </c>
      <c r="G158" s="104" t="s">
        <v>558</v>
      </c>
      <c r="H158" s="32" t="s">
        <v>1244</v>
      </c>
      <c r="I158" s="22" t="s">
        <v>559</v>
      </c>
      <c r="J158" s="94" t="s">
        <v>1669</v>
      </c>
      <c r="K158" s="23" t="s">
        <v>1757</v>
      </c>
      <c r="L158" s="114" t="s">
        <v>1755</v>
      </c>
      <c r="M158" s="106">
        <v>848.16</v>
      </c>
      <c r="N158" s="24" t="s">
        <v>1755</v>
      </c>
      <c r="O158" s="96">
        <v>15.108695652173912</v>
      </c>
      <c r="P158" s="25" t="s">
        <v>1755</v>
      </c>
      <c r="Q158" s="26"/>
      <c r="R158" s="27"/>
      <c r="S158" s="116" t="s">
        <v>1757</v>
      </c>
      <c r="T158" s="98">
        <v>40541</v>
      </c>
      <c r="U158" s="79">
        <v>0</v>
      </c>
      <c r="V158" s="80">
        <v>2566</v>
      </c>
      <c r="W158" s="118">
        <v>0</v>
      </c>
      <c r="X158" s="101" t="s">
        <v>1757</v>
      </c>
      <c r="Y158" s="119" t="s">
        <v>1755</v>
      </c>
      <c r="Z158" s="82">
        <f t="shared" si="20"/>
        <v>1</v>
      </c>
      <c r="AA158" s="21">
        <f t="shared" si="21"/>
        <v>0</v>
      </c>
      <c r="AB158" s="21">
        <f t="shared" si="22"/>
        <v>0</v>
      </c>
      <c r="AC158" s="21">
        <f t="shared" si="23"/>
        <v>0</v>
      </c>
      <c r="AD158" s="83" t="str">
        <f t="shared" si="24"/>
        <v>-</v>
      </c>
      <c r="AE158" s="82">
        <f t="shared" si="25"/>
        <v>1</v>
      </c>
      <c r="AF158" s="21">
        <f t="shared" si="26"/>
        <v>0</v>
      </c>
      <c r="AG158" s="21">
        <f t="shared" si="27"/>
        <v>0</v>
      </c>
      <c r="AH158" s="83" t="str">
        <f t="shared" si="28"/>
        <v>-</v>
      </c>
      <c r="AI158" s="82">
        <f t="shared" si="29"/>
        <v>0</v>
      </c>
    </row>
    <row r="159" spans="1:35" ht="12.75" customHeight="1">
      <c r="A159" s="108" t="s">
        <v>560</v>
      </c>
      <c r="B159" s="110" t="s">
        <v>561</v>
      </c>
      <c r="C159" s="82" t="s">
        <v>562</v>
      </c>
      <c r="D159" s="21" t="s">
        <v>563</v>
      </c>
      <c r="E159" s="21" t="s">
        <v>564</v>
      </c>
      <c r="F159" s="112" t="s">
        <v>1750</v>
      </c>
      <c r="G159" s="104" t="s">
        <v>565</v>
      </c>
      <c r="H159" s="32" t="s">
        <v>1784</v>
      </c>
      <c r="I159" s="22" t="s">
        <v>566</v>
      </c>
      <c r="J159" s="94" t="s">
        <v>1592</v>
      </c>
      <c r="K159" s="23" t="s">
        <v>1755</v>
      </c>
      <c r="L159" s="114" t="s">
        <v>1755</v>
      </c>
      <c r="M159" s="106">
        <v>1038.02</v>
      </c>
      <c r="N159" s="24" t="s">
        <v>1755</v>
      </c>
      <c r="O159" s="96" t="s">
        <v>1756</v>
      </c>
      <c r="P159" s="25" t="s">
        <v>1755</v>
      </c>
      <c r="Q159" s="26"/>
      <c r="R159" s="27"/>
      <c r="S159" s="116" t="s">
        <v>1757</v>
      </c>
      <c r="T159" s="98">
        <v>82222</v>
      </c>
      <c r="U159" s="79">
        <v>0</v>
      </c>
      <c r="V159" s="80">
        <v>5228</v>
      </c>
      <c r="W159" s="118">
        <v>0</v>
      </c>
      <c r="X159" s="101" t="s">
        <v>1757</v>
      </c>
      <c r="Y159" s="119" t="s">
        <v>1755</v>
      </c>
      <c r="Z159" s="82">
        <f t="shared" si="20"/>
        <v>0</v>
      </c>
      <c r="AA159" s="21">
        <f t="shared" si="21"/>
        <v>0</v>
      </c>
      <c r="AB159" s="21">
        <f t="shared" si="22"/>
        <v>0</v>
      </c>
      <c r="AC159" s="21">
        <f t="shared" si="23"/>
        <v>0</v>
      </c>
      <c r="AD159" s="83" t="str">
        <f t="shared" si="24"/>
        <v>-</v>
      </c>
      <c r="AE159" s="82">
        <f t="shared" si="25"/>
        <v>1</v>
      </c>
      <c r="AF159" s="21">
        <f t="shared" si="26"/>
        <v>0</v>
      </c>
      <c r="AG159" s="21">
        <f t="shared" si="27"/>
        <v>0</v>
      </c>
      <c r="AH159" s="83" t="str">
        <f t="shared" si="28"/>
        <v>-</v>
      </c>
      <c r="AI159" s="82">
        <f t="shared" si="29"/>
        <v>0</v>
      </c>
    </row>
    <row r="160" spans="1:35" ht="12.75" customHeight="1">
      <c r="A160" s="108" t="s">
        <v>567</v>
      </c>
      <c r="B160" s="110" t="s">
        <v>568</v>
      </c>
      <c r="C160" s="82" t="s">
        <v>569</v>
      </c>
      <c r="D160" s="21" t="s">
        <v>971</v>
      </c>
      <c r="E160" s="21" t="s">
        <v>570</v>
      </c>
      <c r="F160" s="112" t="s">
        <v>1750</v>
      </c>
      <c r="G160" s="104" t="s">
        <v>571</v>
      </c>
      <c r="H160" s="32" t="s">
        <v>974</v>
      </c>
      <c r="I160" s="22" t="s">
        <v>572</v>
      </c>
      <c r="J160" s="94" t="s">
        <v>1774</v>
      </c>
      <c r="K160" s="23" t="s">
        <v>1757</v>
      </c>
      <c r="L160" s="114" t="s">
        <v>1755</v>
      </c>
      <c r="M160" s="106">
        <v>349.75</v>
      </c>
      <c r="N160" s="24" t="s">
        <v>1755</v>
      </c>
      <c r="O160" s="96">
        <v>24.675324675324674</v>
      </c>
      <c r="P160" s="25" t="s">
        <v>1757</v>
      </c>
      <c r="Q160" s="26"/>
      <c r="R160" s="27"/>
      <c r="S160" s="116" t="s">
        <v>1757</v>
      </c>
      <c r="T160" s="98">
        <v>21230</v>
      </c>
      <c r="U160" s="79">
        <v>0</v>
      </c>
      <c r="V160" s="80">
        <v>1691</v>
      </c>
      <c r="W160" s="118">
        <v>0</v>
      </c>
      <c r="X160" s="101" t="s">
        <v>1757</v>
      </c>
      <c r="Y160" s="119" t="s">
        <v>1755</v>
      </c>
      <c r="Z160" s="82">
        <f t="shared" si="20"/>
        <v>1</v>
      </c>
      <c r="AA160" s="21">
        <f t="shared" si="21"/>
        <v>1</v>
      </c>
      <c r="AB160" s="21">
        <f t="shared" si="22"/>
        <v>0</v>
      </c>
      <c r="AC160" s="21">
        <f t="shared" si="23"/>
        <v>0</v>
      </c>
      <c r="AD160" s="83" t="str">
        <f t="shared" si="24"/>
        <v>SRSA</v>
      </c>
      <c r="AE160" s="82">
        <f t="shared" si="25"/>
        <v>1</v>
      </c>
      <c r="AF160" s="21">
        <f t="shared" si="26"/>
        <v>1</v>
      </c>
      <c r="AG160" s="21" t="str">
        <f t="shared" si="27"/>
        <v>Initial</v>
      </c>
      <c r="AH160" s="83" t="str">
        <f t="shared" si="28"/>
        <v>-</v>
      </c>
      <c r="AI160" s="82" t="str">
        <f t="shared" si="29"/>
        <v>SRSA</v>
      </c>
    </row>
    <row r="161" spans="1:35" ht="12.75" customHeight="1">
      <c r="A161" s="108" t="s">
        <v>573</v>
      </c>
      <c r="B161" s="110" t="s">
        <v>574</v>
      </c>
      <c r="C161" s="82" t="s">
        <v>575</v>
      </c>
      <c r="D161" s="21" t="s">
        <v>576</v>
      </c>
      <c r="E161" s="21" t="s">
        <v>577</v>
      </c>
      <c r="F161" s="112" t="s">
        <v>1750</v>
      </c>
      <c r="G161" s="104" t="s">
        <v>578</v>
      </c>
      <c r="H161" s="32" t="s">
        <v>579</v>
      </c>
      <c r="I161" s="22" t="s">
        <v>580</v>
      </c>
      <c r="J161" s="94" t="s">
        <v>1785</v>
      </c>
      <c r="K161" s="23" t="s">
        <v>1755</v>
      </c>
      <c r="L161" s="114" t="s">
        <v>1755</v>
      </c>
      <c r="M161" s="106">
        <v>1173.61</v>
      </c>
      <c r="N161" s="24" t="s">
        <v>1755</v>
      </c>
      <c r="O161" s="96">
        <v>40.72372199885124</v>
      </c>
      <c r="P161" s="25" t="s">
        <v>1757</v>
      </c>
      <c r="Q161" s="26"/>
      <c r="R161" s="27"/>
      <c r="S161" s="116" t="s">
        <v>1757</v>
      </c>
      <c r="T161" s="98">
        <v>227232</v>
      </c>
      <c r="U161" s="79">
        <v>0</v>
      </c>
      <c r="V161" s="80">
        <v>16090</v>
      </c>
      <c r="W161" s="118">
        <v>0</v>
      </c>
      <c r="X161" s="101" t="s">
        <v>1757</v>
      </c>
      <c r="Y161" s="119" t="s">
        <v>1755</v>
      </c>
      <c r="Z161" s="82">
        <f t="shared" si="20"/>
        <v>0</v>
      </c>
      <c r="AA161" s="21">
        <f t="shared" si="21"/>
        <v>0</v>
      </c>
      <c r="AB161" s="21">
        <f t="shared" si="22"/>
        <v>0</v>
      </c>
      <c r="AC161" s="21">
        <f t="shared" si="23"/>
        <v>0</v>
      </c>
      <c r="AD161" s="83" t="str">
        <f t="shared" si="24"/>
        <v>-</v>
      </c>
      <c r="AE161" s="82">
        <f t="shared" si="25"/>
        <v>1</v>
      </c>
      <c r="AF161" s="21">
        <f t="shared" si="26"/>
        <v>1</v>
      </c>
      <c r="AG161" s="21" t="str">
        <f t="shared" si="27"/>
        <v>Initial</v>
      </c>
      <c r="AH161" s="83" t="str">
        <f t="shared" si="28"/>
        <v>RLIS</v>
      </c>
      <c r="AI161" s="82">
        <f t="shared" si="29"/>
        <v>0</v>
      </c>
    </row>
    <row r="162" spans="1:35" ht="12.75" customHeight="1">
      <c r="A162" s="108" t="s">
        <v>581</v>
      </c>
      <c r="B162" s="110" t="s">
        <v>582</v>
      </c>
      <c r="C162" s="82" t="s">
        <v>583</v>
      </c>
      <c r="D162" s="21" t="s">
        <v>584</v>
      </c>
      <c r="E162" s="21" t="s">
        <v>585</v>
      </c>
      <c r="F162" s="112" t="s">
        <v>1750</v>
      </c>
      <c r="G162" s="104" t="s">
        <v>586</v>
      </c>
      <c r="H162" s="32" t="s">
        <v>1404</v>
      </c>
      <c r="I162" s="22" t="s">
        <v>587</v>
      </c>
      <c r="J162" s="94" t="s">
        <v>1669</v>
      </c>
      <c r="K162" s="23" t="s">
        <v>1757</v>
      </c>
      <c r="L162" s="114" t="s">
        <v>1755</v>
      </c>
      <c r="M162" s="106">
        <v>1162.8</v>
      </c>
      <c r="N162" s="24" t="s">
        <v>1755</v>
      </c>
      <c r="O162" s="96">
        <v>22.033898305084744</v>
      </c>
      <c r="P162" s="25" t="s">
        <v>1757</v>
      </c>
      <c r="Q162" s="26"/>
      <c r="R162" s="27"/>
      <c r="S162" s="116" t="s">
        <v>1757</v>
      </c>
      <c r="T162" s="98">
        <v>80955</v>
      </c>
      <c r="U162" s="79">
        <v>0</v>
      </c>
      <c r="V162" s="80">
        <v>5930</v>
      </c>
      <c r="W162" s="118">
        <v>0</v>
      </c>
      <c r="X162" s="101" t="s">
        <v>1757</v>
      </c>
      <c r="Y162" s="119" t="s">
        <v>1755</v>
      </c>
      <c r="Z162" s="82">
        <f t="shared" si="20"/>
        <v>1</v>
      </c>
      <c r="AA162" s="21">
        <f t="shared" si="21"/>
        <v>0</v>
      </c>
      <c r="AB162" s="21">
        <f t="shared" si="22"/>
        <v>0</v>
      </c>
      <c r="AC162" s="21">
        <f t="shared" si="23"/>
        <v>0</v>
      </c>
      <c r="AD162" s="83" t="str">
        <f t="shared" si="24"/>
        <v>-</v>
      </c>
      <c r="AE162" s="82">
        <f t="shared" si="25"/>
        <v>1</v>
      </c>
      <c r="AF162" s="21">
        <f t="shared" si="26"/>
        <v>1</v>
      </c>
      <c r="AG162" s="21" t="str">
        <f t="shared" si="27"/>
        <v>Initial</v>
      </c>
      <c r="AH162" s="83" t="str">
        <f t="shared" si="28"/>
        <v>RLIS</v>
      </c>
      <c r="AI162" s="82">
        <f t="shared" si="29"/>
        <v>0</v>
      </c>
    </row>
    <row r="163" spans="1:35" ht="12.75" customHeight="1">
      <c r="A163" s="108" t="s">
        <v>588</v>
      </c>
      <c r="B163" s="110" t="s">
        <v>589</v>
      </c>
      <c r="C163" s="82" t="s">
        <v>590</v>
      </c>
      <c r="D163" s="21" t="s">
        <v>591</v>
      </c>
      <c r="E163" s="21" t="s">
        <v>1574</v>
      </c>
      <c r="F163" s="112" t="s">
        <v>1750</v>
      </c>
      <c r="G163" s="104" t="s">
        <v>592</v>
      </c>
      <c r="H163" s="32" t="s">
        <v>1784</v>
      </c>
      <c r="I163" s="22" t="s">
        <v>593</v>
      </c>
      <c r="J163" s="94" t="s">
        <v>1794</v>
      </c>
      <c r="K163" s="23" t="s">
        <v>1755</v>
      </c>
      <c r="L163" s="114" t="s">
        <v>1755</v>
      </c>
      <c r="M163" s="106">
        <v>392.34</v>
      </c>
      <c r="N163" s="24" t="s">
        <v>1755</v>
      </c>
      <c r="O163" s="96" t="s">
        <v>1756</v>
      </c>
      <c r="P163" s="25" t="s">
        <v>1755</v>
      </c>
      <c r="Q163" s="26"/>
      <c r="R163" s="27"/>
      <c r="S163" s="116" t="s">
        <v>1755</v>
      </c>
      <c r="T163" s="98">
        <v>3396</v>
      </c>
      <c r="U163" s="79">
        <v>0</v>
      </c>
      <c r="V163" s="80">
        <v>1109</v>
      </c>
      <c r="W163" s="118">
        <v>0</v>
      </c>
      <c r="X163" s="101" t="s">
        <v>1757</v>
      </c>
      <c r="Y163" s="119" t="s">
        <v>1755</v>
      </c>
      <c r="Z163" s="82">
        <f t="shared" si="20"/>
        <v>0</v>
      </c>
      <c r="AA163" s="21">
        <f t="shared" si="21"/>
        <v>1</v>
      </c>
      <c r="AB163" s="21">
        <f t="shared" si="22"/>
        <v>0</v>
      </c>
      <c r="AC163" s="21">
        <f t="shared" si="23"/>
        <v>0</v>
      </c>
      <c r="AD163" s="83" t="str">
        <f t="shared" si="24"/>
        <v>-</v>
      </c>
      <c r="AE163" s="82">
        <f t="shared" si="25"/>
        <v>0</v>
      </c>
      <c r="AF163" s="21">
        <f t="shared" si="26"/>
        <v>0</v>
      </c>
      <c r="AG163" s="21">
        <f t="shared" si="27"/>
        <v>0</v>
      </c>
      <c r="AH163" s="83" t="str">
        <f t="shared" si="28"/>
        <v>-</v>
      </c>
      <c r="AI163" s="82">
        <f t="shared" si="29"/>
        <v>0</v>
      </c>
    </row>
    <row r="164" spans="1:35" ht="12.75" customHeight="1">
      <c r="A164" s="108" t="s">
        <v>594</v>
      </c>
      <c r="B164" s="110" t="s">
        <v>595</v>
      </c>
      <c r="C164" s="82" t="s">
        <v>596</v>
      </c>
      <c r="D164" s="21" t="s">
        <v>597</v>
      </c>
      <c r="E164" s="21" t="s">
        <v>598</v>
      </c>
      <c r="F164" s="112" t="s">
        <v>1750</v>
      </c>
      <c r="G164" s="104" t="s">
        <v>599</v>
      </c>
      <c r="H164" s="32" t="s">
        <v>1784</v>
      </c>
      <c r="I164" s="22" t="s">
        <v>593</v>
      </c>
      <c r="J164" s="94" t="s">
        <v>1794</v>
      </c>
      <c r="K164" s="23" t="s">
        <v>1755</v>
      </c>
      <c r="L164" s="114" t="s">
        <v>1755</v>
      </c>
      <c r="M164" s="106"/>
      <c r="N164" s="24" t="s">
        <v>1755</v>
      </c>
      <c r="O164" s="96" t="s">
        <v>1756</v>
      </c>
      <c r="P164" s="25" t="s">
        <v>1755</v>
      </c>
      <c r="Q164" s="26"/>
      <c r="R164" s="27"/>
      <c r="S164" s="116" t="s">
        <v>1755</v>
      </c>
      <c r="T164" s="98"/>
      <c r="U164" s="79">
        <v>0</v>
      </c>
      <c r="V164" s="80"/>
      <c r="W164" s="118">
        <v>0</v>
      </c>
      <c r="X164" s="101" t="s">
        <v>1757</v>
      </c>
      <c r="Y164" s="119" t="s">
        <v>1755</v>
      </c>
      <c r="Z164" s="82">
        <f t="shared" si="20"/>
        <v>0</v>
      </c>
      <c r="AA164" s="21">
        <f t="shared" si="21"/>
        <v>0</v>
      </c>
      <c r="AB164" s="21">
        <f t="shared" si="22"/>
        <v>0</v>
      </c>
      <c r="AC164" s="21">
        <f t="shared" si="23"/>
        <v>0</v>
      </c>
      <c r="AD164" s="83" t="str">
        <f t="shared" si="24"/>
        <v>-</v>
      </c>
      <c r="AE164" s="82">
        <f t="shared" si="25"/>
        <v>0</v>
      </c>
      <c r="AF164" s="21">
        <f t="shared" si="26"/>
        <v>0</v>
      </c>
      <c r="AG164" s="21">
        <f t="shared" si="27"/>
        <v>0</v>
      </c>
      <c r="AH164" s="83" t="str">
        <f t="shared" si="28"/>
        <v>-</v>
      </c>
      <c r="AI164" s="82">
        <f t="shared" si="29"/>
        <v>0</v>
      </c>
    </row>
    <row r="165" spans="1:35" ht="12.75" customHeight="1">
      <c r="A165" s="108" t="s">
        <v>600</v>
      </c>
      <c r="B165" s="110" t="s">
        <v>601</v>
      </c>
      <c r="C165" s="82" t="s">
        <v>602</v>
      </c>
      <c r="D165" s="21" t="s">
        <v>603</v>
      </c>
      <c r="E165" s="21" t="s">
        <v>1574</v>
      </c>
      <c r="F165" s="112" t="s">
        <v>1750</v>
      </c>
      <c r="G165" s="104" t="s">
        <v>1296</v>
      </c>
      <c r="H165" s="32" t="s">
        <v>604</v>
      </c>
      <c r="I165" s="22" t="s">
        <v>605</v>
      </c>
      <c r="J165" s="94" t="s">
        <v>1445</v>
      </c>
      <c r="K165" s="23" t="s">
        <v>1755</v>
      </c>
      <c r="L165" s="114" t="s">
        <v>1755</v>
      </c>
      <c r="M165" s="106">
        <v>23701.1</v>
      </c>
      <c r="N165" s="24" t="s">
        <v>1755</v>
      </c>
      <c r="O165" s="96">
        <v>21.572775064547237</v>
      </c>
      <c r="P165" s="25" t="s">
        <v>1757</v>
      </c>
      <c r="Q165" s="26"/>
      <c r="R165" s="27"/>
      <c r="S165" s="116" t="s">
        <v>1755</v>
      </c>
      <c r="T165" s="98">
        <v>1512120</v>
      </c>
      <c r="U165" s="79">
        <v>0</v>
      </c>
      <c r="V165" s="80">
        <v>137414</v>
      </c>
      <c r="W165" s="118">
        <v>0</v>
      </c>
      <c r="X165" s="101" t="s">
        <v>1755</v>
      </c>
      <c r="Y165" s="119" t="s">
        <v>1755</v>
      </c>
      <c r="Z165" s="82">
        <f t="shared" si="20"/>
        <v>0</v>
      </c>
      <c r="AA165" s="21">
        <f t="shared" si="21"/>
        <v>0</v>
      </c>
      <c r="AB165" s="21">
        <f t="shared" si="22"/>
        <v>0</v>
      </c>
      <c r="AC165" s="21">
        <f t="shared" si="23"/>
        <v>0</v>
      </c>
      <c r="AD165" s="83" t="str">
        <f t="shared" si="24"/>
        <v>-</v>
      </c>
      <c r="AE165" s="82">
        <f t="shared" si="25"/>
        <v>0</v>
      </c>
      <c r="AF165" s="21">
        <f t="shared" si="26"/>
        <v>1</v>
      </c>
      <c r="AG165" s="21">
        <f t="shared" si="27"/>
        <v>0</v>
      </c>
      <c r="AH165" s="83" t="str">
        <f t="shared" si="28"/>
        <v>-</v>
      </c>
      <c r="AI165" s="82">
        <f t="shared" si="29"/>
        <v>0</v>
      </c>
    </row>
    <row r="166" spans="1:35" ht="12.75" customHeight="1">
      <c r="A166" s="108" t="s">
        <v>606</v>
      </c>
      <c r="B166" s="110" t="s">
        <v>607</v>
      </c>
      <c r="C166" s="82" t="s">
        <v>608</v>
      </c>
      <c r="D166" s="21" t="s">
        <v>609</v>
      </c>
      <c r="E166" s="21" t="s">
        <v>610</v>
      </c>
      <c r="F166" s="112" t="s">
        <v>1750</v>
      </c>
      <c r="G166" s="104" t="s">
        <v>611</v>
      </c>
      <c r="H166" s="32" t="s">
        <v>612</v>
      </c>
      <c r="I166" s="22" t="s">
        <v>613</v>
      </c>
      <c r="J166" s="94" t="s">
        <v>1754</v>
      </c>
      <c r="K166" s="23" t="s">
        <v>1755</v>
      </c>
      <c r="L166" s="114" t="s">
        <v>1755</v>
      </c>
      <c r="M166" s="106">
        <v>1752.88</v>
      </c>
      <c r="N166" s="24" t="s">
        <v>1755</v>
      </c>
      <c r="O166" s="96">
        <v>20.19989479221462</v>
      </c>
      <c r="P166" s="25" t="s">
        <v>1757</v>
      </c>
      <c r="Q166" s="26"/>
      <c r="R166" s="27"/>
      <c r="S166" s="116" t="s">
        <v>1755</v>
      </c>
      <c r="T166" s="98">
        <v>88265</v>
      </c>
      <c r="U166" s="79">
        <v>0</v>
      </c>
      <c r="V166" s="80">
        <v>7263</v>
      </c>
      <c r="W166" s="118">
        <v>0</v>
      </c>
      <c r="X166" s="101" t="s">
        <v>1757</v>
      </c>
      <c r="Y166" s="119" t="s">
        <v>1755</v>
      </c>
      <c r="Z166" s="82">
        <f t="shared" si="20"/>
        <v>0</v>
      </c>
      <c r="AA166" s="21">
        <f t="shared" si="21"/>
        <v>0</v>
      </c>
      <c r="AB166" s="21">
        <f t="shared" si="22"/>
        <v>0</v>
      </c>
      <c r="AC166" s="21">
        <f t="shared" si="23"/>
        <v>0</v>
      </c>
      <c r="AD166" s="83" t="str">
        <f t="shared" si="24"/>
        <v>-</v>
      </c>
      <c r="AE166" s="82">
        <f t="shared" si="25"/>
        <v>0</v>
      </c>
      <c r="AF166" s="21">
        <f t="shared" si="26"/>
        <v>1</v>
      </c>
      <c r="AG166" s="21">
        <f t="shared" si="27"/>
        <v>0</v>
      </c>
      <c r="AH166" s="83" t="str">
        <f t="shared" si="28"/>
        <v>-</v>
      </c>
      <c r="AI166" s="82">
        <f t="shared" si="29"/>
        <v>0</v>
      </c>
    </row>
    <row r="167" spans="1:35" ht="12.75" customHeight="1">
      <c r="A167" s="108" t="s">
        <v>614</v>
      </c>
      <c r="B167" s="110" t="s">
        <v>615</v>
      </c>
      <c r="C167" s="82" t="s">
        <v>616</v>
      </c>
      <c r="D167" s="21" t="s">
        <v>617</v>
      </c>
      <c r="E167" s="21" t="s">
        <v>618</v>
      </c>
      <c r="F167" s="112" t="s">
        <v>1750</v>
      </c>
      <c r="G167" s="104" t="s">
        <v>619</v>
      </c>
      <c r="H167" s="32" t="s">
        <v>620</v>
      </c>
      <c r="I167" s="22" t="s">
        <v>621</v>
      </c>
      <c r="J167" s="94" t="s">
        <v>1774</v>
      </c>
      <c r="K167" s="23" t="s">
        <v>1757</v>
      </c>
      <c r="L167" s="114" t="s">
        <v>1755</v>
      </c>
      <c r="M167" s="106">
        <v>504.71</v>
      </c>
      <c r="N167" s="24" t="s">
        <v>1755</v>
      </c>
      <c r="O167" s="96">
        <v>21.59090909090909</v>
      </c>
      <c r="P167" s="25" t="s">
        <v>1757</v>
      </c>
      <c r="Q167" s="26"/>
      <c r="R167" s="27"/>
      <c r="S167" s="116" t="s">
        <v>1757</v>
      </c>
      <c r="T167" s="98">
        <v>35441</v>
      </c>
      <c r="U167" s="79">
        <v>0</v>
      </c>
      <c r="V167" s="80">
        <v>2244</v>
      </c>
      <c r="W167" s="118">
        <v>0</v>
      </c>
      <c r="X167" s="101" t="s">
        <v>1757</v>
      </c>
      <c r="Y167" s="119" t="s">
        <v>1757</v>
      </c>
      <c r="Z167" s="82">
        <f t="shared" si="20"/>
        <v>1</v>
      </c>
      <c r="AA167" s="21">
        <f t="shared" si="21"/>
        <v>1</v>
      </c>
      <c r="AB167" s="21">
        <f t="shared" si="22"/>
        <v>0</v>
      </c>
      <c r="AC167" s="21">
        <f t="shared" si="23"/>
        <v>0</v>
      </c>
      <c r="AD167" s="83" t="str">
        <f t="shared" si="24"/>
        <v>SRSA</v>
      </c>
      <c r="AE167" s="82">
        <f t="shared" si="25"/>
        <v>1</v>
      </c>
      <c r="AF167" s="21">
        <f t="shared" si="26"/>
        <v>1</v>
      </c>
      <c r="AG167" s="21" t="str">
        <f t="shared" si="27"/>
        <v>Initial</v>
      </c>
      <c r="AH167" s="83" t="str">
        <f t="shared" si="28"/>
        <v>-</v>
      </c>
      <c r="AI167" s="82" t="str">
        <f t="shared" si="29"/>
        <v>SRSA</v>
      </c>
    </row>
    <row r="168" spans="1:35" ht="12.75" customHeight="1">
      <c r="A168" s="108" t="s">
        <v>622</v>
      </c>
      <c r="B168" s="110" t="s">
        <v>623</v>
      </c>
      <c r="C168" s="82" t="s">
        <v>624</v>
      </c>
      <c r="D168" s="21" t="s">
        <v>625</v>
      </c>
      <c r="E168" s="21" t="s">
        <v>1002</v>
      </c>
      <c r="F168" s="112" t="s">
        <v>1750</v>
      </c>
      <c r="G168" s="104" t="s">
        <v>1003</v>
      </c>
      <c r="H168" s="32" t="s">
        <v>1784</v>
      </c>
      <c r="I168" s="22" t="s">
        <v>626</v>
      </c>
      <c r="J168" s="94" t="s">
        <v>1774</v>
      </c>
      <c r="K168" s="23" t="s">
        <v>1757</v>
      </c>
      <c r="L168" s="114" t="s">
        <v>1755</v>
      </c>
      <c r="M168" s="106">
        <v>706.78</v>
      </c>
      <c r="N168" s="24" t="s">
        <v>1755</v>
      </c>
      <c r="O168" s="96">
        <v>18.045112781954884</v>
      </c>
      <c r="P168" s="25" t="s">
        <v>1755</v>
      </c>
      <c r="Q168" s="26"/>
      <c r="R168" s="27"/>
      <c r="S168" s="116" t="s">
        <v>1757</v>
      </c>
      <c r="T168" s="98">
        <v>33030</v>
      </c>
      <c r="U168" s="79">
        <v>0</v>
      </c>
      <c r="V168" s="80">
        <v>2654</v>
      </c>
      <c r="W168" s="118">
        <v>0</v>
      </c>
      <c r="X168" s="101" t="s">
        <v>1757</v>
      </c>
      <c r="Y168" s="119" t="s">
        <v>1755</v>
      </c>
      <c r="Z168" s="82">
        <f t="shared" si="20"/>
        <v>1</v>
      </c>
      <c r="AA168" s="21">
        <f t="shared" si="21"/>
        <v>0</v>
      </c>
      <c r="AB168" s="21">
        <f t="shared" si="22"/>
        <v>0</v>
      </c>
      <c r="AC168" s="21">
        <f t="shared" si="23"/>
        <v>0</v>
      </c>
      <c r="AD168" s="83" t="str">
        <f t="shared" si="24"/>
        <v>-</v>
      </c>
      <c r="AE168" s="82">
        <f t="shared" si="25"/>
        <v>1</v>
      </c>
      <c r="AF168" s="21">
        <f t="shared" si="26"/>
        <v>0</v>
      </c>
      <c r="AG168" s="21">
        <f t="shared" si="27"/>
        <v>0</v>
      </c>
      <c r="AH168" s="83" t="str">
        <f t="shared" si="28"/>
        <v>-</v>
      </c>
      <c r="AI168" s="82">
        <f t="shared" si="29"/>
        <v>0</v>
      </c>
    </row>
    <row r="169" spans="1:35" s="31" customFormat="1" ht="12.75" customHeight="1">
      <c r="A169" s="108" t="s">
        <v>627</v>
      </c>
      <c r="B169" s="110" t="s">
        <v>628</v>
      </c>
      <c r="C169" s="82" t="s">
        <v>629</v>
      </c>
      <c r="D169" s="21" t="s">
        <v>630</v>
      </c>
      <c r="E169" s="21" t="s">
        <v>631</v>
      </c>
      <c r="F169" s="112" t="s">
        <v>1750</v>
      </c>
      <c r="G169" s="104" t="s">
        <v>632</v>
      </c>
      <c r="H169" s="32" t="s">
        <v>633</v>
      </c>
      <c r="I169" s="22" t="s">
        <v>634</v>
      </c>
      <c r="J169" s="94" t="s">
        <v>1592</v>
      </c>
      <c r="K169" s="23" t="s">
        <v>1755</v>
      </c>
      <c r="L169" s="114" t="s">
        <v>1755</v>
      </c>
      <c r="M169" s="106">
        <v>2827.91</v>
      </c>
      <c r="N169" s="24" t="s">
        <v>1755</v>
      </c>
      <c r="O169" s="96">
        <v>26.456400742115026</v>
      </c>
      <c r="P169" s="25" t="s">
        <v>1757</v>
      </c>
      <c r="Q169" s="26"/>
      <c r="R169" s="27"/>
      <c r="S169" s="116" t="s">
        <v>1757</v>
      </c>
      <c r="T169" s="98">
        <v>223440</v>
      </c>
      <c r="U169" s="79">
        <v>0</v>
      </c>
      <c r="V169" s="80">
        <v>15516</v>
      </c>
      <c r="W169" s="118">
        <v>0</v>
      </c>
      <c r="X169" s="101" t="s">
        <v>1755</v>
      </c>
      <c r="Y169" s="119" t="s">
        <v>1757</v>
      </c>
      <c r="Z169" s="82">
        <f t="shared" si="20"/>
        <v>0</v>
      </c>
      <c r="AA169" s="21">
        <f t="shared" si="21"/>
        <v>0</v>
      </c>
      <c r="AB169" s="21">
        <f t="shared" si="22"/>
        <v>0</v>
      </c>
      <c r="AC169" s="21">
        <f t="shared" si="23"/>
        <v>0</v>
      </c>
      <c r="AD169" s="83" t="str">
        <f t="shared" si="24"/>
        <v>-</v>
      </c>
      <c r="AE169" s="82">
        <f t="shared" si="25"/>
        <v>1</v>
      </c>
      <c r="AF169" s="21">
        <f t="shared" si="26"/>
        <v>1</v>
      </c>
      <c r="AG169" s="21" t="str">
        <f t="shared" si="27"/>
        <v>Initial</v>
      </c>
      <c r="AH169" s="83" t="str">
        <f t="shared" si="28"/>
        <v>RLIS</v>
      </c>
      <c r="AI169" s="82">
        <f t="shared" si="29"/>
        <v>0</v>
      </c>
    </row>
    <row r="170" spans="1:35" ht="12.75" customHeight="1">
      <c r="A170" s="108" t="s">
        <v>635</v>
      </c>
      <c r="B170" s="110" t="s">
        <v>636</v>
      </c>
      <c r="C170" s="82" t="s">
        <v>637</v>
      </c>
      <c r="D170" s="21" t="s">
        <v>375</v>
      </c>
      <c r="E170" s="21" t="s">
        <v>1002</v>
      </c>
      <c r="F170" s="112" t="s">
        <v>1750</v>
      </c>
      <c r="G170" s="104" t="s">
        <v>1003</v>
      </c>
      <c r="H170" s="32" t="s">
        <v>376</v>
      </c>
      <c r="I170" s="22" t="s">
        <v>377</v>
      </c>
      <c r="J170" s="94" t="s">
        <v>1592</v>
      </c>
      <c r="K170" s="23" t="s">
        <v>1755</v>
      </c>
      <c r="L170" s="114" t="s">
        <v>1755</v>
      </c>
      <c r="M170" s="106">
        <v>1990.41</v>
      </c>
      <c r="N170" s="24" t="s">
        <v>1755</v>
      </c>
      <c r="O170" s="96">
        <v>21.269727403156384</v>
      </c>
      <c r="P170" s="25" t="s">
        <v>1757</v>
      </c>
      <c r="Q170" s="26"/>
      <c r="R170" s="27"/>
      <c r="S170" s="116" t="s">
        <v>1757</v>
      </c>
      <c r="T170" s="98">
        <v>165903</v>
      </c>
      <c r="U170" s="79">
        <v>0</v>
      </c>
      <c r="V170" s="80">
        <v>10385</v>
      </c>
      <c r="W170" s="118">
        <v>0</v>
      </c>
      <c r="X170" s="101" t="s">
        <v>1757</v>
      </c>
      <c r="Y170" s="119" t="s">
        <v>1755</v>
      </c>
      <c r="Z170" s="82">
        <f t="shared" si="20"/>
        <v>0</v>
      </c>
      <c r="AA170" s="21">
        <f t="shared" si="21"/>
        <v>0</v>
      </c>
      <c r="AB170" s="21">
        <f t="shared" si="22"/>
        <v>0</v>
      </c>
      <c r="AC170" s="21">
        <f t="shared" si="23"/>
        <v>0</v>
      </c>
      <c r="AD170" s="83" t="str">
        <f t="shared" si="24"/>
        <v>-</v>
      </c>
      <c r="AE170" s="82">
        <f t="shared" si="25"/>
        <v>1</v>
      </c>
      <c r="AF170" s="21">
        <f t="shared" si="26"/>
        <v>1</v>
      </c>
      <c r="AG170" s="21" t="str">
        <f t="shared" si="27"/>
        <v>Initial</v>
      </c>
      <c r="AH170" s="83" t="str">
        <f t="shared" si="28"/>
        <v>RLIS</v>
      </c>
      <c r="AI170" s="82">
        <f t="shared" si="29"/>
        <v>0</v>
      </c>
    </row>
    <row r="171" spans="1:35" ht="12.75" customHeight="1">
      <c r="A171" s="108" t="s">
        <v>378</v>
      </c>
      <c r="B171" s="110" t="s">
        <v>379</v>
      </c>
      <c r="C171" s="82" t="s">
        <v>380</v>
      </c>
      <c r="D171" s="21" t="s">
        <v>381</v>
      </c>
      <c r="E171" s="21" t="s">
        <v>382</v>
      </c>
      <c r="F171" s="112" t="s">
        <v>1750</v>
      </c>
      <c r="G171" s="104" t="s">
        <v>383</v>
      </c>
      <c r="H171" s="32" t="s">
        <v>384</v>
      </c>
      <c r="I171" s="22" t="s">
        <v>385</v>
      </c>
      <c r="J171" s="94" t="s">
        <v>1774</v>
      </c>
      <c r="K171" s="23" t="s">
        <v>1757</v>
      </c>
      <c r="L171" s="114" t="s">
        <v>1755</v>
      </c>
      <c r="M171" s="106">
        <v>409.53</v>
      </c>
      <c r="N171" s="24" t="s">
        <v>1755</v>
      </c>
      <c r="O171" s="96">
        <v>26.018099547511316</v>
      </c>
      <c r="P171" s="25" t="s">
        <v>1757</v>
      </c>
      <c r="Q171" s="26"/>
      <c r="R171" s="27"/>
      <c r="S171" s="116" t="s">
        <v>1757</v>
      </c>
      <c r="T171" s="98">
        <v>31495</v>
      </c>
      <c r="U171" s="79">
        <v>0</v>
      </c>
      <c r="V171" s="80">
        <v>2072</v>
      </c>
      <c r="W171" s="118">
        <v>0</v>
      </c>
      <c r="X171" s="101" t="s">
        <v>1757</v>
      </c>
      <c r="Y171" s="119" t="s">
        <v>1757</v>
      </c>
      <c r="Z171" s="82">
        <f t="shared" si="20"/>
        <v>1</v>
      </c>
      <c r="AA171" s="21">
        <f t="shared" si="21"/>
        <v>1</v>
      </c>
      <c r="AB171" s="21">
        <f t="shared" si="22"/>
        <v>0</v>
      </c>
      <c r="AC171" s="21">
        <f t="shared" si="23"/>
        <v>0</v>
      </c>
      <c r="AD171" s="83" t="str">
        <f t="shared" si="24"/>
        <v>SRSA</v>
      </c>
      <c r="AE171" s="82">
        <f t="shared" si="25"/>
        <v>1</v>
      </c>
      <c r="AF171" s="21">
        <f t="shared" si="26"/>
        <v>1</v>
      </c>
      <c r="AG171" s="21" t="str">
        <f t="shared" si="27"/>
        <v>Initial</v>
      </c>
      <c r="AH171" s="83" t="str">
        <f t="shared" si="28"/>
        <v>-</v>
      </c>
      <c r="AI171" s="82" t="str">
        <f t="shared" si="29"/>
        <v>SRSA</v>
      </c>
    </row>
    <row r="172" spans="1:35" ht="12.75" customHeight="1">
      <c r="A172" s="108" t="s">
        <v>386</v>
      </c>
      <c r="B172" s="110" t="s">
        <v>387</v>
      </c>
      <c r="C172" s="82" t="s">
        <v>388</v>
      </c>
      <c r="D172" s="21" t="s">
        <v>389</v>
      </c>
      <c r="E172" s="21" t="s">
        <v>390</v>
      </c>
      <c r="F172" s="112" t="s">
        <v>1750</v>
      </c>
      <c r="G172" s="104" t="s">
        <v>391</v>
      </c>
      <c r="H172" s="32" t="s">
        <v>392</v>
      </c>
      <c r="I172" s="22" t="s">
        <v>393</v>
      </c>
      <c r="J172" s="94" t="s">
        <v>1785</v>
      </c>
      <c r="K172" s="23" t="s">
        <v>1755</v>
      </c>
      <c r="L172" s="114" t="s">
        <v>1755</v>
      </c>
      <c r="M172" s="106">
        <v>955.47</v>
      </c>
      <c r="N172" s="24" t="s">
        <v>1755</v>
      </c>
      <c r="O172" s="96">
        <v>20.97735399284863</v>
      </c>
      <c r="P172" s="25" t="s">
        <v>1757</v>
      </c>
      <c r="Q172" s="26"/>
      <c r="R172" s="27"/>
      <c r="S172" s="116" t="s">
        <v>1757</v>
      </c>
      <c r="T172" s="98">
        <v>51126</v>
      </c>
      <c r="U172" s="79">
        <v>0</v>
      </c>
      <c r="V172" s="80"/>
      <c r="W172" s="118">
        <v>0</v>
      </c>
      <c r="X172" s="101" t="s">
        <v>1757</v>
      </c>
      <c r="Y172" s="119" t="s">
        <v>1755</v>
      </c>
      <c r="Z172" s="82">
        <f t="shared" si="20"/>
        <v>0</v>
      </c>
      <c r="AA172" s="21">
        <f t="shared" si="21"/>
        <v>0</v>
      </c>
      <c r="AB172" s="21">
        <f t="shared" si="22"/>
        <v>0</v>
      </c>
      <c r="AC172" s="21">
        <f t="shared" si="23"/>
        <v>0</v>
      </c>
      <c r="AD172" s="83" t="str">
        <f t="shared" si="24"/>
        <v>-</v>
      </c>
      <c r="AE172" s="82">
        <f t="shared" si="25"/>
        <v>1</v>
      </c>
      <c r="AF172" s="21">
        <f t="shared" si="26"/>
        <v>1</v>
      </c>
      <c r="AG172" s="21" t="str">
        <f t="shared" si="27"/>
        <v>Initial</v>
      </c>
      <c r="AH172" s="83" t="str">
        <f t="shared" si="28"/>
        <v>RLIS</v>
      </c>
      <c r="AI172" s="82">
        <f t="shared" si="29"/>
        <v>0</v>
      </c>
    </row>
    <row r="173" spans="1:35" ht="12.75" customHeight="1">
      <c r="A173" s="108" t="s">
        <v>394</v>
      </c>
      <c r="B173" s="110" t="s">
        <v>395</v>
      </c>
      <c r="C173" s="82" t="s">
        <v>396</v>
      </c>
      <c r="D173" s="21" t="s">
        <v>397</v>
      </c>
      <c r="E173" s="21" t="s">
        <v>398</v>
      </c>
      <c r="F173" s="112" t="s">
        <v>1750</v>
      </c>
      <c r="G173" s="104" t="s">
        <v>399</v>
      </c>
      <c r="H173" s="32" t="s">
        <v>400</v>
      </c>
      <c r="I173" s="22" t="s">
        <v>401</v>
      </c>
      <c r="J173" s="94" t="s">
        <v>749</v>
      </c>
      <c r="K173" s="23" t="s">
        <v>1757</v>
      </c>
      <c r="L173" s="114" t="s">
        <v>1755</v>
      </c>
      <c r="M173" s="106">
        <v>924.35</v>
      </c>
      <c r="N173" s="24" t="s">
        <v>1755</v>
      </c>
      <c r="O173" s="96">
        <v>23.688969258589513</v>
      </c>
      <c r="P173" s="25" t="s">
        <v>1757</v>
      </c>
      <c r="Q173" s="26"/>
      <c r="R173" s="27"/>
      <c r="S173" s="116" t="s">
        <v>1757</v>
      </c>
      <c r="T173" s="98">
        <v>57018</v>
      </c>
      <c r="U173" s="79">
        <v>0</v>
      </c>
      <c r="V173" s="80">
        <v>4317</v>
      </c>
      <c r="W173" s="118">
        <v>0</v>
      </c>
      <c r="X173" s="101" t="s">
        <v>1757</v>
      </c>
      <c r="Y173" s="119" t="s">
        <v>1755</v>
      </c>
      <c r="Z173" s="82">
        <f t="shared" si="20"/>
        <v>1</v>
      </c>
      <c r="AA173" s="21">
        <f t="shared" si="21"/>
        <v>0</v>
      </c>
      <c r="AB173" s="21">
        <f t="shared" si="22"/>
        <v>0</v>
      </c>
      <c r="AC173" s="21">
        <f t="shared" si="23"/>
        <v>0</v>
      </c>
      <c r="AD173" s="83" t="str">
        <f t="shared" si="24"/>
        <v>-</v>
      </c>
      <c r="AE173" s="82">
        <f t="shared" si="25"/>
        <v>1</v>
      </c>
      <c r="AF173" s="21">
        <f t="shared" si="26"/>
        <v>1</v>
      </c>
      <c r="AG173" s="21" t="str">
        <f t="shared" si="27"/>
        <v>Initial</v>
      </c>
      <c r="AH173" s="83" t="str">
        <f t="shared" si="28"/>
        <v>RLIS</v>
      </c>
      <c r="AI173" s="82">
        <f t="shared" si="29"/>
        <v>0</v>
      </c>
    </row>
    <row r="174" spans="1:35" ht="12.75" customHeight="1">
      <c r="A174" s="108" t="s">
        <v>402</v>
      </c>
      <c r="B174" s="110" t="s">
        <v>403</v>
      </c>
      <c r="C174" s="82" t="s">
        <v>404</v>
      </c>
      <c r="D174" s="21" t="s">
        <v>405</v>
      </c>
      <c r="E174" s="21" t="s">
        <v>406</v>
      </c>
      <c r="F174" s="112" t="s">
        <v>1750</v>
      </c>
      <c r="G174" s="104" t="s">
        <v>407</v>
      </c>
      <c r="H174" s="32" t="s">
        <v>408</v>
      </c>
      <c r="I174" s="22" t="s">
        <v>409</v>
      </c>
      <c r="J174" s="94" t="s">
        <v>1093</v>
      </c>
      <c r="K174" s="23" t="s">
        <v>1755</v>
      </c>
      <c r="L174" s="114" t="s">
        <v>1755</v>
      </c>
      <c r="M174" s="106">
        <v>3682.12</v>
      </c>
      <c r="N174" s="24" t="s">
        <v>1755</v>
      </c>
      <c r="O174" s="96">
        <v>20.211876219682186</v>
      </c>
      <c r="P174" s="25" t="s">
        <v>1757</v>
      </c>
      <c r="Q174" s="26"/>
      <c r="R174" s="27"/>
      <c r="S174" s="116" t="s">
        <v>1755</v>
      </c>
      <c r="T174" s="98">
        <v>192064</v>
      </c>
      <c r="U174" s="79">
        <v>0</v>
      </c>
      <c r="V174" s="80">
        <v>9785</v>
      </c>
      <c r="W174" s="118">
        <v>0</v>
      </c>
      <c r="X174" s="101" t="s">
        <v>1757</v>
      </c>
      <c r="Y174" s="119" t="s">
        <v>1757</v>
      </c>
      <c r="Z174" s="82">
        <f t="shared" si="20"/>
        <v>0</v>
      </c>
      <c r="AA174" s="21">
        <f t="shared" si="21"/>
        <v>0</v>
      </c>
      <c r="AB174" s="21">
        <f t="shared" si="22"/>
        <v>0</v>
      </c>
      <c r="AC174" s="21">
        <f t="shared" si="23"/>
        <v>0</v>
      </c>
      <c r="AD174" s="83" t="str">
        <f t="shared" si="24"/>
        <v>-</v>
      </c>
      <c r="AE174" s="82">
        <f t="shared" si="25"/>
        <v>0</v>
      </c>
      <c r="AF174" s="21">
        <f t="shared" si="26"/>
        <v>1</v>
      </c>
      <c r="AG174" s="21">
        <f t="shared" si="27"/>
        <v>0</v>
      </c>
      <c r="AH174" s="83" t="str">
        <f t="shared" si="28"/>
        <v>-</v>
      </c>
      <c r="AI174" s="82">
        <f t="shared" si="29"/>
        <v>0</v>
      </c>
    </row>
    <row r="175" spans="1:35" ht="12.75" customHeight="1">
      <c r="A175" s="108" t="s">
        <v>410</v>
      </c>
      <c r="B175" s="110" t="s">
        <v>411</v>
      </c>
      <c r="C175" s="82" t="s">
        <v>412</v>
      </c>
      <c r="D175" s="21" t="s">
        <v>413</v>
      </c>
      <c r="E175" s="21" t="s">
        <v>414</v>
      </c>
      <c r="F175" s="112" t="s">
        <v>1750</v>
      </c>
      <c r="G175" s="104" t="s">
        <v>415</v>
      </c>
      <c r="H175" s="32" t="s">
        <v>416</v>
      </c>
      <c r="I175" s="22" t="s">
        <v>417</v>
      </c>
      <c r="J175" s="94" t="s">
        <v>1527</v>
      </c>
      <c r="K175" s="23" t="s">
        <v>1755</v>
      </c>
      <c r="L175" s="114" t="s">
        <v>1755</v>
      </c>
      <c r="M175" s="106">
        <v>598.71</v>
      </c>
      <c r="N175" s="24" t="s">
        <v>1755</v>
      </c>
      <c r="O175" s="96">
        <v>38.522427440633244</v>
      </c>
      <c r="P175" s="25" t="s">
        <v>1757</v>
      </c>
      <c r="Q175" s="26"/>
      <c r="R175" s="27"/>
      <c r="S175" s="116" t="s">
        <v>1755</v>
      </c>
      <c r="T175" s="98">
        <v>73854</v>
      </c>
      <c r="U175" s="79">
        <v>0</v>
      </c>
      <c r="V175" s="80">
        <v>4783</v>
      </c>
      <c r="W175" s="118">
        <v>0</v>
      </c>
      <c r="X175" s="101" t="s">
        <v>1757</v>
      </c>
      <c r="Y175" s="119" t="s">
        <v>1757</v>
      </c>
      <c r="Z175" s="82">
        <f t="shared" si="20"/>
        <v>0</v>
      </c>
      <c r="AA175" s="21">
        <f t="shared" si="21"/>
        <v>1</v>
      </c>
      <c r="AB175" s="21">
        <f t="shared" si="22"/>
        <v>0</v>
      </c>
      <c r="AC175" s="21">
        <f t="shared" si="23"/>
        <v>0</v>
      </c>
      <c r="AD175" s="83" t="str">
        <f t="shared" si="24"/>
        <v>-</v>
      </c>
      <c r="AE175" s="82">
        <f t="shared" si="25"/>
        <v>0</v>
      </c>
      <c r="AF175" s="21">
        <f t="shared" si="26"/>
        <v>1</v>
      </c>
      <c r="AG175" s="21">
        <f t="shared" si="27"/>
        <v>0</v>
      </c>
      <c r="AH175" s="83" t="str">
        <f t="shared" si="28"/>
        <v>-</v>
      </c>
      <c r="AI175" s="82">
        <f t="shared" si="29"/>
        <v>0</v>
      </c>
    </row>
    <row r="176" spans="1:35" ht="12.75" customHeight="1">
      <c r="A176" s="108" t="s">
        <v>418</v>
      </c>
      <c r="B176" s="110" t="s">
        <v>419</v>
      </c>
      <c r="C176" s="82" t="s">
        <v>420</v>
      </c>
      <c r="D176" s="21" t="s">
        <v>421</v>
      </c>
      <c r="E176" s="21" t="s">
        <v>422</v>
      </c>
      <c r="F176" s="112" t="s">
        <v>1750</v>
      </c>
      <c r="G176" s="104" t="s">
        <v>423</v>
      </c>
      <c r="H176" s="32" t="s">
        <v>424</v>
      </c>
      <c r="I176" s="22" t="s">
        <v>425</v>
      </c>
      <c r="J176" s="94" t="s">
        <v>1774</v>
      </c>
      <c r="K176" s="23" t="s">
        <v>1757</v>
      </c>
      <c r="L176" s="114" t="s">
        <v>1755</v>
      </c>
      <c r="M176" s="106">
        <v>671.47</v>
      </c>
      <c r="N176" s="24" t="s">
        <v>1755</v>
      </c>
      <c r="O176" s="96">
        <v>27.24867724867725</v>
      </c>
      <c r="P176" s="25" t="s">
        <v>1757</v>
      </c>
      <c r="Q176" s="26"/>
      <c r="R176" s="27"/>
      <c r="S176" s="116" t="s">
        <v>1757</v>
      </c>
      <c r="T176" s="98">
        <v>42159</v>
      </c>
      <c r="U176" s="79">
        <v>0</v>
      </c>
      <c r="V176" s="80">
        <v>4111</v>
      </c>
      <c r="W176" s="118">
        <v>0</v>
      </c>
      <c r="X176" s="101" t="s">
        <v>1757</v>
      </c>
      <c r="Y176" s="119" t="s">
        <v>1755</v>
      </c>
      <c r="Z176" s="82">
        <f t="shared" si="20"/>
        <v>1</v>
      </c>
      <c r="AA176" s="21">
        <f t="shared" si="21"/>
        <v>0</v>
      </c>
      <c r="AB176" s="21">
        <f t="shared" si="22"/>
        <v>0</v>
      </c>
      <c r="AC176" s="21">
        <f t="shared" si="23"/>
        <v>0</v>
      </c>
      <c r="AD176" s="83" t="str">
        <f t="shared" si="24"/>
        <v>-</v>
      </c>
      <c r="AE176" s="82">
        <f t="shared" si="25"/>
        <v>1</v>
      </c>
      <c r="AF176" s="21">
        <f t="shared" si="26"/>
        <v>1</v>
      </c>
      <c r="AG176" s="21" t="str">
        <f t="shared" si="27"/>
        <v>Initial</v>
      </c>
      <c r="AH176" s="83" t="str">
        <f t="shared" si="28"/>
        <v>RLIS</v>
      </c>
      <c r="AI176" s="82">
        <f t="shared" si="29"/>
        <v>0</v>
      </c>
    </row>
    <row r="177" spans="1:35" s="31" customFormat="1" ht="12.75" customHeight="1">
      <c r="A177" s="108" t="s">
        <v>426</v>
      </c>
      <c r="B177" s="110" t="s">
        <v>427</v>
      </c>
      <c r="C177" s="82" t="s">
        <v>428</v>
      </c>
      <c r="D177" s="21" t="s">
        <v>429</v>
      </c>
      <c r="E177" s="21" t="s">
        <v>430</v>
      </c>
      <c r="F177" s="112" t="s">
        <v>1750</v>
      </c>
      <c r="G177" s="104" t="s">
        <v>431</v>
      </c>
      <c r="H177" s="32" t="s">
        <v>432</v>
      </c>
      <c r="I177" s="22" t="s">
        <v>433</v>
      </c>
      <c r="J177" s="94" t="s">
        <v>1774</v>
      </c>
      <c r="K177" s="23" t="s">
        <v>1757</v>
      </c>
      <c r="L177" s="114" t="s">
        <v>1755</v>
      </c>
      <c r="M177" s="106">
        <v>630.08</v>
      </c>
      <c r="N177" s="24" t="s">
        <v>1755</v>
      </c>
      <c r="O177" s="96">
        <v>49.76887519260401</v>
      </c>
      <c r="P177" s="25" t="s">
        <v>1757</v>
      </c>
      <c r="Q177" s="26"/>
      <c r="R177" s="27"/>
      <c r="S177" s="116" t="s">
        <v>1757</v>
      </c>
      <c r="T177" s="98">
        <v>140506</v>
      </c>
      <c r="U177" s="79">
        <v>0</v>
      </c>
      <c r="V177" s="80">
        <v>9770</v>
      </c>
      <c r="W177" s="118">
        <v>0</v>
      </c>
      <c r="X177" s="101" t="s">
        <v>1757</v>
      </c>
      <c r="Y177" s="119" t="s">
        <v>1755</v>
      </c>
      <c r="Z177" s="82">
        <f t="shared" si="20"/>
        <v>1</v>
      </c>
      <c r="AA177" s="21">
        <f t="shared" si="21"/>
        <v>0</v>
      </c>
      <c r="AB177" s="21">
        <f t="shared" si="22"/>
        <v>0</v>
      </c>
      <c r="AC177" s="21">
        <f t="shared" si="23"/>
        <v>0</v>
      </c>
      <c r="AD177" s="83" t="str">
        <f t="shared" si="24"/>
        <v>-</v>
      </c>
      <c r="AE177" s="82">
        <f t="shared" si="25"/>
        <v>1</v>
      </c>
      <c r="AF177" s="21">
        <f t="shared" si="26"/>
        <v>1</v>
      </c>
      <c r="AG177" s="21" t="str">
        <f t="shared" si="27"/>
        <v>Initial</v>
      </c>
      <c r="AH177" s="83" t="str">
        <f t="shared" si="28"/>
        <v>RLIS</v>
      </c>
      <c r="AI177" s="82">
        <f t="shared" si="29"/>
        <v>0</v>
      </c>
    </row>
    <row r="178" spans="1:35" ht="12.75" customHeight="1">
      <c r="A178" s="108" t="s">
        <v>434</v>
      </c>
      <c r="B178" s="110" t="s">
        <v>435</v>
      </c>
      <c r="C178" s="82" t="s">
        <v>436</v>
      </c>
      <c r="D178" s="21" t="s">
        <v>437</v>
      </c>
      <c r="E178" s="21" t="s">
        <v>438</v>
      </c>
      <c r="F178" s="112" t="s">
        <v>1750</v>
      </c>
      <c r="G178" s="104" t="s">
        <v>439</v>
      </c>
      <c r="H178" s="32" t="s">
        <v>440</v>
      </c>
      <c r="I178" s="22" t="s">
        <v>441</v>
      </c>
      <c r="J178" s="94" t="s">
        <v>1669</v>
      </c>
      <c r="K178" s="23" t="s">
        <v>1757</v>
      </c>
      <c r="L178" s="114" t="s">
        <v>1755</v>
      </c>
      <c r="M178" s="106">
        <v>923.8</v>
      </c>
      <c r="N178" s="24" t="s">
        <v>1755</v>
      </c>
      <c r="O178" s="96">
        <v>13.381742738589212</v>
      </c>
      <c r="P178" s="25" t="s">
        <v>1755</v>
      </c>
      <c r="Q178" s="26"/>
      <c r="R178" s="27"/>
      <c r="S178" s="116" t="s">
        <v>1757</v>
      </c>
      <c r="T178" s="98">
        <v>45209</v>
      </c>
      <c r="U178" s="79">
        <v>0</v>
      </c>
      <c r="V178" s="80">
        <v>2852</v>
      </c>
      <c r="W178" s="118">
        <v>0</v>
      </c>
      <c r="X178" s="101" t="s">
        <v>1757</v>
      </c>
      <c r="Y178" s="119" t="s">
        <v>1755</v>
      </c>
      <c r="Z178" s="82">
        <f t="shared" si="20"/>
        <v>1</v>
      </c>
      <c r="AA178" s="21">
        <f t="shared" si="21"/>
        <v>0</v>
      </c>
      <c r="AB178" s="21">
        <f t="shared" si="22"/>
        <v>0</v>
      </c>
      <c r="AC178" s="21">
        <f t="shared" si="23"/>
        <v>0</v>
      </c>
      <c r="AD178" s="83" t="str">
        <f t="shared" si="24"/>
        <v>-</v>
      </c>
      <c r="AE178" s="82">
        <f t="shared" si="25"/>
        <v>1</v>
      </c>
      <c r="AF178" s="21">
        <f t="shared" si="26"/>
        <v>0</v>
      </c>
      <c r="AG178" s="21">
        <f t="shared" si="27"/>
        <v>0</v>
      </c>
      <c r="AH178" s="83" t="str">
        <f t="shared" si="28"/>
        <v>-</v>
      </c>
      <c r="AI178" s="82">
        <f t="shared" si="29"/>
        <v>0</v>
      </c>
    </row>
    <row r="179" spans="1:35" ht="12.75" customHeight="1">
      <c r="A179" s="108" t="s">
        <v>442</v>
      </c>
      <c r="B179" s="110" t="s">
        <v>443</v>
      </c>
      <c r="C179" s="82" t="s">
        <v>444</v>
      </c>
      <c r="D179" s="21" t="s">
        <v>445</v>
      </c>
      <c r="E179" s="21" t="s">
        <v>446</v>
      </c>
      <c r="F179" s="112" t="s">
        <v>1750</v>
      </c>
      <c r="G179" s="104" t="s">
        <v>447</v>
      </c>
      <c r="H179" s="32" t="s">
        <v>448</v>
      </c>
      <c r="I179" s="22" t="s">
        <v>449</v>
      </c>
      <c r="J179" s="94" t="s">
        <v>1774</v>
      </c>
      <c r="K179" s="23" t="s">
        <v>1757</v>
      </c>
      <c r="L179" s="114" t="s">
        <v>1755</v>
      </c>
      <c r="M179" s="106">
        <v>459.33</v>
      </c>
      <c r="N179" s="24" t="s">
        <v>1755</v>
      </c>
      <c r="O179" s="96">
        <v>16.755793226381464</v>
      </c>
      <c r="P179" s="25" t="s">
        <v>1755</v>
      </c>
      <c r="Q179" s="26"/>
      <c r="R179" s="27"/>
      <c r="S179" s="116" t="s">
        <v>1757</v>
      </c>
      <c r="T179" s="98">
        <v>35309</v>
      </c>
      <c r="U179" s="79">
        <v>0</v>
      </c>
      <c r="V179" s="80">
        <v>2053</v>
      </c>
      <c r="W179" s="118">
        <v>0</v>
      </c>
      <c r="X179" s="101" t="s">
        <v>1757</v>
      </c>
      <c r="Y179" s="119" t="s">
        <v>1757</v>
      </c>
      <c r="Z179" s="82">
        <f t="shared" si="20"/>
        <v>1</v>
      </c>
      <c r="AA179" s="21">
        <f t="shared" si="21"/>
        <v>1</v>
      </c>
      <c r="AB179" s="21">
        <f t="shared" si="22"/>
        <v>0</v>
      </c>
      <c r="AC179" s="21">
        <f t="shared" si="23"/>
        <v>0</v>
      </c>
      <c r="AD179" s="83" t="str">
        <f t="shared" si="24"/>
        <v>SRSA</v>
      </c>
      <c r="AE179" s="82">
        <f t="shared" si="25"/>
        <v>1</v>
      </c>
      <c r="AF179" s="21">
        <f t="shared" si="26"/>
        <v>0</v>
      </c>
      <c r="AG179" s="21">
        <f t="shared" si="27"/>
        <v>0</v>
      </c>
      <c r="AH179" s="83" t="str">
        <f t="shared" si="28"/>
        <v>-</v>
      </c>
      <c r="AI179" s="82">
        <f t="shared" si="29"/>
        <v>0</v>
      </c>
    </row>
    <row r="180" spans="1:35" ht="12.75" customHeight="1">
      <c r="A180" s="108" t="s">
        <v>450</v>
      </c>
      <c r="B180" s="110" t="s">
        <v>451</v>
      </c>
      <c r="C180" s="82" t="s">
        <v>452</v>
      </c>
      <c r="D180" s="21" t="s">
        <v>453</v>
      </c>
      <c r="E180" s="21" t="s">
        <v>454</v>
      </c>
      <c r="F180" s="112" t="s">
        <v>1750</v>
      </c>
      <c r="G180" s="104" t="s">
        <v>455</v>
      </c>
      <c r="H180" s="32" t="s">
        <v>456</v>
      </c>
      <c r="I180" s="22" t="s">
        <v>457</v>
      </c>
      <c r="J180" s="94" t="s">
        <v>1774</v>
      </c>
      <c r="K180" s="23" t="s">
        <v>1757</v>
      </c>
      <c r="L180" s="114" t="s">
        <v>1755</v>
      </c>
      <c r="M180" s="106">
        <v>591.52</v>
      </c>
      <c r="N180" s="24" t="s">
        <v>1755</v>
      </c>
      <c r="O180" s="96">
        <v>23.595505617977526</v>
      </c>
      <c r="P180" s="25" t="s">
        <v>1757</v>
      </c>
      <c r="Q180" s="26"/>
      <c r="R180" s="27"/>
      <c r="S180" s="116" t="s">
        <v>1757</v>
      </c>
      <c r="T180" s="98">
        <v>43614</v>
      </c>
      <c r="U180" s="79">
        <v>0</v>
      </c>
      <c r="V180" s="80">
        <v>2550</v>
      </c>
      <c r="W180" s="118">
        <v>0</v>
      </c>
      <c r="X180" s="101" t="s">
        <v>1757</v>
      </c>
      <c r="Y180" s="119" t="s">
        <v>1755</v>
      </c>
      <c r="Z180" s="82">
        <f t="shared" si="20"/>
        <v>1</v>
      </c>
      <c r="AA180" s="21">
        <f t="shared" si="21"/>
        <v>1</v>
      </c>
      <c r="AB180" s="21">
        <f t="shared" si="22"/>
        <v>0</v>
      </c>
      <c r="AC180" s="21">
        <f t="shared" si="23"/>
        <v>0</v>
      </c>
      <c r="AD180" s="83" t="str">
        <f t="shared" si="24"/>
        <v>SRSA</v>
      </c>
      <c r="AE180" s="82">
        <f t="shared" si="25"/>
        <v>1</v>
      </c>
      <c r="AF180" s="21">
        <f t="shared" si="26"/>
        <v>1</v>
      </c>
      <c r="AG180" s="21" t="str">
        <f t="shared" si="27"/>
        <v>Initial</v>
      </c>
      <c r="AH180" s="83" t="str">
        <f t="shared" si="28"/>
        <v>-</v>
      </c>
      <c r="AI180" s="82" t="str">
        <f t="shared" si="29"/>
        <v>SRSA</v>
      </c>
    </row>
    <row r="181" spans="1:35" ht="12.75" customHeight="1">
      <c r="A181" s="108" t="s">
        <v>458</v>
      </c>
      <c r="B181" s="110" t="s">
        <v>459</v>
      </c>
      <c r="C181" s="82" t="s">
        <v>460</v>
      </c>
      <c r="D181" s="21" t="s">
        <v>461</v>
      </c>
      <c r="E181" s="21" t="s">
        <v>462</v>
      </c>
      <c r="F181" s="112" t="s">
        <v>1750</v>
      </c>
      <c r="G181" s="104" t="s">
        <v>463</v>
      </c>
      <c r="H181" s="32" t="s">
        <v>464</v>
      </c>
      <c r="I181" s="22" t="s">
        <v>465</v>
      </c>
      <c r="J181" s="94" t="s">
        <v>1785</v>
      </c>
      <c r="K181" s="23" t="s">
        <v>1755</v>
      </c>
      <c r="L181" s="114" t="s">
        <v>1755</v>
      </c>
      <c r="M181" s="106">
        <v>1137.02</v>
      </c>
      <c r="N181" s="24" t="s">
        <v>1755</v>
      </c>
      <c r="O181" s="96">
        <v>33.15548780487805</v>
      </c>
      <c r="P181" s="25" t="s">
        <v>1757</v>
      </c>
      <c r="Q181" s="26"/>
      <c r="R181" s="27"/>
      <c r="S181" s="116" t="s">
        <v>1757</v>
      </c>
      <c r="T181" s="98">
        <v>124886</v>
      </c>
      <c r="U181" s="79">
        <v>0</v>
      </c>
      <c r="V181" s="80">
        <v>7578</v>
      </c>
      <c r="W181" s="118">
        <v>0</v>
      </c>
      <c r="X181" s="101" t="s">
        <v>1755</v>
      </c>
      <c r="Y181" s="119" t="s">
        <v>1755</v>
      </c>
      <c r="Z181" s="82">
        <f t="shared" si="20"/>
        <v>0</v>
      </c>
      <c r="AA181" s="21">
        <f t="shared" si="21"/>
        <v>0</v>
      </c>
      <c r="AB181" s="21">
        <f t="shared" si="22"/>
        <v>0</v>
      </c>
      <c r="AC181" s="21">
        <f t="shared" si="23"/>
        <v>0</v>
      </c>
      <c r="AD181" s="83" t="str">
        <f t="shared" si="24"/>
        <v>-</v>
      </c>
      <c r="AE181" s="82">
        <f t="shared" si="25"/>
        <v>1</v>
      </c>
      <c r="AF181" s="21">
        <f t="shared" si="26"/>
        <v>1</v>
      </c>
      <c r="AG181" s="21" t="str">
        <f t="shared" si="27"/>
        <v>Initial</v>
      </c>
      <c r="AH181" s="83" t="str">
        <f t="shared" si="28"/>
        <v>RLIS</v>
      </c>
      <c r="AI181" s="82">
        <f t="shared" si="29"/>
        <v>0</v>
      </c>
    </row>
    <row r="182" spans="1:35" ht="12.75" customHeight="1">
      <c r="A182" s="108" t="s">
        <v>466</v>
      </c>
      <c r="B182" s="110" t="s">
        <v>467</v>
      </c>
      <c r="C182" s="82" t="s">
        <v>468</v>
      </c>
      <c r="D182" s="21" t="s">
        <v>469</v>
      </c>
      <c r="E182" s="21" t="s">
        <v>470</v>
      </c>
      <c r="F182" s="112" t="s">
        <v>1750</v>
      </c>
      <c r="G182" s="104" t="s">
        <v>471</v>
      </c>
      <c r="H182" s="32" t="s">
        <v>472</v>
      </c>
      <c r="I182" s="22" t="s">
        <v>473</v>
      </c>
      <c r="J182" s="94" t="s">
        <v>1774</v>
      </c>
      <c r="K182" s="23" t="s">
        <v>1757</v>
      </c>
      <c r="L182" s="114" t="s">
        <v>1755</v>
      </c>
      <c r="M182" s="106">
        <v>793.41</v>
      </c>
      <c r="N182" s="24" t="s">
        <v>1755</v>
      </c>
      <c r="O182" s="96">
        <v>24.285714285714285</v>
      </c>
      <c r="P182" s="25" t="s">
        <v>1757</v>
      </c>
      <c r="Q182" s="26"/>
      <c r="R182" s="27"/>
      <c r="S182" s="116" t="s">
        <v>1757</v>
      </c>
      <c r="T182" s="98">
        <v>52503</v>
      </c>
      <c r="U182" s="79">
        <v>0</v>
      </c>
      <c r="V182" s="80">
        <v>3145</v>
      </c>
      <c r="W182" s="118">
        <v>0</v>
      </c>
      <c r="X182" s="101" t="s">
        <v>1757</v>
      </c>
      <c r="Y182" s="119" t="s">
        <v>1755</v>
      </c>
      <c r="Z182" s="82">
        <f t="shared" si="20"/>
        <v>1</v>
      </c>
      <c r="AA182" s="21">
        <f t="shared" si="21"/>
        <v>0</v>
      </c>
      <c r="AB182" s="21">
        <f t="shared" si="22"/>
        <v>0</v>
      </c>
      <c r="AC182" s="21">
        <f t="shared" si="23"/>
        <v>0</v>
      </c>
      <c r="AD182" s="83" t="str">
        <f t="shared" si="24"/>
        <v>-</v>
      </c>
      <c r="AE182" s="82">
        <f t="shared" si="25"/>
        <v>1</v>
      </c>
      <c r="AF182" s="21">
        <f t="shared" si="26"/>
        <v>1</v>
      </c>
      <c r="AG182" s="21" t="str">
        <f t="shared" si="27"/>
        <v>Initial</v>
      </c>
      <c r="AH182" s="83" t="str">
        <f t="shared" si="28"/>
        <v>RLIS</v>
      </c>
      <c r="AI182" s="82">
        <f t="shared" si="29"/>
        <v>0</v>
      </c>
    </row>
    <row r="183" spans="1:35" ht="12.75" customHeight="1">
      <c r="A183" s="108" t="s">
        <v>474</v>
      </c>
      <c r="B183" s="110" t="s">
        <v>475</v>
      </c>
      <c r="C183" s="82" t="s">
        <v>476</v>
      </c>
      <c r="D183" s="21" t="s">
        <v>477</v>
      </c>
      <c r="E183" s="21" t="s">
        <v>478</v>
      </c>
      <c r="F183" s="112" t="s">
        <v>1750</v>
      </c>
      <c r="G183" s="104" t="s">
        <v>479</v>
      </c>
      <c r="H183" s="32" t="s">
        <v>480</v>
      </c>
      <c r="I183" s="22" t="s">
        <v>481</v>
      </c>
      <c r="J183" s="94" t="s">
        <v>1592</v>
      </c>
      <c r="K183" s="23" t="s">
        <v>1755</v>
      </c>
      <c r="L183" s="114" t="s">
        <v>1755</v>
      </c>
      <c r="M183" s="106">
        <v>1846.33</v>
      </c>
      <c r="N183" s="24" t="s">
        <v>1755</v>
      </c>
      <c r="O183" s="96">
        <v>26.310947562097514</v>
      </c>
      <c r="P183" s="25" t="s">
        <v>1757</v>
      </c>
      <c r="Q183" s="26"/>
      <c r="R183" s="27"/>
      <c r="S183" s="116" t="s">
        <v>1757</v>
      </c>
      <c r="T183" s="98">
        <v>150421</v>
      </c>
      <c r="U183" s="79">
        <v>0</v>
      </c>
      <c r="V183" s="80">
        <v>10337</v>
      </c>
      <c r="W183" s="118">
        <v>0</v>
      </c>
      <c r="X183" s="101" t="s">
        <v>1757</v>
      </c>
      <c r="Y183" s="119" t="s">
        <v>1757</v>
      </c>
      <c r="Z183" s="82">
        <f t="shared" si="20"/>
        <v>0</v>
      </c>
      <c r="AA183" s="21">
        <f t="shared" si="21"/>
        <v>0</v>
      </c>
      <c r="AB183" s="21">
        <f t="shared" si="22"/>
        <v>0</v>
      </c>
      <c r="AC183" s="21">
        <f t="shared" si="23"/>
        <v>0</v>
      </c>
      <c r="AD183" s="83" t="str">
        <f t="shared" si="24"/>
        <v>-</v>
      </c>
      <c r="AE183" s="82">
        <f t="shared" si="25"/>
        <v>1</v>
      </c>
      <c r="AF183" s="21">
        <f t="shared" si="26"/>
        <v>1</v>
      </c>
      <c r="AG183" s="21" t="str">
        <f t="shared" si="27"/>
        <v>Initial</v>
      </c>
      <c r="AH183" s="83" t="str">
        <f t="shared" si="28"/>
        <v>RLIS</v>
      </c>
      <c r="AI183" s="82">
        <f t="shared" si="29"/>
        <v>0</v>
      </c>
    </row>
    <row r="184" spans="1:35" s="28" customFormat="1" ht="12.75" customHeight="1">
      <c r="A184" s="108" t="s">
        <v>482</v>
      </c>
      <c r="B184" s="110" t="s">
        <v>483</v>
      </c>
      <c r="C184" s="82" t="s">
        <v>484</v>
      </c>
      <c r="D184" s="21" t="s">
        <v>485</v>
      </c>
      <c r="E184" s="21" t="s">
        <v>486</v>
      </c>
      <c r="F184" s="112" t="s">
        <v>1750</v>
      </c>
      <c r="G184" s="104" t="s">
        <v>487</v>
      </c>
      <c r="H184" s="32" t="s">
        <v>1784</v>
      </c>
      <c r="I184" s="22" t="s">
        <v>488</v>
      </c>
      <c r="J184" s="94" t="s">
        <v>489</v>
      </c>
      <c r="K184" s="23" t="s">
        <v>1755</v>
      </c>
      <c r="L184" s="114"/>
      <c r="M184" s="106"/>
      <c r="N184" s="24"/>
      <c r="O184" s="96" t="s">
        <v>1756</v>
      </c>
      <c r="P184" s="25" t="s">
        <v>1755</v>
      </c>
      <c r="Q184" s="26"/>
      <c r="R184" s="27"/>
      <c r="S184" s="116" t="s">
        <v>1755</v>
      </c>
      <c r="T184" s="98"/>
      <c r="U184" s="79"/>
      <c r="V184" s="80"/>
      <c r="W184" s="118"/>
      <c r="X184" s="102"/>
      <c r="Y184" s="120"/>
      <c r="Z184" s="82">
        <f t="shared" si="20"/>
        <v>0</v>
      </c>
      <c r="AA184" s="21">
        <f t="shared" si="21"/>
        <v>0</v>
      </c>
      <c r="AB184" s="21">
        <f t="shared" si="22"/>
        <v>0</v>
      </c>
      <c r="AC184" s="21">
        <f t="shared" si="23"/>
        <v>0</v>
      </c>
      <c r="AD184" s="83" t="str">
        <f t="shared" si="24"/>
        <v>-</v>
      </c>
      <c r="AE184" s="82">
        <f t="shared" si="25"/>
        <v>0</v>
      </c>
      <c r="AF184" s="21">
        <f t="shared" si="26"/>
        <v>0</v>
      </c>
      <c r="AG184" s="21">
        <f t="shared" si="27"/>
        <v>0</v>
      </c>
      <c r="AH184" s="83" t="str">
        <f t="shared" si="28"/>
        <v>-</v>
      </c>
      <c r="AI184" s="82">
        <f t="shared" si="29"/>
        <v>0</v>
      </c>
    </row>
    <row r="185" spans="1:35" ht="12.75" customHeight="1">
      <c r="A185" s="108" t="s">
        <v>490</v>
      </c>
      <c r="B185" s="110" t="s">
        <v>491</v>
      </c>
      <c r="C185" s="82" t="s">
        <v>492</v>
      </c>
      <c r="D185" s="21" t="s">
        <v>493</v>
      </c>
      <c r="E185" s="21" t="s">
        <v>494</v>
      </c>
      <c r="F185" s="112" t="s">
        <v>1750</v>
      </c>
      <c r="G185" s="104" t="s">
        <v>495</v>
      </c>
      <c r="H185" s="32" t="s">
        <v>496</v>
      </c>
      <c r="I185" s="22" t="s">
        <v>497</v>
      </c>
      <c r="J185" s="94" t="s">
        <v>1774</v>
      </c>
      <c r="K185" s="23" t="s">
        <v>1757</v>
      </c>
      <c r="L185" s="114" t="s">
        <v>1755</v>
      </c>
      <c r="M185" s="106">
        <v>464.31</v>
      </c>
      <c r="N185" s="24" t="s">
        <v>1755</v>
      </c>
      <c r="O185" s="96">
        <v>16.459197786998615</v>
      </c>
      <c r="P185" s="25" t="s">
        <v>1755</v>
      </c>
      <c r="Q185" s="26"/>
      <c r="R185" s="27"/>
      <c r="S185" s="116" t="s">
        <v>1757</v>
      </c>
      <c r="T185" s="98">
        <v>37371</v>
      </c>
      <c r="U185" s="79">
        <v>0</v>
      </c>
      <c r="V185" s="80">
        <v>2393</v>
      </c>
      <c r="W185" s="118">
        <v>0</v>
      </c>
      <c r="X185" s="101" t="s">
        <v>1757</v>
      </c>
      <c r="Y185" s="119" t="s">
        <v>1757</v>
      </c>
      <c r="Z185" s="82">
        <f t="shared" si="20"/>
        <v>1</v>
      </c>
      <c r="AA185" s="21">
        <f t="shared" si="21"/>
        <v>1</v>
      </c>
      <c r="AB185" s="21">
        <f t="shared" si="22"/>
        <v>0</v>
      </c>
      <c r="AC185" s="21">
        <f t="shared" si="23"/>
        <v>0</v>
      </c>
      <c r="AD185" s="83" t="str">
        <f t="shared" si="24"/>
        <v>SRSA</v>
      </c>
      <c r="AE185" s="82">
        <f t="shared" si="25"/>
        <v>1</v>
      </c>
      <c r="AF185" s="21">
        <f t="shared" si="26"/>
        <v>0</v>
      </c>
      <c r="AG185" s="21">
        <f t="shared" si="27"/>
        <v>0</v>
      </c>
      <c r="AH185" s="83" t="str">
        <f t="shared" si="28"/>
        <v>-</v>
      </c>
      <c r="AI185" s="82">
        <f t="shared" si="29"/>
        <v>0</v>
      </c>
    </row>
    <row r="186" spans="1:35" ht="12.75" customHeight="1">
      <c r="A186" s="108" t="s">
        <v>498</v>
      </c>
      <c r="B186" s="110" t="s">
        <v>499</v>
      </c>
      <c r="C186" s="82" t="s">
        <v>500</v>
      </c>
      <c r="D186" s="21" t="s">
        <v>501</v>
      </c>
      <c r="E186" s="21" t="s">
        <v>502</v>
      </c>
      <c r="F186" s="112" t="s">
        <v>1750</v>
      </c>
      <c r="G186" s="104" t="s">
        <v>503</v>
      </c>
      <c r="H186" s="32" t="s">
        <v>504</v>
      </c>
      <c r="I186" s="22" t="s">
        <v>505</v>
      </c>
      <c r="J186" s="94" t="s">
        <v>1774</v>
      </c>
      <c r="K186" s="23" t="s">
        <v>1757</v>
      </c>
      <c r="L186" s="114" t="s">
        <v>1755</v>
      </c>
      <c r="M186" s="106">
        <v>512.61</v>
      </c>
      <c r="N186" s="24" t="s">
        <v>1755</v>
      </c>
      <c r="O186" s="96">
        <v>27.39018087855297</v>
      </c>
      <c r="P186" s="25" t="s">
        <v>1757</v>
      </c>
      <c r="Q186" s="26"/>
      <c r="R186" s="27"/>
      <c r="S186" s="116" t="s">
        <v>1757</v>
      </c>
      <c r="T186" s="98">
        <v>50261</v>
      </c>
      <c r="U186" s="79">
        <v>0</v>
      </c>
      <c r="V186" s="80">
        <v>3607</v>
      </c>
      <c r="W186" s="118">
        <v>0</v>
      </c>
      <c r="X186" s="101" t="s">
        <v>1757</v>
      </c>
      <c r="Y186" s="119" t="s">
        <v>1757</v>
      </c>
      <c r="Z186" s="82">
        <f t="shared" si="20"/>
        <v>1</v>
      </c>
      <c r="AA186" s="21">
        <f t="shared" si="21"/>
        <v>1</v>
      </c>
      <c r="AB186" s="21">
        <f t="shared" si="22"/>
        <v>0</v>
      </c>
      <c r="AC186" s="21">
        <f t="shared" si="23"/>
        <v>0</v>
      </c>
      <c r="AD186" s="83" t="str">
        <f t="shared" si="24"/>
        <v>SRSA</v>
      </c>
      <c r="AE186" s="82">
        <f t="shared" si="25"/>
        <v>1</v>
      </c>
      <c r="AF186" s="21">
        <f t="shared" si="26"/>
        <v>1</v>
      </c>
      <c r="AG186" s="21" t="str">
        <f t="shared" si="27"/>
        <v>Initial</v>
      </c>
      <c r="AH186" s="83" t="str">
        <f t="shared" si="28"/>
        <v>-</v>
      </c>
      <c r="AI186" s="82" t="str">
        <f t="shared" si="29"/>
        <v>SRSA</v>
      </c>
    </row>
    <row r="187" spans="1:35" ht="12.75" customHeight="1">
      <c r="A187" s="108" t="s">
        <v>506</v>
      </c>
      <c r="B187" s="110" t="s">
        <v>507</v>
      </c>
      <c r="C187" s="82" t="s">
        <v>508</v>
      </c>
      <c r="D187" s="21" t="s">
        <v>509</v>
      </c>
      <c r="E187" s="21" t="s">
        <v>1783</v>
      </c>
      <c r="F187" s="112" t="s">
        <v>1750</v>
      </c>
      <c r="G187" s="104" t="s">
        <v>1075</v>
      </c>
      <c r="H187" s="32" t="s">
        <v>244</v>
      </c>
      <c r="I187" s="22" t="s">
        <v>245</v>
      </c>
      <c r="J187" s="94" t="s">
        <v>1785</v>
      </c>
      <c r="K187" s="23" t="s">
        <v>1755</v>
      </c>
      <c r="L187" s="114" t="s">
        <v>1755</v>
      </c>
      <c r="M187" s="106">
        <v>2051.75</v>
      </c>
      <c r="N187" s="24" t="s">
        <v>1755</v>
      </c>
      <c r="O187" s="96">
        <v>25.925925925925924</v>
      </c>
      <c r="P187" s="25" t="s">
        <v>1757</v>
      </c>
      <c r="Q187" s="26"/>
      <c r="R187" s="27"/>
      <c r="S187" s="116" t="s">
        <v>1757</v>
      </c>
      <c r="T187" s="98">
        <v>136163</v>
      </c>
      <c r="U187" s="79">
        <v>0</v>
      </c>
      <c r="V187" s="80">
        <v>11009</v>
      </c>
      <c r="W187" s="118">
        <v>0</v>
      </c>
      <c r="X187" s="101" t="s">
        <v>1757</v>
      </c>
      <c r="Y187" s="119" t="s">
        <v>1757</v>
      </c>
      <c r="Z187" s="82">
        <f t="shared" si="20"/>
        <v>0</v>
      </c>
      <c r="AA187" s="21">
        <f t="shared" si="21"/>
        <v>0</v>
      </c>
      <c r="AB187" s="21">
        <f t="shared" si="22"/>
        <v>0</v>
      </c>
      <c r="AC187" s="21">
        <f t="shared" si="23"/>
        <v>0</v>
      </c>
      <c r="AD187" s="83" t="str">
        <f t="shared" si="24"/>
        <v>-</v>
      </c>
      <c r="AE187" s="82">
        <f t="shared" si="25"/>
        <v>1</v>
      </c>
      <c r="AF187" s="21">
        <f t="shared" si="26"/>
        <v>1</v>
      </c>
      <c r="AG187" s="21" t="str">
        <f t="shared" si="27"/>
        <v>Initial</v>
      </c>
      <c r="AH187" s="83" t="str">
        <f t="shared" si="28"/>
        <v>RLIS</v>
      </c>
      <c r="AI187" s="82">
        <f t="shared" si="29"/>
        <v>0</v>
      </c>
    </row>
    <row r="188" spans="1:35" ht="12.75" customHeight="1">
      <c r="A188" s="108" t="s">
        <v>246</v>
      </c>
      <c r="B188" s="110" t="s">
        <v>247</v>
      </c>
      <c r="C188" s="82" t="s">
        <v>248</v>
      </c>
      <c r="D188" s="21" t="s">
        <v>249</v>
      </c>
      <c r="E188" s="21" t="s">
        <v>250</v>
      </c>
      <c r="F188" s="112" t="s">
        <v>1750</v>
      </c>
      <c r="G188" s="104" t="s">
        <v>251</v>
      </c>
      <c r="H188" s="32" t="s">
        <v>252</v>
      </c>
      <c r="I188" s="22" t="s">
        <v>253</v>
      </c>
      <c r="J188" s="94" t="s">
        <v>1774</v>
      </c>
      <c r="K188" s="23" t="s">
        <v>1757</v>
      </c>
      <c r="L188" s="114" t="s">
        <v>1755</v>
      </c>
      <c r="M188" s="106">
        <v>556.64</v>
      </c>
      <c r="N188" s="24" t="s">
        <v>1755</v>
      </c>
      <c r="O188" s="96">
        <v>20.214669051878353</v>
      </c>
      <c r="P188" s="25" t="s">
        <v>1757</v>
      </c>
      <c r="Q188" s="26"/>
      <c r="R188" s="27"/>
      <c r="S188" s="116" t="s">
        <v>1757</v>
      </c>
      <c r="T188" s="98">
        <v>38904</v>
      </c>
      <c r="U188" s="79">
        <v>0</v>
      </c>
      <c r="V188" s="80">
        <v>2161</v>
      </c>
      <c r="W188" s="118">
        <v>0</v>
      </c>
      <c r="X188" s="101" t="s">
        <v>1757</v>
      </c>
      <c r="Y188" s="119" t="s">
        <v>1757</v>
      </c>
      <c r="Z188" s="82">
        <f t="shared" si="20"/>
        <v>1</v>
      </c>
      <c r="AA188" s="21">
        <f t="shared" si="21"/>
        <v>1</v>
      </c>
      <c r="AB188" s="21">
        <f t="shared" si="22"/>
        <v>0</v>
      </c>
      <c r="AC188" s="21">
        <f t="shared" si="23"/>
        <v>0</v>
      </c>
      <c r="AD188" s="83" t="str">
        <f t="shared" si="24"/>
        <v>SRSA</v>
      </c>
      <c r="AE188" s="82">
        <f t="shared" si="25"/>
        <v>1</v>
      </c>
      <c r="AF188" s="21">
        <f t="shared" si="26"/>
        <v>1</v>
      </c>
      <c r="AG188" s="21" t="str">
        <f t="shared" si="27"/>
        <v>Initial</v>
      </c>
      <c r="AH188" s="83" t="str">
        <f t="shared" si="28"/>
        <v>-</v>
      </c>
      <c r="AI188" s="82" t="str">
        <f t="shared" si="29"/>
        <v>SRSA</v>
      </c>
    </row>
    <row r="189" spans="1:35" ht="12.75" customHeight="1">
      <c r="A189" s="108" t="s">
        <v>254</v>
      </c>
      <c r="B189" s="110" t="s">
        <v>255</v>
      </c>
      <c r="C189" s="82" t="s">
        <v>256</v>
      </c>
      <c r="D189" s="21" t="s">
        <v>257</v>
      </c>
      <c r="E189" s="21" t="s">
        <v>258</v>
      </c>
      <c r="F189" s="112" t="s">
        <v>1750</v>
      </c>
      <c r="G189" s="104" t="s">
        <v>259</v>
      </c>
      <c r="H189" s="32" t="s">
        <v>260</v>
      </c>
      <c r="I189" s="22" t="s">
        <v>261</v>
      </c>
      <c r="J189" s="94" t="s">
        <v>1592</v>
      </c>
      <c r="K189" s="23" t="s">
        <v>1755</v>
      </c>
      <c r="L189" s="114" t="s">
        <v>1755</v>
      </c>
      <c r="M189" s="106">
        <v>3705.52</v>
      </c>
      <c r="N189" s="24" t="s">
        <v>1755</v>
      </c>
      <c r="O189" s="96">
        <v>18.111283529150963</v>
      </c>
      <c r="P189" s="25" t="s">
        <v>1755</v>
      </c>
      <c r="Q189" s="26"/>
      <c r="R189" s="27"/>
      <c r="S189" s="116" t="s">
        <v>1757</v>
      </c>
      <c r="T189" s="98">
        <v>213236</v>
      </c>
      <c r="U189" s="79">
        <v>0</v>
      </c>
      <c r="V189" s="80">
        <v>15701</v>
      </c>
      <c r="W189" s="118">
        <v>0</v>
      </c>
      <c r="X189" s="101" t="s">
        <v>1757</v>
      </c>
      <c r="Y189" s="119" t="s">
        <v>1755</v>
      </c>
      <c r="Z189" s="82">
        <f t="shared" si="20"/>
        <v>0</v>
      </c>
      <c r="AA189" s="21">
        <f t="shared" si="21"/>
        <v>0</v>
      </c>
      <c r="AB189" s="21">
        <f t="shared" si="22"/>
        <v>0</v>
      </c>
      <c r="AC189" s="21">
        <f t="shared" si="23"/>
        <v>0</v>
      </c>
      <c r="AD189" s="83" t="str">
        <f t="shared" si="24"/>
        <v>-</v>
      </c>
      <c r="AE189" s="82">
        <f t="shared" si="25"/>
        <v>1</v>
      </c>
      <c r="AF189" s="21">
        <f t="shared" si="26"/>
        <v>0</v>
      </c>
      <c r="AG189" s="21">
        <f t="shared" si="27"/>
        <v>0</v>
      </c>
      <c r="AH189" s="83" t="str">
        <f t="shared" si="28"/>
        <v>-</v>
      </c>
      <c r="AI189" s="82">
        <f t="shared" si="29"/>
        <v>0</v>
      </c>
    </row>
    <row r="190" spans="1:35" ht="12.75" customHeight="1">
      <c r="A190" s="108" t="s">
        <v>262</v>
      </c>
      <c r="B190" s="110" t="s">
        <v>263</v>
      </c>
      <c r="C190" s="82" t="s">
        <v>264</v>
      </c>
      <c r="D190" s="21" t="s">
        <v>1449</v>
      </c>
      <c r="E190" s="21" t="s">
        <v>265</v>
      </c>
      <c r="F190" s="112" t="s">
        <v>1750</v>
      </c>
      <c r="G190" s="104" t="s">
        <v>266</v>
      </c>
      <c r="H190" s="32" t="s">
        <v>267</v>
      </c>
      <c r="I190" s="22" t="s">
        <v>268</v>
      </c>
      <c r="J190" s="94" t="s">
        <v>1669</v>
      </c>
      <c r="K190" s="23" t="s">
        <v>1757</v>
      </c>
      <c r="L190" s="114" t="s">
        <v>1755</v>
      </c>
      <c r="M190" s="106">
        <v>560.94</v>
      </c>
      <c r="N190" s="24" t="s">
        <v>1755</v>
      </c>
      <c r="O190" s="96">
        <v>21.39240506329114</v>
      </c>
      <c r="P190" s="25" t="s">
        <v>1757</v>
      </c>
      <c r="Q190" s="26"/>
      <c r="R190" s="27"/>
      <c r="S190" s="116" t="s">
        <v>1757</v>
      </c>
      <c r="T190" s="98">
        <v>40535</v>
      </c>
      <c r="U190" s="79">
        <v>0</v>
      </c>
      <c r="V190" s="80">
        <v>2996</v>
      </c>
      <c r="W190" s="118">
        <v>0</v>
      </c>
      <c r="X190" s="101" t="s">
        <v>1757</v>
      </c>
      <c r="Y190" s="119" t="s">
        <v>1757</v>
      </c>
      <c r="Z190" s="82">
        <f t="shared" si="20"/>
        <v>1</v>
      </c>
      <c r="AA190" s="21">
        <f t="shared" si="21"/>
        <v>1</v>
      </c>
      <c r="AB190" s="21">
        <f t="shared" si="22"/>
        <v>0</v>
      </c>
      <c r="AC190" s="21">
        <f t="shared" si="23"/>
        <v>0</v>
      </c>
      <c r="AD190" s="83" t="str">
        <f t="shared" si="24"/>
        <v>SRSA</v>
      </c>
      <c r="AE190" s="82">
        <f t="shared" si="25"/>
        <v>1</v>
      </c>
      <c r="AF190" s="21">
        <f t="shared" si="26"/>
        <v>1</v>
      </c>
      <c r="AG190" s="21" t="str">
        <f t="shared" si="27"/>
        <v>Initial</v>
      </c>
      <c r="AH190" s="83" t="str">
        <f t="shared" si="28"/>
        <v>-</v>
      </c>
      <c r="AI190" s="82" t="str">
        <f t="shared" si="29"/>
        <v>SRSA</v>
      </c>
    </row>
    <row r="191" spans="1:35" ht="12.75" customHeight="1">
      <c r="A191" s="108" t="s">
        <v>269</v>
      </c>
      <c r="B191" s="110" t="s">
        <v>270</v>
      </c>
      <c r="C191" s="82" t="s">
        <v>271</v>
      </c>
      <c r="D191" s="21" t="s">
        <v>272</v>
      </c>
      <c r="E191" s="21" t="s">
        <v>273</v>
      </c>
      <c r="F191" s="112" t="s">
        <v>1750</v>
      </c>
      <c r="G191" s="104" t="s">
        <v>274</v>
      </c>
      <c r="H191" s="32" t="s">
        <v>275</v>
      </c>
      <c r="I191" s="22" t="s">
        <v>276</v>
      </c>
      <c r="J191" s="94" t="s">
        <v>1592</v>
      </c>
      <c r="K191" s="23" t="s">
        <v>1755</v>
      </c>
      <c r="L191" s="114" t="s">
        <v>1755</v>
      </c>
      <c r="M191" s="106">
        <v>1551.99</v>
      </c>
      <c r="N191" s="24" t="s">
        <v>1755</v>
      </c>
      <c r="O191" s="96">
        <v>32.710809281267686</v>
      </c>
      <c r="P191" s="25" t="s">
        <v>1757</v>
      </c>
      <c r="Q191" s="26"/>
      <c r="R191" s="27"/>
      <c r="S191" s="116" t="s">
        <v>1757</v>
      </c>
      <c r="T191" s="98">
        <v>133556</v>
      </c>
      <c r="U191" s="79">
        <v>0</v>
      </c>
      <c r="V191" s="80">
        <v>8810</v>
      </c>
      <c r="W191" s="118">
        <v>0</v>
      </c>
      <c r="X191" s="101" t="s">
        <v>1757</v>
      </c>
      <c r="Y191" s="119" t="s">
        <v>1757</v>
      </c>
      <c r="Z191" s="82">
        <f t="shared" si="20"/>
        <v>0</v>
      </c>
      <c r="AA191" s="21">
        <f t="shared" si="21"/>
        <v>0</v>
      </c>
      <c r="AB191" s="21">
        <f t="shared" si="22"/>
        <v>0</v>
      </c>
      <c r="AC191" s="21">
        <f t="shared" si="23"/>
        <v>0</v>
      </c>
      <c r="AD191" s="83" t="str">
        <f t="shared" si="24"/>
        <v>-</v>
      </c>
      <c r="AE191" s="82">
        <f t="shared" si="25"/>
        <v>1</v>
      </c>
      <c r="AF191" s="21">
        <f t="shared" si="26"/>
        <v>1</v>
      </c>
      <c r="AG191" s="21" t="str">
        <f t="shared" si="27"/>
        <v>Initial</v>
      </c>
      <c r="AH191" s="83" t="str">
        <f t="shared" si="28"/>
        <v>RLIS</v>
      </c>
      <c r="AI191" s="82">
        <f t="shared" si="29"/>
        <v>0</v>
      </c>
    </row>
    <row r="192" spans="1:35" ht="12.75" customHeight="1">
      <c r="A192" s="108" t="s">
        <v>277</v>
      </c>
      <c r="B192" s="110" t="s">
        <v>278</v>
      </c>
      <c r="C192" s="82" t="s">
        <v>279</v>
      </c>
      <c r="D192" s="21" t="s">
        <v>280</v>
      </c>
      <c r="E192" s="21" t="s">
        <v>281</v>
      </c>
      <c r="F192" s="112" t="s">
        <v>1750</v>
      </c>
      <c r="G192" s="104" t="s">
        <v>282</v>
      </c>
      <c r="H192" s="32" t="s">
        <v>283</v>
      </c>
      <c r="I192" s="22" t="s">
        <v>284</v>
      </c>
      <c r="J192" s="94" t="s">
        <v>1669</v>
      </c>
      <c r="K192" s="23" t="s">
        <v>1757</v>
      </c>
      <c r="L192" s="114" t="s">
        <v>1755</v>
      </c>
      <c r="M192" s="106">
        <v>668.2</v>
      </c>
      <c r="N192" s="24" t="s">
        <v>1755</v>
      </c>
      <c r="O192" s="96">
        <v>22.52252252252252</v>
      </c>
      <c r="P192" s="25" t="s">
        <v>1757</v>
      </c>
      <c r="Q192" s="26"/>
      <c r="R192" s="27"/>
      <c r="S192" s="116" t="s">
        <v>1757</v>
      </c>
      <c r="T192" s="98">
        <v>51442</v>
      </c>
      <c r="U192" s="79">
        <v>0</v>
      </c>
      <c r="V192" s="80">
        <v>3417</v>
      </c>
      <c r="W192" s="118">
        <v>0</v>
      </c>
      <c r="X192" s="101" t="s">
        <v>1757</v>
      </c>
      <c r="Y192" s="119" t="s">
        <v>1757</v>
      </c>
      <c r="Z192" s="82">
        <f t="shared" si="20"/>
        <v>1</v>
      </c>
      <c r="AA192" s="21">
        <f t="shared" si="21"/>
        <v>0</v>
      </c>
      <c r="AB192" s="21">
        <f t="shared" si="22"/>
        <v>0</v>
      </c>
      <c r="AC192" s="21">
        <f t="shared" si="23"/>
        <v>0</v>
      </c>
      <c r="AD192" s="83" t="str">
        <f t="shared" si="24"/>
        <v>-</v>
      </c>
      <c r="AE192" s="82">
        <f t="shared" si="25"/>
        <v>1</v>
      </c>
      <c r="AF192" s="21">
        <f t="shared" si="26"/>
        <v>1</v>
      </c>
      <c r="AG192" s="21" t="str">
        <f t="shared" si="27"/>
        <v>Initial</v>
      </c>
      <c r="AH192" s="83" t="str">
        <f t="shared" si="28"/>
        <v>RLIS</v>
      </c>
      <c r="AI192" s="82">
        <f t="shared" si="29"/>
        <v>0</v>
      </c>
    </row>
    <row r="193" spans="1:35" ht="12.75" customHeight="1">
      <c r="A193" s="108" t="s">
        <v>285</v>
      </c>
      <c r="B193" s="110" t="s">
        <v>286</v>
      </c>
      <c r="C193" s="82" t="s">
        <v>287</v>
      </c>
      <c r="D193" s="21" t="s">
        <v>288</v>
      </c>
      <c r="E193" s="21" t="s">
        <v>289</v>
      </c>
      <c r="F193" s="112" t="s">
        <v>1750</v>
      </c>
      <c r="G193" s="104" t="s">
        <v>290</v>
      </c>
      <c r="H193" s="32" t="s">
        <v>291</v>
      </c>
      <c r="I193" s="22" t="s">
        <v>292</v>
      </c>
      <c r="J193" s="94" t="s">
        <v>1669</v>
      </c>
      <c r="K193" s="23" t="s">
        <v>1757</v>
      </c>
      <c r="L193" s="114" t="s">
        <v>1755</v>
      </c>
      <c r="M193" s="106">
        <v>462.01</v>
      </c>
      <c r="N193" s="24" t="s">
        <v>1755</v>
      </c>
      <c r="O193" s="96">
        <v>13.01989150090416</v>
      </c>
      <c r="P193" s="25" t="s">
        <v>1755</v>
      </c>
      <c r="Q193" s="26"/>
      <c r="R193" s="27"/>
      <c r="S193" s="116" t="s">
        <v>1757</v>
      </c>
      <c r="T193" s="98">
        <v>24597</v>
      </c>
      <c r="U193" s="79">
        <v>0</v>
      </c>
      <c r="V193" s="80">
        <v>1460</v>
      </c>
      <c r="W193" s="118">
        <v>0</v>
      </c>
      <c r="X193" s="101" t="s">
        <v>1757</v>
      </c>
      <c r="Y193" s="119" t="s">
        <v>1757</v>
      </c>
      <c r="Z193" s="82">
        <f t="shared" si="20"/>
        <v>1</v>
      </c>
      <c r="AA193" s="21">
        <f t="shared" si="21"/>
        <v>1</v>
      </c>
      <c r="AB193" s="21">
        <f t="shared" si="22"/>
        <v>0</v>
      </c>
      <c r="AC193" s="21">
        <f t="shared" si="23"/>
        <v>0</v>
      </c>
      <c r="AD193" s="83" t="str">
        <f t="shared" si="24"/>
        <v>SRSA</v>
      </c>
      <c r="AE193" s="82">
        <f t="shared" si="25"/>
        <v>1</v>
      </c>
      <c r="AF193" s="21">
        <f t="shared" si="26"/>
        <v>0</v>
      </c>
      <c r="AG193" s="21">
        <f t="shared" si="27"/>
        <v>0</v>
      </c>
      <c r="AH193" s="83" t="str">
        <f t="shared" si="28"/>
        <v>-</v>
      </c>
      <c r="AI193" s="82">
        <f t="shared" si="29"/>
        <v>0</v>
      </c>
    </row>
    <row r="194" spans="1:35" ht="12.75" customHeight="1">
      <c r="A194" s="108" t="s">
        <v>293</v>
      </c>
      <c r="B194" s="110" t="s">
        <v>294</v>
      </c>
      <c r="C194" s="82" t="s">
        <v>295</v>
      </c>
      <c r="D194" s="21" t="s">
        <v>296</v>
      </c>
      <c r="E194" s="21" t="s">
        <v>297</v>
      </c>
      <c r="F194" s="112" t="s">
        <v>1750</v>
      </c>
      <c r="G194" s="104" t="s">
        <v>298</v>
      </c>
      <c r="H194" s="32" t="s">
        <v>299</v>
      </c>
      <c r="I194" s="22" t="s">
        <v>300</v>
      </c>
      <c r="J194" s="94" t="s">
        <v>1527</v>
      </c>
      <c r="K194" s="23" t="s">
        <v>1755</v>
      </c>
      <c r="L194" s="114" t="s">
        <v>1755</v>
      </c>
      <c r="M194" s="106">
        <v>421.03</v>
      </c>
      <c r="N194" s="24" t="s">
        <v>1755</v>
      </c>
      <c r="O194" s="96">
        <v>24.828532235939644</v>
      </c>
      <c r="P194" s="25" t="s">
        <v>1757</v>
      </c>
      <c r="Q194" s="26"/>
      <c r="R194" s="27"/>
      <c r="S194" s="116" t="s">
        <v>1755</v>
      </c>
      <c r="T194" s="98">
        <v>38475</v>
      </c>
      <c r="U194" s="79">
        <v>0</v>
      </c>
      <c r="V194" s="80">
        <v>2582</v>
      </c>
      <c r="W194" s="118">
        <v>0</v>
      </c>
      <c r="X194" s="101" t="s">
        <v>1757</v>
      </c>
      <c r="Y194" s="119" t="s">
        <v>1757</v>
      </c>
      <c r="Z194" s="82">
        <f t="shared" si="20"/>
        <v>0</v>
      </c>
      <c r="AA194" s="21">
        <f t="shared" si="21"/>
        <v>1</v>
      </c>
      <c r="AB194" s="21">
        <f t="shared" si="22"/>
        <v>0</v>
      </c>
      <c r="AC194" s="21">
        <f t="shared" si="23"/>
        <v>0</v>
      </c>
      <c r="AD194" s="83" t="str">
        <f t="shared" si="24"/>
        <v>-</v>
      </c>
      <c r="AE194" s="82">
        <f t="shared" si="25"/>
        <v>0</v>
      </c>
      <c r="AF194" s="21">
        <f t="shared" si="26"/>
        <v>1</v>
      </c>
      <c r="AG194" s="21">
        <f t="shared" si="27"/>
        <v>0</v>
      </c>
      <c r="AH194" s="83" t="str">
        <f t="shared" si="28"/>
        <v>-</v>
      </c>
      <c r="AI194" s="82">
        <f t="shared" si="29"/>
        <v>0</v>
      </c>
    </row>
    <row r="195" spans="1:35" ht="12.75" customHeight="1">
      <c r="A195" s="108" t="s">
        <v>301</v>
      </c>
      <c r="B195" s="110" t="s">
        <v>302</v>
      </c>
      <c r="C195" s="82" t="s">
        <v>303</v>
      </c>
      <c r="D195" s="21" t="s">
        <v>304</v>
      </c>
      <c r="E195" s="21" t="s">
        <v>305</v>
      </c>
      <c r="F195" s="112" t="s">
        <v>1750</v>
      </c>
      <c r="G195" s="104" t="s">
        <v>306</v>
      </c>
      <c r="H195" s="32" t="s">
        <v>307</v>
      </c>
      <c r="I195" s="22" t="s">
        <v>308</v>
      </c>
      <c r="J195" s="94" t="s">
        <v>1774</v>
      </c>
      <c r="K195" s="23" t="s">
        <v>1757</v>
      </c>
      <c r="L195" s="114" t="s">
        <v>1755</v>
      </c>
      <c r="M195" s="106">
        <v>480.81</v>
      </c>
      <c r="N195" s="24" t="s">
        <v>1755</v>
      </c>
      <c r="O195" s="96">
        <v>14.173228346456693</v>
      </c>
      <c r="P195" s="25" t="s">
        <v>1755</v>
      </c>
      <c r="Q195" s="26"/>
      <c r="R195" s="27"/>
      <c r="S195" s="116" t="s">
        <v>1757</v>
      </c>
      <c r="T195" s="98">
        <v>28454</v>
      </c>
      <c r="U195" s="79">
        <v>0</v>
      </c>
      <c r="V195" s="80">
        <v>1573</v>
      </c>
      <c r="W195" s="118">
        <v>0</v>
      </c>
      <c r="X195" s="101" t="s">
        <v>1757</v>
      </c>
      <c r="Y195" s="119" t="s">
        <v>1755</v>
      </c>
      <c r="Z195" s="82">
        <f t="shared" si="20"/>
        <v>1</v>
      </c>
      <c r="AA195" s="21">
        <f t="shared" si="21"/>
        <v>1</v>
      </c>
      <c r="AB195" s="21">
        <f t="shared" si="22"/>
        <v>0</v>
      </c>
      <c r="AC195" s="21">
        <f t="shared" si="23"/>
        <v>0</v>
      </c>
      <c r="AD195" s="83" t="str">
        <f t="shared" si="24"/>
        <v>SRSA</v>
      </c>
      <c r="AE195" s="82">
        <f t="shared" si="25"/>
        <v>1</v>
      </c>
      <c r="AF195" s="21">
        <f t="shared" si="26"/>
        <v>0</v>
      </c>
      <c r="AG195" s="21">
        <f t="shared" si="27"/>
        <v>0</v>
      </c>
      <c r="AH195" s="83" t="str">
        <f t="shared" si="28"/>
        <v>-</v>
      </c>
      <c r="AI195" s="82">
        <f t="shared" si="29"/>
        <v>0</v>
      </c>
    </row>
    <row r="196" spans="1:35" s="28" customFormat="1" ht="12.75" customHeight="1">
      <c r="A196" s="108" t="s">
        <v>309</v>
      </c>
      <c r="B196" s="110" t="s">
        <v>310</v>
      </c>
      <c r="C196" s="82" t="s">
        <v>311</v>
      </c>
      <c r="D196" s="21" t="s">
        <v>312</v>
      </c>
      <c r="E196" s="21" t="s">
        <v>870</v>
      </c>
      <c r="F196" s="112" t="s">
        <v>1750</v>
      </c>
      <c r="G196" s="104" t="s">
        <v>313</v>
      </c>
      <c r="H196" s="32" t="s">
        <v>1784</v>
      </c>
      <c r="I196" s="22" t="s">
        <v>314</v>
      </c>
      <c r="J196" s="94" t="s">
        <v>1785</v>
      </c>
      <c r="K196" s="23" t="s">
        <v>1755</v>
      </c>
      <c r="L196" s="114"/>
      <c r="M196" s="106"/>
      <c r="N196" s="24"/>
      <c r="O196" s="96" t="s">
        <v>1756</v>
      </c>
      <c r="P196" s="25" t="s">
        <v>1755</v>
      </c>
      <c r="Q196" s="26"/>
      <c r="R196" s="27"/>
      <c r="S196" s="116" t="s">
        <v>1757</v>
      </c>
      <c r="T196" s="98"/>
      <c r="U196" s="79"/>
      <c r="V196" s="80"/>
      <c r="W196" s="118"/>
      <c r="X196" s="102"/>
      <c r="Y196" s="120"/>
      <c r="Z196" s="82">
        <f t="shared" si="20"/>
        <v>0</v>
      </c>
      <c r="AA196" s="21">
        <f t="shared" si="21"/>
        <v>0</v>
      </c>
      <c r="AB196" s="21">
        <f t="shared" si="22"/>
        <v>0</v>
      </c>
      <c r="AC196" s="21">
        <f t="shared" si="23"/>
        <v>0</v>
      </c>
      <c r="AD196" s="83" t="str">
        <f t="shared" si="24"/>
        <v>-</v>
      </c>
      <c r="AE196" s="82">
        <f t="shared" si="25"/>
        <v>1</v>
      </c>
      <c r="AF196" s="21">
        <f t="shared" si="26"/>
        <v>0</v>
      </c>
      <c r="AG196" s="21">
        <f t="shared" si="27"/>
        <v>0</v>
      </c>
      <c r="AH196" s="83" t="str">
        <f t="shared" si="28"/>
        <v>-</v>
      </c>
      <c r="AI196" s="82">
        <f t="shared" si="29"/>
        <v>0</v>
      </c>
    </row>
    <row r="197" spans="1:35" ht="12.75" customHeight="1">
      <c r="A197" s="108" t="s">
        <v>315</v>
      </c>
      <c r="B197" s="110" t="s">
        <v>316</v>
      </c>
      <c r="C197" s="82" t="s">
        <v>317</v>
      </c>
      <c r="D197" s="21" t="s">
        <v>318</v>
      </c>
      <c r="E197" s="21" t="s">
        <v>319</v>
      </c>
      <c r="F197" s="112" t="s">
        <v>1750</v>
      </c>
      <c r="G197" s="104" t="s">
        <v>320</v>
      </c>
      <c r="H197" s="32" t="s">
        <v>321</v>
      </c>
      <c r="I197" s="22" t="s">
        <v>322</v>
      </c>
      <c r="J197" s="94" t="s">
        <v>1794</v>
      </c>
      <c r="K197" s="23" t="s">
        <v>1755</v>
      </c>
      <c r="L197" s="114" t="s">
        <v>1755</v>
      </c>
      <c r="M197" s="106">
        <v>8258.59</v>
      </c>
      <c r="N197" s="24" t="s">
        <v>1755</v>
      </c>
      <c r="O197" s="96">
        <v>27.888948981431405</v>
      </c>
      <c r="P197" s="25" t="s">
        <v>1757</v>
      </c>
      <c r="Q197" s="26"/>
      <c r="R197" s="27"/>
      <c r="S197" s="116" t="s">
        <v>1755</v>
      </c>
      <c r="T197" s="98">
        <v>661352</v>
      </c>
      <c r="U197" s="79">
        <v>0</v>
      </c>
      <c r="V197" s="80">
        <v>53600</v>
      </c>
      <c r="W197" s="118">
        <v>0</v>
      </c>
      <c r="X197" s="101" t="s">
        <v>1755</v>
      </c>
      <c r="Y197" s="119" t="s">
        <v>1755</v>
      </c>
      <c r="Z197" s="82">
        <f aca="true" t="shared" si="30" ref="Z197:Z260">IF(OR(K197="YES",TRIM(L197)="YES"),1,0)</f>
        <v>0</v>
      </c>
      <c r="AA197" s="21">
        <f aca="true" t="shared" si="31" ref="AA197:AA260">IF(OR(AND(ISNUMBER(M197),AND(M197&gt;0,M197&lt;600)),AND(ISNUMBER(M197),AND(M197&gt;0,N197="YES"))),1,0)</f>
        <v>0</v>
      </c>
      <c r="AB197" s="21">
        <f aca="true" t="shared" si="32" ref="AB197:AB260">IF(AND(OR(K197="YES",TRIM(L197)="YES"),(Z197=0)),"Trouble",0)</f>
        <v>0</v>
      </c>
      <c r="AC197" s="21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82">
        <f aca="true" t="shared" si="35" ref="AE197:AE260">IF(S197="YES",1,0)</f>
        <v>0</v>
      </c>
      <c r="AF197" s="21">
        <f aca="true" t="shared" si="36" ref="AF197:AF260">IF(OR(AND(ISNUMBER(Q197),Q197&gt;=20),(AND(ISNUMBER(Q197)=FALSE,AND(ISNUMBER(O197),O197&gt;=20)))),1,0)</f>
        <v>1</v>
      </c>
      <c r="AG197" s="21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2">
        <f aca="true" t="shared" si="39" ref="AI197:AI260">IF(AND(AD197="SRSA",AG197="Initial"),"SRSA",0)</f>
        <v>0</v>
      </c>
    </row>
    <row r="198" spans="1:35" ht="12.75" customHeight="1">
      <c r="A198" s="108" t="s">
        <v>323</v>
      </c>
      <c r="B198" s="110" t="s">
        <v>324</v>
      </c>
      <c r="C198" s="82" t="s">
        <v>325</v>
      </c>
      <c r="D198" s="21" t="s">
        <v>326</v>
      </c>
      <c r="E198" s="21" t="s">
        <v>327</v>
      </c>
      <c r="F198" s="112" t="s">
        <v>1750</v>
      </c>
      <c r="G198" s="104" t="s">
        <v>328</v>
      </c>
      <c r="H198" s="32" t="s">
        <v>329</v>
      </c>
      <c r="I198" s="22" t="s">
        <v>330</v>
      </c>
      <c r="J198" s="94" t="s">
        <v>1785</v>
      </c>
      <c r="K198" s="23" t="s">
        <v>1755</v>
      </c>
      <c r="L198" s="114" t="s">
        <v>1755</v>
      </c>
      <c r="M198" s="106">
        <v>1760.59</v>
      </c>
      <c r="N198" s="24" t="s">
        <v>1755</v>
      </c>
      <c r="O198" s="96">
        <v>23.04620650313748</v>
      </c>
      <c r="P198" s="25" t="s">
        <v>1757</v>
      </c>
      <c r="Q198" s="26"/>
      <c r="R198" s="27"/>
      <c r="S198" s="116" t="s">
        <v>1757</v>
      </c>
      <c r="T198" s="98">
        <v>114915</v>
      </c>
      <c r="U198" s="79">
        <v>0</v>
      </c>
      <c r="V198" s="80">
        <v>7257</v>
      </c>
      <c r="W198" s="118">
        <v>0</v>
      </c>
      <c r="X198" s="101" t="s">
        <v>1757</v>
      </c>
      <c r="Y198" s="119" t="s">
        <v>1757</v>
      </c>
      <c r="Z198" s="82">
        <f t="shared" si="30"/>
        <v>0</v>
      </c>
      <c r="AA198" s="21">
        <f t="shared" si="31"/>
        <v>0</v>
      </c>
      <c r="AB198" s="21">
        <f t="shared" si="32"/>
        <v>0</v>
      </c>
      <c r="AC198" s="21">
        <f t="shared" si="33"/>
        <v>0</v>
      </c>
      <c r="AD198" s="83" t="str">
        <f t="shared" si="34"/>
        <v>-</v>
      </c>
      <c r="AE198" s="82">
        <f t="shared" si="35"/>
        <v>1</v>
      </c>
      <c r="AF198" s="21">
        <f t="shared" si="36"/>
        <v>1</v>
      </c>
      <c r="AG198" s="21" t="str">
        <f t="shared" si="37"/>
        <v>Initial</v>
      </c>
      <c r="AH198" s="83" t="str">
        <f t="shared" si="38"/>
        <v>RLIS</v>
      </c>
      <c r="AI198" s="82">
        <f t="shared" si="39"/>
        <v>0</v>
      </c>
    </row>
    <row r="199" spans="1:35" ht="12.75" customHeight="1">
      <c r="A199" s="108" t="s">
        <v>331</v>
      </c>
      <c r="B199" s="110" t="s">
        <v>332</v>
      </c>
      <c r="C199" s="82" t="s">
        <v>333</v>
      </c>
      <c r="D199" s="21" t="s">
        <v>334</v>
      </c>
      <c r="E199" s="21" t="s">
        <v>335</v>
      </c>
      <c r="F199" s="112" t="s">
        <v>1750</v>
      </c>
      <c r="G199" s="104" t="s">
        <v>336</v>
      </c>
      <c r="H199" s="32" t="s">
        <v>337</v>
      </c>
      <c r="I199" s="22" t="s">
        <v>338</v>
      </c>
      <c r="J199" s="94" t="s">
        <v>1774</v>
      </c>
      <c r="K199" s="23" t="s">
        <v>1757</v>
      </c>
      <c r="L199" s="114" t="s">
        <v>1755</v>
      </c>
      <c r="M199" s="106">
        <v>479.35</v>
      </c>
      <c r="N199" s="24" t="s">
        <v>1755</v>
      </c>
      <c r="O199" s="96">
        <v>24.870466321243523</v>
      </c>
      <c r="P199" s="25" t="s">
        <v>1757</v>
      </c>
      <c r="Q199" s="26"/>
      <c r="R199" s="27"/>
      <c r="S199" s="116" t="s">
        <v>1757</v>
      </c>
      <c r="T199" s="98">
        <v>24642</v>
      </c>
      <c r="U199" s="79">
        <v>0</v>
      </c>
      <c r="V199" s="80">
        <v>1535</v>
      </c>
      <c r="W199" s="118">
        <v>0</v>
      </c>
      <c r="X199" s="101" t="s">
        <v>1757</v>
      </c>
      <c r="Y199" s="119" t="s">
        <v>1757</v>
      </c>
      <c r="Z199" s="82">
        <f t="shared" si="30"/>
        <v>1</v>
      </c>
      <c r="AA199" s="21">
        <f t="shared" si="31"/>
        <v>1</v>
      </c>
      <c r="AB199" s="21">
        <f t="shared" si="32"/>
        <v>0</v>
      </c>
      <c r="AC199" s="21">
        <f t="shared" si="33"/>
        <v>0</v>
      </c>
      <c r="AD199" s="83" t="str">
        <f t="shared" si="34"/>
        <v>SRSA</v>
      </c>
      <c r="AE199" s="82">
        <f t="shared" si="35"/>
        <v>1</v>
      </c>
      <c r="AF199" s="21">
        <f t="shared" si="36"/>
        <v>1</v>
      </c>
      <c r="AG199" s="21" t="str">
        <f t="shared" si="37"/>
        <v>Initial</v>
      </c>
      <c r="AH199" s="83" t="str">
        <f t="shared" si="38"/>
        <v>-</v>
      </c>
      <c r="AI199" s="82" t="str">
        <f t="shared" si="39"/>
        <v>SRSA</v>
      </c>
    </row>
    <row r="200" spans="1:35" ht="12.75" customHeight="1">
      <c r="A200" s="108" t="s">
        <v>339</v>
      </c>
      <c r="B200" s="110" t="s">
        <v>340</v>
      </c>
      <c r="C200" s="82" t="s">
        <v>341</v>
      </c>
      <c r="D200" s="21" t="s">
        <v>342</v>
      </c>
      <c r="E200" s="21" t="s">
        <v>762</v>
      </c>
      <c r="F200" s="112" t="s">
        <v>1750</v>
      </c>
      <c r="G200" s="104" t="s">
        <v>763</v>
      </c>
      <c r="H200" s="32" t="s">
        <v>343</v>
      </c>
      <c r="I200" s="22" t="s">
        <v>344</v>
      </c>
      <c r="J200" s="94" t="s">
        <v>1057</v>
      </c>
      <c r="K200" s="23" t="s">
        <v>1755</v>
      </c>
      <c r="L200" s="114" t="s">
        <v>1755</v>
      </c>
      <c r="M200" s="106">
        <v>2936.18</v>
      </c>
      <c r="N200" s="24" t="s">
        <v>1755</v>
      </c>
      <c r="O200" s="96">
        <v>23.400065638332787</v>
      </c>
      <c r="P200" s="25" t="s">
        <v>1757</v>
      </c>
      <c r="Q200" s="26"/>
      <c r="R200" s="27"/>
      <c r="S200" s="116" t="s">
        <v>1755</v>
      </c>
      <c r="T200" s="98">
        <v>112585</v>
      </c>
      <c r="U200" s="79">
        <v>0</v>
      </c>
      <c r="V200" s="80">
        <v>11509</v>
      </c>
      <c r="W200" s="118">
        <v>0</v>
      </c>
      <c r="X200" s="101" t="s">
        <v>1757</v>
      </c>
      <c r="Y200" s="119" t="s">
        <v>1757</v>
      </c>
      <c r="Z200" s="82">
        <f t="shared" si="30"/>
        <v>0</v>
      </c>
      <c r="AA200" s="21">
        <f t="shared" si="31"/>
        <v>0</v>
      </c>
      <c r="AB200" s="21">
        <f t="shared" si="32"/>
        <v>0</v>
      </c>
      <c r="AC200" s="21">
        <f t="shared" si="33"/>
        <v>0</v>
      </c>
      <c r="AD200" s="83" t="str">
        <f t="shared" si="34"/>
        <v>-</v>
      </c>
      <c r="AE200" s="82">
        <f t="shared" si="35"/>
        <v>0</v>
      </c>
      <c r="AF200" s="21">
        <f t="shared" si="36"/>
        <v>1</v>
      </c>
      <c r="AG200" s="21">
        <f t="shared" si="37"/>
        <v>0</v>
      </c>
      <c r="AH200" s="83" t="str">
        <f t="shared" si="38"/>
        <v>-</v>
      </c>
      <c r="AI200" s="82">
        <f t="shared" si="39"/>
        <v>0</v>
      </c>
    </row>
    <row r="201" spans="1:35" ht="12.75" customHeight="1">
      <c r="A201" s="108" t="s">
        <v>345</v>
      </c>
      <c r="B201" s="110" t="s">
        <v>346</v>
      </c>
      <c r="C201" s="82" t="s">
        <v>347</v>
      </c>
      <c r="D201" s="21" t="s">
        <v>663</v>
      </c>
      <c r="E201" s="21" t="s">
        <v>348</v>
      </c>
      <c r="F201" s="112" t="s">
        <v>1750</v>
      </c>
      <c r="G201" s="104" t="s">
        <v>349</v>
      </c>
      <c r="H201" s="32" t="s">
        <v>350</v>
      </c>
      <c r="I201" s="22" t="s">
        <v>351</v>
      </c>
      <c r="J201" s="94" t="s">
        <v>1774</v>
      </c>
      <c r="K201" s="23" t="s">
        <v>1757</v>
      </c>
      <c r="L201" s="114" t="s">
        <v>1755</v>
      </c>
      <c r="M201" s="106">
        <v>401.63</v>
      </c>
      <c r="N201" s="24" t="s">
        <v>1755</v>
      </c>
      <c r="O201" s="96">
        <v>23.340040241448694</v>
      </c>
      <c r="P201" s="25" t="s">
        <v>1757</v>
      </c>
      <c r="Q201" s="26"/>
      <c r="R201" s="27"/>
      <c r="S201" s="116" t="s">
        <v>1757</v>
      </c>
      <c r="T201" s="98">
        <v>33871</v>
      </c>
      <c r="U201" s="79">
        <v>0</v>
      </c>
      <c r="V201" s="80">
        <v>2070</v>
      </c>
      <c r="W201" s="118">
        <v>0</v>
      </c>
      <c r="X201" s="101" t="s">
        <v>1757</v>
      </c>
      <c r="Y201" s="119" t="s">
        <v>1757</v>
      </c>
      <c r="Z201" s="82">
        <f t="shared" si="30"/>
        <v>1</v>
      </c>
      <c r="AA201" s="21">
        <f t="shared" si="31"/>
        <v>1</v>
      </c>
      <c r="AB201" s="21">
        <f t="shared" si="32"/>
        <v>0</v>
      </c>
      <c r="AC201" s="21">
        <f t="shared" si="33"/>
        <v>0</v>
      </c>
      <c r="AD201" s="83" t="str">
        <f t="shared" si="34"/>
        <v>SRSA</v>
      </c>
      <c r="AE201" s="82">
        <f t="shared" si="35"/>
        <v>1</v>
      </c>
      <c r="AF201" s="21">
        <f t="shared" si="36"/>
        <v>1</v>
      </c>
      <c r="AG201" s="21" t="str">
        <f t="shared" si="37"/>
        <v>Initial</v>
      </c>
      <c r="AH201" s="83" t="str">
        <f t="shared" si="38"/>
        <v>-</v>
      </c>
      <c r="AI201" s="82" t="str">
        <f t="shared" si="39"/>
        <v>SRSA</v>
      </c>
    </row>
    <row r="202" spans="1:35" ht="12.75" customHeight="1">
      <c r="A202" s="108" t="s">
        <v>352</v>
      </c>
      <c r="B202" s="110" t="s">
        <v>353</v>
      </c>
      <c r="C202" s="82" t="s">
        <v>354</v>
      </c>
      <c r="D202" s="21" t="s">
        <v>355</v>
      </c>
      <c r="E202" s="21" t="s">
        <v>356</v>
      </c>
      <c r="F202" s="112" t="s">
        <v>1750</v>
      </c>
      <c r="G202" s="104" t="s">
        <v>357</v>
      </c>
      <c r="H202" s="32" t="s">
        <v>358</v>
      </c>
      <c r="I202" s="22" t="s">
        <v>359</v>
      </c>
      <c r="J202" s="94" t="s">
        <v>1785</v>
      </c>
      <c r="K202" s="23" t="s">
        <v>1755</v>
      </c>
      <c r="L202" s="114" t="s">
        <v>1755</v>
      </c>
      <c r="M202" s="106">
        <v>1418.48</v>
      </c>
      <c r="N202" s="24" t="s">
        <v>1755</v>
      </c>
      <c r="O202" s="96">
        <v>38.26305852737571</v>
      </c>
      <c r="P202" s="25" t="s">
        <v>1757</v>
      </c>
      <c r="Q202" s="26"/>
      <c r="R202" s="27"/>
      <c r="S202" s="116" t="s">
        <v>1757</v>
      </c>
      <c r="T202" s="98">
        <v>157372</v>
      </c>
      <c r="U202" s="79">
        <v>0</v>
      </c>
      <c r="V202" s="80">
        <v>8881</v>
      </c>
      <c r="W202" s="118">
        <v>0</v>
      </c>
      <c r="X202" s="101" t="s">
        <v>1757</v>
      </c>
      <c r="Y202" s="119" t="s">
        <v>1755</v>
      </c>
      <c r="Z202" s="82">
        <f t="shared" si="30"/>
        <v>0</v>
      </c>
      <c r="AA202" s="21">
        <f t="shared" si="31"/>
        <v>0</v>
      </c>
      <c r="AB202" s="21">
        <f t="shared" si="32"/>
        <v>0</v>
      </c>
      <c r="AC202" s="21">
        <f t="shared" si="33"/>
        <v>0</v>
      </c>
      <c r="AD202" s="83" t="str">
        <f t="shared" si="34"/>
        <v>-</v>
      </c>
      <c r="AE202" s="82">
        <f t="shared" si="35"/>
        <v>1</v>
      </c>
      <c r="AF202" s="21">
        <f t="shared" si="36"/>
        <v>1</v>
      </c>
      <c r="AG202" s="21" t="str">
        <f t="shared" si="37"/>
        <v>Initial</v>
      </c>
      <c r="AH202" s="83" t="str">
        <f t="shared" si="38"/>
        <v>RLIS</v>
      </c>
      <c r="AI202" s="82">
        <f t="shared" si="39"/>
        <v>0</v>
      </c>
    </row>
    <row r="203" spans="1:35" ht="12.75" customHeight="1">
      <c r="A203" s="108" t="s">
        <v>360</v>
      </c>
      <c r="B203" s="110" t="s">
        <v>361</v>
      </c>
      <c r="C203" s="82" t="s">
        <v>362</v>
      </c>
      <c r="D203" s="21" t="s">
        <v>363</v>
      </c>
      <c r="E203" s="21" t="s">
        <v>364</v>
      </c>
      <c r="F203" s="112" t="s">
        <v>1750</v>
      </c>
      <c r="G203" s="104" t="s">
        <v>365</v>
      </c>
      <c r="H203" s="32" t="s">
        <v>366</v>
      </c>
      <c r="I203" s="22" t="s">
        <v>367</v>
      </c>
      <c r="J203" s="94" t="s">
        <v>1774</v>
      </c>
      <c r="K203" s="23" t="s">
        <v>1757</v>
      </c>
      <c r="L203" s="114" t="s">
        <v>1755</v>
      </c>
      <c r="M203" s="106">
        <v>422.07</v>
      </c>
      <c r="N203" s="24" t="s">
        <v>1755</v>
      </c>
      <c r="O203" s="96">
        <v>21.09090909090909</v>
      </c>
      <c r="P203" s="25" t="s">
        <v>1757</v>
      </c>
      <c r="Q203" s="26"/>
      <c r="R203" s="27"/>
      <c r="S203" s="116" t="s">
        <v>1757</v>
      </c>
      <c r="T203" s="98">
        <v>41716</v>
      </c>
      <c r="U203" s="79">
        <v>0</v>
      </c>
      <c r="V203" s="80">
        <v>2169</v>
      </c>
      <c r="W203" s="118">
        <v>0</v>
      </c>
      <c r="X203" s="101" t="s">
        <v>1757</v>
      </c>
      <c r="Y203" s="119" t="s">
        <v>1755</v>
      </c>
      <c r="Z203" s="82">
        <f t="shared" si="30"/>
        <v>1</v>
      </c>
      <c r="AA203" s="21">
        <f t="shared" si="31"/>
        <v>1</v>
      </c>
      <c r="AB203" s="21">
        <f t="shared" si="32"/>
        <v>0</v>
      </c>
      <c r="AC203" s="21">
        <f t="shared" si="33"/>
        <v>0</v>
      </c>
      <c r="AD203" s="83" t="str">
        <f t="shared" si="34"/>
        <v>SRSA</v>
      </c>
      <c r="AE203" s="82">
        <f t="shared" si="35"/>
        <v>1</v>
      </c>
      <c r="AF203" s="21">
        <f t="shared" si="36"/>
        <v>1</v>
      </c>
      <c r="AG203" s="21" t="str">
        <f t="shared" si="37"/>
        <v>Initial</v>
      </c>
      <c r="AH203" s="83" t="str">
        <f t="shared" si="38"/>
        <v>-</v>
      </c>
      <c r="AI203" s="82" t="str">
        <f t="shared" si="39"/>
        <v>SRSA</v>
      </c>
    </row>
    <row r="204" spans="1:35" ht="12.75" customHeight="1">
      <c r="A204" s="108" t="s">
        <v>368</v>
      </c>
      <c r="B204" s="110" t="s">
        <v>369</v>
      </c>
      <c r="C204" s="82" t="s">
        <v>370</v>
      </c>
      <c r="D204" s="21" t="s">
        <v>663</v>
      </c>
      <c r="E204" s="21" t="s">
        <v>371</v>
      </c>
      <c r="F204" s="112" t="s">
        <v>1750</v>
      </c>
      <c r="G204" s="104" t="s">
        <v>372</v>
      </c>
      <c r="H204" s="32" t="s">
        <v>350</v>
      </c>
      <c r="I204" s="22" t="s">
        <v>373</v>
      </c>
      <c r="J204" s="94" t="s">
        <v>1774</v>
      </c>
      <c r="K204" s="23" t="s">
        <v>1757</v>
      </c>
      <c r="L204" s="114" t="s">
        <v>1755</v>
      </c>
      <c r="M204" s="106">
        <v>461.82</v>
      </c>
      <c r="N204" s="24" t="s">
        <v>1755</v>
      </c>
      <c r="O204" s="96">
        <v>20.80536912751678</v>
      </c>
      <c r="P204" s="25" t="s">
        <v>1757</v>
      </c>
      <c r="Q204" s="26"/>
      <c r="R204" s="27"/>
      <c r="S204" s="116" t="s">
        <v>1757</v>
      </c>
      <c r="T204" s="98">
        <v>23224</v>
      </c>
      <c r="U204" s="79">
        <v>0</v>
      </c>
      <c r="V204" s="80">
        <v>1666</v>
      </c>
      <c r="W204" s="118">
        <v>0</v>
      </c>
      <c r="X204" s="101" t="s">
        <v>1757</v>
      </c>
      <c r="Y204" s="119" t="s">
        <v>1757</v>
      </c>
      <c r="Z204" s="82">
        <f t="shared" si="30"/>
        <v>1</v>
      </c>
      <c r="AA204" s="21">
        <f t="shared" si="31"/>
        <v>1</v>
      </c>
      <c r="AB204" s="21">
        <f t="shared" si="32"/>
        <v>0</v>
      </c>
      <c r="AC204" s="21">
        <f t="shared" si="33"/>
        <v>0</v>
      </c>
      <c r="AD204" s="83" t="str">
        <f t="shared" si="34"/>
        <v>SRSA</v>
      </c>
      <c r="AE204" s="82">
        <f t="shared" si="35"/>
        <v>1</v>
      </c>
      <c r="AF204" s="21">
        <f t="shared" si="36"/>
        <v>1</v>
      </c>
      <c r="AG204" s="21" t="str">
        <f t="shared" si="37"/>
        <v>Initial</v>
      </c>
      <c r="AH204" s="83" t="str">
        <f t="shared" si="38"/>
        <v>-</v>
      </c>
      <c r="AI204" s="82" t="str">
        <f t="shared" si="39"/>
        <v>SRSA</v>
      </c>
    </row>
    <row r="205" spans="1:35" s="28" customFormat="1" ht="12.75" customHeight="1">
      <c r="A205" s="108" t="s">
        <v>374</v>
      </c>
      <c r="B205" s="110" t="s">
        <v>119</v>
      </c>
      <c r="C205" s="82" t="s">
        <v>120</v>
      </c>
      <c r="D205" s="21" t="s">
        <v>121</v>
      </c>
      <c r="E205" s="21" t="s">
        <v>470</v>
      </c>
      <c r="F205" s="112" t="s">
        <v>1750</v>
      </c>
      <c r="G205" s="104" t="s">
        <v>471</v>
      </c>
      <c r="H205" s="32" t="s">
        <v>122</v>
      </c>
      <c r="I205" s="22" t="s">
        <v>123</v>
      </c>
      <c r="J205" s="94"/>
      <c r="K205" s="23"/>
      <c r="L205" s="114"/>
      <c r="M205" s="106"/>
      <c r="N205" s="24"/>
      <c r="O205" s="96" t="s">
        <v>1756</v>
      </c>
      <c r="P205" s="25" t="s">
        <v>1755</v>
      </c>
      <c r="Q205" s="26"/>
      <c r="R205" s="27"/>
      <c r="S205" s="116"/>
      <c r="T205" s="98"/>
      <c r="U205" s="79"/>
      <c r="V205" s="80"/>
      <c r="W205" s="118"/>
      <c r="X205" s="102"/>
      <c r="Y205" s="120"/>
      <c r="Z205" s="82">
        <f t="shared" si="30"/>
        <v>0</v>
      </c>
      <c r="AA205" s="21">
        <f t="shared" si="31"/>
        <v>0</v>
      </c>
      <c r="AB205" s="21">
        <f t="shared" si="32"/>
        <v>0</v>
      </c>
      <c r="AC205" s="21">
        <f t="shared" si="33"/>
        <v>0</v>
      </c>
      <c r="AD205" s="83" t="str">
        <f t="shared" si="34"/>
        <v>-</v>
      </c>
      <c r="AE205" s="82">
        <f t="shared" si="35"/>
        <v>0</v>
      </c>
      <c r="AF205" s="21">
        <f t="shared" si="36"/>
        <v>0</v>
      </c>
      <c r="AG205" s="21">
        <f t="shared" si="37"/>
        <v>0</v>
      </c>
      <c r="AH205" s="83" t="str">
        <f t="shared" si="38"/>
        <v>-</v>
      </c>
      <c r="AI205" s="82">
        <f t="shared" si="39"/>
        <v>0</v>
      </c>
    </row>
    <row r="206" spans="1:35" s="28" customFormat="1" ht="12.75" customHeight="1">
      <c r="A206" s="108" t="s">
        <v>124</v>
      </c>
      <c r="B206" s="110" t="s">
        <v>125</v>
      </c>
      <c r="C206" s="82" t="s">
        <v>126</v>
      </c>
      <c r="D206" s="21" t="s">
        <v>127</v>
      </c>
      <c r="E206" s="21" t="s">
        <v>564</v>
      </c>
      <c r="F206" s="112" t="s">
        <v>1750</v>
      </c>
      <c r="G206" s="104" t="s">
        <v>565</v>
      </c>
      <c r="H206" s="32" t="s">
        <v>128</v>
      </c>
      <c r="I206" s="22" t="s">
        <v>129</v>
      </c>
      <c r="J206" s="94"/>
      <c r="K206" s="23"/>
      <c r="L206" s="114"/>
      <c r="M206" s="106"/>
      <c r="N206" s="24"/>
      <c r="O206" s="96" t="s">
        <v>1756</v>
      </c>
      <c r="P206" s="25" t="s">
        <v>1755</v>
      </c>
      <c r="Q206" s="26"/>
      <c r="R206" s="27"/>
      <c r="S206" s="116"/>
      <c r="T206" s="98"/>
      <c r="U206" s="79"/>
      <c r="V206" s="80"/>
      <c r="W206" s="118"/>
      <c r="X206" s="102"/>
      <c r="Y206" s="120"/>
      <c r="Z206" s="82">
        <f t="shared" si="30"/>
        <v>0</v>
      </c>
      <c r="AA206" s="21">
        <f t="shared" si="31"/>
        <v>0</v>
      </c>
      <c r="AB206" s="21">
        <f t="shared" si="32"/>
        <v>0</v>
      </c>
      <c r="AC206" s="21">
        <f t="shared" si="33"/>
        <v>0</v>
      </c>
      <c r="AD206" s="83" t="str">
        <f t="shared" si="34"/>
        <v>-</v>
      </c>
      <c r="AE206" s="82">
        <f t="shared" si="35"/>
        <v>0</v>
      </c>
      <c r="AF206" s="21">
        <f t="shared" si="36"/>
        <v>0</v>
      </c>
      <c r="AG206" s="21">
        <f t="shared" si="37"/>
        <v>0</v>
      </c>
      <c r="AH206" s="83" t="str">
        <f t="shared" si="38"/>
        <v>-</v>
      </c>
      <c r="AI206" s="82">
        <f t="shared" si="39"/>
        <v>0</v>
      </c>
    </row>
    <row r="207" spans="1:35" s="28" customFormat="1" ht="12.75" customHeight="1">
      <c r="A207" s="108" t="s">
        <v>130</v>
      </c>
      <c r="B207" s="110" t="s">
        <v>131</v>
      </c>
      <c r="C207" s="82" t="s">
        <v>132</v>
      </c>
      <c r="D207" s="21" t="s">
        <v>133</v>
      </c>
      <c r="E207" s="21" t="s">
        <v>911</v>
      </c>
      <c r="F207" s="112" t="s">
        <v>1750</v>
      </c>
      <c r="G207" s="104" t="s">
        <v>912</v>
      </c>
      <c r="H207" s="32" t="s">
        <v>1784</v>
      </c>
      <c r="I207" s="22" t="s">
        <v>134</v>
      </c>
      <c r="J207" s="94"/>
      <c r="K207" s="23"/>
      <c r="L207" s="114"/>
      <c r="M207" s="106"/>
      <c r="N207" s="24"/>
      <c r="O207" s="96" t="s">
        <v>1756</v>
      </c>
      <c r="P207" s="25" t="s">
        <v>1755</v>
      </c>
      <c r="Q207" s="26"/>
      <c r="R207" s="27"/>
      <c r="S207" s="116"/>
      <c r="T207" s="98"/>
      <c r="U207" s="79"/>
      <c r="V207" s="80"/>
      <c r="W207" s="118"/>
      <c r="X207" s="102"/>
      <c r="Y207" s="120"/>
      <c r="Z207" s="82">
        <f t="shared" si="30"/>
        <v>0</v>
      </c>
      <c r="AA207" s="21">
        <f t="shared" si="31"/>
        <v>0</v>
      </c>
      <c r="AB207" s="21">
        <f t="shared" si="32"/>
        <v>0</v>
      </c>
      <c r="AC207" s="21">
        <f t="shared" si="33"/>
        <v>0</v>
      </c>
      <c r="AD207" s="83" t="str">
        <f t="shared" si="34"/>
        <v>-</v>
      </c>
      <c r="AE207" s="82">
        <f t="shared" si="35"/>
        <v>0</v>
      </c>
      <c r="AF207" s="21">
        <f t="shared" si="36"/>
        <v>0</v>
      </c>
      <c r="AG207" s="21">
        <f t="shared" si="37"/>
        <v>0</v>
      </c>
      <c r="AH207" s="83" t="str">
        <f t="shared" si="38"/>
        <v>-</v>
      </c>
      <c r="AI207" s="82">
        <f t="shared" si="39"/>
        <v>0</v>
      </c>
    </row>
    <row r="208" spans="1:35" s="28" customFormat="1" ht="12.75" customHeight="1">
      <c r="A208" s="108" t="s">
        <v>135</v>
      </c>
      <c r="B208" s="110" t="s">
        <v>136</v>
      </c>
      <c r="C208" s="82" t="s">
        <v>137</v>
      </c>
      <c r="D208" s="21" t="s">
        <v>138</v>
      </c>
      <c r="E208" s="21" t="s">
        <v>919</v>
      </c>
      <c r="F208" s="112" t="s">
        <v>1750</v>
      </c>
      <c r="G208" s="104" t="s">
        <v>920</v>
      </c>
      <c r="H208" s="32" t="s">
        <v>1784</v>
      </c>
      <c r="I208" s="22" t="s">
        <v>139</v>
      </c>
      <c r="J208" s="94" t="s">
        <v>1794</v>
      </c>
      <c r="K208" s="23" t="s">
        <v>1755</v>
      </c>
      <c r="L208" s="114"/>
      <c r="M208" s="106"/>
      <c r="N208" s="24"/>
      <c r="O208" s="96" t="s">
        <v>1756</v>
      </c>
      <c r="P208" s="25" t="s">
        <v>1755</v>
      </c>
      <c r="Q208" s="26"/>
      <c r="R208" s="27"/>
      <c r="S208" s="116" t="s">
        <v>1755</v>
      </c>
      <c r="T208" s="99"/>
      <c r="U208" s="79"/>
      <c r="V208" s="80"/>
      <c r="W208" s="118"/>
      <c r="X208" s="102"/>
      <c r="Y208" s="120"/>
      <c r="Z208" s="82">
        <f t="shared" si="30"/>
        <v>0</v>
      </c>
      <c r="AA208" s="21">
        <f t="shared" si="31"/>
        <v>0</v>
      </c>
      <c r="AB208" s="21">
        <f t="shared" si="32"/>
        <v>0</v>
      </c>
      <c r="AC208" s="21">
        <f t="shared" si="33"/>
        <v>0</v>
      </c>
      <c r="AD208" s="83" t="str">
        <f t="shared" si="34"/>
        <v>-</v>
      </c>
      <c r="AE208" s="82">
        <f t="shared" si="35"/>
        <v>0</v>
      </c>
      <c r="AF208" s="21">
        <f t="shared" si="36"/>
        <v>0</v>
      </c>
      <c r="AG208" s="21">
        <f t="shared" si="37"/>
        <v>0</v>
      </c>
      <c r="AH208" s="83" t="str">
        <f t="shared" si="38"/>
        <v>-</v>
      </c>
      <c r="AI208" s="82">
        <f t="shared" si="39"/>
        <v>0</v>
      </c>
    </row>
    <row r="209" spans="1:35" ht="12.75" customHeight="1">
      <c r="A209" s="108" t="s">
        <v>140</v>
      </c>
      <c r="B209" s="110" t="s">
        <v>141</v>
      </c>
      <c r="C209" s="82" t="s">
        <v>142</v>
      </c>
      <c r="D209" s="21" t="s">
        <v>143</v>
      </c>
      <c r="E209" s="21" t="s">
        <v>1698</v>
      </c>
      <c r="F209" s="112" t="s">
        <v>1750</v>
      </c>
      <c r="G209" s="104" t="s">
        <v>144</v>
      </c>
      <c r="H209" s="32" t="s">
        <v>1784</v>
      </c>
      <c r="I209" s="22" t="s">
        <v>145</v>
      </c>
      <c r="J209" s="94" t="s">
        <v>1794</v>
      </c>
      <c r="K209" s="23" t="s">
        <v>1755</v>
      </c>
      <c r="L209" s="114" t="s">
        <v>1755</v>
      </c>
      <c r="M209" s="106">
        <v>156.96</v>
      </c>
      <c r="N209" s="24" t="s">
        <v>1755</v>
      </c>
      <c r="O209" s="96" t="s">
        <v>1756</v>
      </c>
      <c r="P209" s="25" t="s">
        <v>1755</v>
      </c>
      <c r="Q209" s="26"/>
      <c r="R209" s="27"/>
      <c r="S209" s="116" t="s">
        <v>1755</v>
      </c>
      <c r="T209" s="99"/>
      <c r="U209" s="79">
        <v>0</v>
      </c>
      <c r="V209" s="80"/>
      <c r="W209" s="118">
        <v>0</v>
      </c>
      <c r="X209" s="101" t="s">
        <v>1757</v>
      </c>
      <c r="Y209" s="119" t="s">
        <v>1755</v>
      </c>
      <c r="Z209" s="82">
        <f t="shared" si="30"/>
        <v>0</v>
      </c>
      <c r="AA209" s="21">
        <f t="shared" si="31"/>
        <v>1</v>
      </c>
      <c r="AB209" s="21">
        <f t="shared" si="32"/>
        <v>0</v>
      </c>
      <c r="AC209" s="21">
        <f t="shared" si="33"/>
        <v>0</v>
      </c>
      <c r="AD209" s="83" t="str">
        <f t="shared" si="34"/>
        <v>-</v>
      </c>
      <c r="AE209" s="82">
        <f t="shared" si="35"/>
        <v>0</v>
      </c>
      <c r="AF209" s="21">
        <f t="shared" si="36"/>
        <v>0</v>
      </c>
      <c r="AG209" s="21">
        <f t="shared" si="37"/>
        <v>0</v>
      </c>
      <c r="AH209" s="83" t="str">
        <f t="shared" si="38"/>
        <v>-</v>
      </c>
      <c r="AI209" s="82">
        <f t="shared" si="39"/>
        <v>0</v>
      </c>
    </row>
    <row r="210" spans="1:35" ht="12.75" customHeight="1">
      <c r="A210" s="108" t="s">
        <v>146</v>
      </c>
      <c r="B210" s="110" t="s">
        <v>147</v>
      </c>
      <c r="C210" s="82" t="s">
        <v>148</v>
      </c>
      <c r="D210" s="21" t="s">
        <v>149</v>
      </c>
      <c r="E210" s="21" t="s">
        <v>150</v>
      </c>
      <c r="F210" s="112" t="s">
        <v>1750</v>
      </c>
      <c r="G210" s="104" t="s">
        <v>151</v>
      </c>
      <c r="H210" s="32" t="s">
        <v>1784</v>
      </c>
      <c r="I210" s="22" t="s">
        <v>152</v>
      </c>
      <c r="J210" s="94" t="s">
        <v>1774</v>
      </c>
      <c r="K210" s="23" t="s">
        <v>1757</v>
      </c>
      <c r="L210" s="114" t="s">
        <v>1755</v>
      </c>
      <c r="M210" s="106"/>
      <c r="N210" s="24" t="s">
        <v>1755</v>
      </c>
      <c r="O210" s="96" t="s">
        <v>1756</v>
      </c>
      <c r="P210" s="25" t="s">
        <v>1755</v>
      </c>
      <c r="Q210" s="26"/>
      <c r="R210" s="27"/>
      <c r="S210" s="116" t="s">
        <v>1757</v>
      </c>
      <c r="T210" s="99"/>
      <c r="U210" s="79">
        <v>0</v>
      </c>
      <c r="V210" s="80"/>
      <c r="W210" s="118">
        <v>0</v>
      </c>
      <c r="X210" s="101" t="s">
        <v>1757</v>
      </c>
      <c r="Y210" s="119" t="s">
        <v>1755</v>
      </c>
      <c r="Z210" s="82">
        <f t="shared" si="30"/>
        <v>1</v>
      </c>
      <c r="AA210" s="21">
        <f t="shared" si="31"/>
        <v>0</v>
      </c>
      <c r="AB210" s="21">
        <f t="shared" si="32"/>
        <v>0</v>
      </c>
      <c r="AC210" s="21">
        <f t="shared" si="33"/>
        <v>0</v>
      </c>
      <c r="AD210" s="83" t="str">
        <f t="shared" si="34"/>
        <v>-</v>
      </c>
      <c r="AE210" s="82">
        <f t="shared" si="35"/>
        <v>1</v>
      </c>
      <c r="AF210" s="21">
        <f t="shared" si="36"/>
        <v>0</v>
      </c>
      <c r="AG210" s="21">
        <f t="shared" si="37"/>
        <v>0</v>
      </c>
      <c r="AH210" s="83" t="str">
        <f t="shared" si="38"/>
        <v>-</v>
      </c>
      <c r="AI210" s="82">
        <f t="shared" si="39"/>
        <v>0</v>
      </c>
    </row>
    <row r="211" spans="1:35" ht="12.75" customHeight="1">
      <c r="A211" s="108" t="s">
        <v>153</v>
      </c>
      <c r="B211" s="110" t="s">
        <v>154</v>
      </c>
      <c r="C211" s="82" t="s">
        <v>155</v>
      </c>
      <c r="D211" s="21" t="s">
        <v>156</v>
      </c>
      <c r="E211" s="21" t="s">
        <v>157</v>
      </c>
      <c r="F211" s="112" t="s">
        <v>1750</v>
      </c>
      <c r="G211" s="104" t="s">
        <v>158</v>
      </c>
      <c r="H211" s="32" t="s">
        <v>159</v>
      </c>
      <c r="I211" s="22" t="s">
        <v>160</v>
      </c>
      <c r="J211" s="94" t="s">
        <v>1774</v>
      </c>
      <c r="K211" s="23" t="s">
        <v>1757</v>
      </c>
      <c r="L211" s="114" t="s">
        <v>1755</v>
      </c>
      <c r="M211" s="106">
        <v>400.56</v>
      </c>
      <c r="N211" s="24" t="s">
        <v>1755</v>
      </c>
      <c r="O211" s="96">
        <v>30.414746543778804</v>
      </c>
      <c r="P211" s="25" t="s">
        <v>1757</v>
      </c>
      <c r="Q211" s="26"/>
      <c r="R211" s="27"/>
      <c r="S211" s="116" t="s">
        <v>1757</v>
      </c>
      <c r="T211" s="98">
        <v>22713</v>
      </c>
      <c r="U211" s="79">
        <v>0</v>
      </c>
      <c r="V211" s="80">
        <v>2270</v>
      </c>
      <c r="W211" s="118">
        <v>0</v>
      </c>
      <c r="X211" s="101" t="s">
        <v>1757</v>
      </c>
      <c r="Y211" s="119" t="s">
        <v>1755</v>
      </c>
      <c r="Z211" s="82">
        <f t="shared" si="30"/>
        <v>1</v>
      </c>
      <c r="AA211" s="21">
        <f t="shared" si="31"/>
        <v>1</v>
      </c>
      <c r="AB211" s="21">
        <f t="shared" si="32"/>
        <v>0</v>
      </c>
      <c r="AC211" s="21">
        <f t="shared" si="33"/>
        <v>0</v>
      </c>
      <c r="AD211" s="83" t="str">
        <f t="shared" si="34"/>
        <v>SRSA</v>
      </c>
      <c r="AE211" s="82">
        <f t="shared" si="35"/>
        <v>1</v>
      </c>
      <c r="AF211" s="21">
        <f t="shared" si="36"/>
        <v>1</v>
      </c>
      <c r="AG211" s="21" t="str">
        <f t="shared" si="37"/>
        <v>Initial</v>
      </c>
      <c r="AH211" s="83" t="str">
        <f t="shared" si="38"/>
        <v>-</v>
      </c>
      <c r="AI211" s="82" t="str">
        <f t="shared" si="39"/>
        <v>SRSA</v>
      </c>
    </row>
    <row r="212" spans="1:35" ht="12.75" customHeight="1">
      <c r="A212" s="108" t="s">
        <v>161</v>
      </c>
      <c r="B212" s="110" t="s">
        <v>162</v>
      </c>
      <c r="C212" s="82" t="s">
        <v>163</v>
      </c>
      <c r="D212" s="21" t="s">
        <v>164</v>
      </c>
      <c r="E212" s="21" t="s">
        <v>150</v>
      </c>
      <c r="F212" s="112" t="s">
        <v>1750</v>
      </c>
      <c r="G212" s="104" t="s">
        <v>151</v>
      </c>
      <c r="H212" s="32" t="s">
        <v>165</v>
      </c>
      <c r="I212" s="22" t="s">
        <v>166</v>
      </c>
      <c r="J212" s="94" t="s">
        <v>1592</v>
      </c>
      <c r="K212" s="23" t="s">
        <v>1755</v>
      </c>
      <c r="L212" s="114" t="s">
        <v>1755</v>
      </c>
      <c r="M212" s="106">
        <v>1452.94</v>
      </c>
      <c r="N212" s="24" t="s">
        <v>1755</v>
      </c>
      <c r="O212" s="96">
        <v>44.45086705202313</v>
      </c>
      <c r="P212" s="25" t="s">
        <v>1757</v>
      </c>
      <c r="Q212" s="26"/>
      <c r="R212" s="27"/>
      <c r="S212" s="116" t="s">
        <v>1757</v>
      </c>
      <c r="T212" s="98">
        <v>186980</v>
      </c>
      <c r="U212" s="79">
        <v>0</v>
      </c>
      <c r="V212" s="80">
        <v>12234</v>
      </c>
      <c r="W212" s="118">
        <v>0</v>
      </c>
      <c r="X212" s="101" t="s">
        <v>1755</v>
      </c>
      <c r="Y212" s="119" t="s">
        <v>1755</v>
      </c>
      <c r="Z212" s="82">
        <f t="shared" si="30"/>
        <v>0</v>
      </c>
      <c r="AA212" s="21">
        <f t="shared" si="31"/>
        <v>0</v>
      </c>
      <c r="AB212" s="21">
        <f t="shared" si="32"/>
        <v>0</v>
      </c>
      <c r="AC212" s="21">
        <f t="shared" si="33"/>
        <v>0</v>
      </c>
      <c r="AD212" s="83" t="str">
        <f t="shared" si="34"/>
        <v>-</v>
      </c>
      <c r="AE212" s="82">
        <f t="shared" si="35"/>
        <v>1</v>
      </c>
      <c r="AF212" s="21">
        <f t="shared" si="36"/>
        <v>1</v>
      </c>
      <c r="AG212" s="21" t="str">
        <f t="shared" si="37"/>
        <v>Initial</v>
      </c>
      <c r="AH212" s="83" t="str">
        <f t="shared" si="38"/>
        <v>RLIS</v>
      </c>
      <c r="AI212" s="82">
        <f t="shared" si="39"/>
        <v>0</v>
      </c>
    </row>
    <row r="213" spans="1:35" ht="12.75" customHeight="1">
      <c r="A213" s="108" t="s">
        <v>167</v>
      </c>
      <c r="B213" s="110" t="s">
        <v>168</v>
      </c>
      <c r="C213" s="82" t="s">
        <v>169</v>
      </c>
      <c r="D213" s="21" t="s">
        <v>170</v>
      </c>
      <c r="E213" s="21" t="s">
        <v>478</v>
      </c>
      <c r="F213" s="112" t="s">
        <v>1750</v>
      </c>
      <c r="G213" s="104" t="s">
        <v>479</v>
      </c>
      <c r="H213" s="32" t="s">
        <v>1784</v>
      </c>
      <c r="I213" s="22" t="s">
        <v>171</v>
      </c>
      <c r="J213" s="94" t="s">
        <v>1774</v>
      </c>
      <c r="K213" s="23" t="s">
        <v>1757</v>
      </c>
      <c r="L213" s="114" t="s">
        <v>1755</v>
      </c>
      <c r="M213" s="106">
        <v>674.53</v>
      </c>
      <c r="N213" s="24" t="s">
        <v>1755</v>
      </c>
      <c r="O213" s="96">
        <v>23.088455772113946</v>
      </c>
      <c r="P213" s="25" t="s">
        <v>1757</v>
      </c>
      <c r="Q213" s="26"/>
      <c r="R213" s="27"/>
      <c r="S213" s="116" t="s">
        <v>1757</v>
      </c>
      <c r="T213" s="98">
        <v>47899</v>
      </c>
      <c r="U213" s="79">
        <v>0</v>
      </c>
      <c r="V213" s="80">
        <v>2896</v>
      </c>
      <c r="W213" s="118">
        <v>0</v>
      </c>
      <c r="X213" s="101" t="s">
        <v>1757</v>
      </c>
      <c r="Y213" s="119" t="s">
        <v>1757</v>
      </c>
      <c r="Z213" s="82">
        <f t="shared" si="30"/>
        <v>1</v>
      </c>
      <c r="AA213" s="21">
        <f t="shared" si="31"/>
        <v>0</v>
      </c>
      <c r="AB213" s="21">
        <f t="shared" si="32"/>
        <v>0</v>
      </c>
      <c r="AC213" s="21">
        <f t="shared" si="33"/>
        <v>0</v>
      </c>
      <c r="AD213" s="83" t="str">
        <f t="shared" si="34"/>
        <v>-</v>
      </c>
      <c r="AE213" s="82">
        <f t="shared" si="35"/>
        <v>1</v>
      </c>
      <c r="AF213" s="21">
        <f t="shared" si="36"/>
        <v>1</v>
      </c>
      <c r="AG213" s="21" t="str">
        <f t="shared" si="37"/>
        <v>Initial</v>
      </c>
      <c r="AH213" s="83" t="str">
        <f t="shared" si="38"/>
        <v>RLIS</v>
      </c>
      <c r="AI213" s="82">
        <f t="shared" si="39"/>
        <v>0</v>
      </c>
    </row>
    <row r="214" spans="1:35" ht="12.75" customHeight="1">
      <c r="A214" s="108" t="s">
        <v>172</v>
      </c>
      <c r="B214" s="110" t="s">
        <v>173</v>
      </c>
      <c r="C214" s="82" t="s">
        <v>174</v>
      </c>
      <c r="D214" s="21" t="s">
        <v>175</v>
      </c>
      <c r="E214" s="21" t="s">
        <v>176</v>
      </c>
      <c r="F214" s="112" t="s">
        <v>1750</v>
      </c>
      <c r="G214" s="104" t="s">
        <v>177</v>
      </c>
      <c r="H214" s="32" t="s">
        <v>178</v>
      </c>
      <c r="I214" s="22" t="s">
        <v>179</v>
      </c>
      <c r="J214" s="94" t="s">
        <v>1774</v>
      </c>
      <c r="K214" s="23" t="s">
        <v>1757</v>
      </c>
      <c r="L214" s="114" t="s">
        <v>1755</v>
      </c>
      <c r="M214" s="106">
        <v>425.31</v>
      </c>
      <c r="N214" s="24" t="s">
        <v>1755</v>
      </c>
      <c r="O214" s="96">
        <v>18.354430379746837</v>
      </c>
      <c r="P214" s="25" t="s">
        <v>1755</v>
      </c>
      <c r="Q214" s="26"/>
      <c r="R214" s="27"/>
      <c r="S214" s="116" t="s">
        <v>1757</v>
      </c>
      <c r="T214" s="98">
        <v>17640</v>
      </c>
      <c r="U214" s="79">
        <v>0</v>
      </c>
      <c r="V214" s="80">
        <v>1204</v>
      </c>
      <c r="W214" s="118">
        <v>0</v>
      </c>
      <c r="X214" s="101" t="s">
        <v>1757</v>
      </c>
      <c r="Y214" s="119" t="s">
        <v>1757</v>
      </c>
      <c r="Z214" s="82">
        <f t="shared" si="30"/>
        <v>1</v>
      </c>
      <c r="AA214" s="21">
        <f t="shared" si="31"/>
        <v>1</v>
      </c>
      <c r="AB214" s="21">
        <f t="shared" si="32"/>
        <v>0</v>
      </c>
      <c r="AC214" s="21">
        <f t="shared" si="33"/>
        <v>0</v>
      </c>
      <c r="AD214" s="83" t="str">
        <f t="shared" si="34"/>
        <v>SRSA</v>
      </c>
      <c r="AE214" s="82">
        <f t="shared" si="35"/>
        <v>1</v>
      </c>
      <c r="AF214" s="21">
        <f t="shared" si="36"/>
        <v>0</v>
      </c>
      <c r="AG214" s="21">
        <f t="shared" si="37"/>
        <v>0</v>
      </c>
      <c r="AH214" s="83" t="str">
        <f t="shared" si="38"/>
        <v>-</v>
      </c>
      <c r="AI214" s="82">
        <f t="shared" si="39"/>
        <v>0</v>
      </c>
    </row>
    <row r="215" spans="1:35" s="28" customFormat="1" ht="12.75" customHeight="1">
      <c r="A215" s="108" t="s">
        <v>180</v>
      </c>
      <c r="B215" s="110" t="s">
        <v>181</v>
      </c>
      <c r="C215" s="82" t="s">
        <v>182</v>
      </c>
      <c r="D215" s="21" t="s">
        <v>183</v>
      </c>
      <c r="E215" s="21" t="s">
        <v>1002</v>
      </c>
      <c r="F215" s="112" t="s">
        <v>1750</v>
      </c>
      <c r="G215" s="104" t="s">
        <v>1003</v>
      </c>
      <c r="H215" s="32" t="s">
        <v>1784</v>
      </c>
      <c r="I215" s="22" t="s">
        <v>184</v>
      </c>
      <c r="J215" s="94" t="s">
        <v>1785</v>
      </c>
      <c r="K215" s="23" t="s">
        <v>1755</v>
      </c>
      <c r="L215" s="114"/>
      <c r="M215" s="106"/>
      <c r="N215" s="24"/>
      <c r="O215" s="96" t="s">
        <v>1756</v>
      </c>
      <c r="P215" s="25" t="s">
        <v>1755</v>
      </c>
      <c r="Q215" s="26"/>
      <c r="R215" s="27"/>
      <c r="S215" s="116" t="s">
        <v>1757</v>
      </c>
      <c r="T215" s="98"/>
      <c r="U215" s="79"/>
      <c r="V215" s="80"/>
      <c r="W215" s="118"/>
      <c r="X215" s="102"/>
      <c r="Y215" s="120"/>
      <c r="Z215" s="82">
        <f t="shared" si="30"/>
        <v>0</v>
      </c>
      <c r="AA215" s="21">
        <f t="shared" si="31"/>
        <v>0</v>
      </c>
      <c r="AB215" s="21">
        <f t="shared" si="32"/>
        <v>0</v>
      </c>
      <c r="AC215" s="21">
        <f t="shared" si="33"/>
        <v>0</v>
      </c>
      <c r="AD215" s="83" t="str">
        <f t="shared" si="34"/>
        <v>-</v>
      </c>
      <c r="AE215" s="82">
        <f t="shared" si="35"/>
        <v>1</v>
      </c>
      <c r="AF215" s="21">
        <f t="shared" si="36"/>
        <v>0</v>
      </c>
      <c r="AG215" s="21">
        <f t="shared" si="37"/>
        <v>0</v>
      </c>
      <c r="AH215" s="83" t="str">
        <f t="shared" si="38"/>
        <v>-</v>
      </c>
      <c r="AI215" s="82">
        <f t="shared" si="39"/>
        <v>0</v>
      </c>
    </row>
    <row r="216" spans="1:35" ht="12.75" customHeight="1">
      <c r="A216" s="108" t="s">
        <v>185</v>
      </c>
      <c r="B216" s="110" t="s">
        <v>186</v>
      </c>
      <c r="C216" s="82" t="s">
        <v>187</v>
      </c>
      <c r="D216" s="21" t="s">
        <v>188</v>
      </c>
      <c r="E216" s="21" t="s">
        <v>189</v>
      </c>
      <c r="F216" s="112" t="s">
        <v>1750</v>
      </c>
      <c r="G216" s="104" t="s">
        <v>313</v>
      </c>
      <c r="H216" s="32" t="s">
        <v>1784</v>
      </c>
      <c r="I216" s="22" t="s">
        <v>190</v>
      </c>
      <c r="J216" s="94" t="s">
        <v>1774</v>
      </c>
      <c r="K216" s="23" t="s">
        <v>1757</v>
      </c>
      <c r="L216" s="114" t="s">
        <v>1755</v>
      </c>
      <c r="M216" s="106">
        <v>658.22</v>
      </c>
      <c r="N216" s="24" t="s">
        <v>1755</v>
      </c>
      <c r="O216" s="96">
        <v>32.947976878612714</v>
      </c>
      <c r="P216" s="25" t="s">
        <v>1757</v>
      </c>
      <c r="Q216" s="26"/>
      <c r="R216" s="27"/>
      <c r="S216" s="116" t="s">
        <v>1757</v>
      </c>
      <c r="T216" s="98">
        <v>71374</v>
      </c>
      <c r="U216" s="79">
        <v>0</v>
      </c>
      <c r="V216" s="80">
        <v>4802</v>
      </c>
      <c r="W216" s="118">
        <v>0</v>
      </c>
      <c r="X216" s="101" t="s">
        <v>1757</v>
      </c>
      <c r="Y216" s="119" t="s">
        <v>1757</v>
      </c>
      <c r="Z216" s="82">
        <f t="shared" si="30"/>
        <v>1</v>
      </c>
      <c r="AA216" s="21">
        <f t="shared" si="31"/>
        <v>0</v>
      </c>
      <c r="AB216" s="21">
        <f t="shared" si="32"/>
        <v>0</v>
      </c>
      <c r="AC216" s="21">
        <f t="shared" si="33"/>
        <v>0</v>
      </c>
      <c r="AD216" s="83" t="str">
        <f t="shared" si="34"/>
        <v>-</v>
      </c>
      <c r="AE216" s="82">
        <f t="shared" si="35"/>
        <v>1</v>
      </c>
      <c r="AF216" s="21">
        <f t="shared" si="36"/>
        <v>1</v>
      </c>
      <c r="AG216" s="21" t="str">
        <f t="shared" si="37"/>
        <v>Initial</v>
      </c>
      <c r="AH216" s="83" t="str">
        <f t="shared" si="38"/>
        <v>RLIS</v>
      </c>
      <c r="AI216" s="82">
        <f t="shared" si="39"/>
        <v>0</v>
      </c>
    </row>
    <row r="217" spans="1:35" ht="12.75" customHeight="1">
      <c r="A217" s="108" t="s">
        <v>191</v>
      </c>
      <c r="B217" s="110" t="s">
        <v>192</v>
      </c>
      <c r="C217" s="82" t="s">
        <v>193</v>
      </c>
      <c r="D217" s="21" t="s">
        <v>194</v>
      </c>
      <c r="E217" s="21" t="s">
        <v>195</v>
      </c>
      <c r="F217" s="112" t="s">
        <v>1750</v>
      </c>
      <c r="G217" s="104" t="s">
        <v>196</v>
      </c>
      <c r="H217" s="32" t="s">
        <v>197</v>
      </c>
      <c r="I217" s="22" t="s">
        <v>198</v>
      </c>
      <c r="J217" s="94" t="s">
        <v>1527</v>
      </c>
      <c r="K217" s="23" t="s">
        <v>1755</v>
      </c>
      <c r="L217" s="114" t="s">
        <v>1755</v>
      </c>
      <c r="M217" s="106">
        <v>1769.22</v>
      </c>
      <c r="N217" s="24" t="s">
        <v>1755</v>
      </c>
      <c r="O217" s="96">
        <v>25.27821939586645</v>
      </c>
      <c r="P217" s="25" t="s">
        <v>1757</v>
      </c>
      <c r="Q217" s="26"/>
      <c r="R217" s="27"/>
      <c r="S217" s="116" t="s">
        <v>1755</v>
      </c>
      <c r="T217" s="98">
        <v>119483</v>
      </c>
      <c r="U217" s="79">
        <v>0</v>
      </c>
      <c r="V217" s="80">
        <v>8366</v>
      </c>
      <c r="W217" s="118">
        <v>0</v>
      </c>
      <c r="X217" s="101" t="s">
        <v>1757</v>
      </c>
      <c r="Y217" s="119" t="s">
        <v>1757</v>
      </c>
      <c r="Z217" s="82">
        <f t="shared" si="30"/>
        <v>0</v>
      </c>
      <c r="AA217" s="21">
        <f t="shared" si="31"/>
        <v>0</v>
      </c>
      <c r="AB217" s="21">
        <f t="shared" si="32"/>
        <v>0</v>
      </c>
      <c r="AC217" s="21">
        <f t="shared" si="33"/>
        <v>0</v>
      </c>
      <c r="AD217" s="83" t="str">
        <f t="shared" si="34"/>
        <v>-</v>
      </c>
      <c r="AE217" s="82">
        <f t="shared" si="35"/>
        <v>0</v>
      </c>
      <c r="AF217" s="21">
        <f t="shared" si="36"/>
        <v>1</v>
      </c>
      <c r="AG217" s="21">
        <f t="shared" si="37"/>
        <v>0</v>
      </c>
      <c r="AH217" s="83" t="str">
        <f t="shared" si="38"/>
        <v>-</v>
      </c>
      <c r="AI217" s="82">
        <f t="shared" si="39"/>
        <v>0</v>
      </c>
    </row>
    <row r="218" spans="1:35" s="28" customFormat="1" ht="12.75" customHeight="1">
      <c r="A218" s="108" t="s">
        <v>199</v>
      </c>
      <c r="B218" s="110" t="s">
        <v>200</v>
      </c>
      <c r="C218" s="82" t="s">
        <v>201</v>
      </c>
      <c r="D218" s="21" t="s">
        <v>202</v>
      </c>
      <c r="E218" s="21" t="s">
        <v>870</v>
      </c>
      <c r="F218" s="112" t="s">
        <v>1750</v>
      </c>
      <c r="G218" s="104" t="s">
        <v>871</v>
      </c>
      <c r="H218" s="32" t="s">
        <v>203</v>
      </c>
      <c r="I218" s="22" t="s">
        <v>204</v>
      </c>
      <c r="J218" s="94"/>
      <c r="K218" s="23"/>
      <c r="L218" s="114"/>
      <c r="M218" s="106"/>
      <c r="N218" s="24"/>
      <c r="O218" s="96" t="s">
        <v>1756</v>
      </c>
      <c r="P218" s="25" t="s">
        <v>1755</v>
      </c>
      <c r="Q218" s="26"/>
      <c r="R218" s="27"/>
      <c r="S218" s="116"/>
      <c r="T218" s="98"/>
      <c r="U218" s="79"/>
      <c r="V218" s="80"/>
      <c r="W218" s="118"/>
      <c r="X218" s="102"/>
      <c r="Y218" s="120"/>
      <c r="Z218" s="82">
        <f t="shared" si="30"/>
        <v>0</v>
      </c>
      <c r="AA218" s="21">
        <f t="shared" si="31"/>
        <v>0</v>
      </c>
      <c r="AB218" s="21">
        <f t="shared" si="32"/>
        <v>0</v>
      </c>
      <c r="AC218" s="21">
        <f t="shared" si="33"/>
        <v>0</v>
      </c>
      <c r="AD218" s="83" t="str">
        <f t="shared" si="34"/>
        <v>-</v>
      </c>
      <c r="AE218" s="82">
        <f t="shared" si="35"/>
        <v>0</v>
      </c>
      <c r="AF218" s="21">
        <f t="shared" si="36"/>
        <v>0</v>
      </c>
      <c r="AG218" s="21">
        <f t="shared" si="37"/>
        <v>0</v>
      </c>
      <c r="AH218" s="83" t="str">
        <f t="shared" si="38"/>
        <v>-</v>
      </c>
      <c r="AI218" s="82">
        <f t="shared" si="39"/>
        <v>0</v>
      </c>
    </row>
    <row r="219" spans="1:35" ht="12.75" customHeight="1">
      <c r="A219" s="108" t="s">
        <v>205</v>
      </c>
      <c r="B219" s="110" t="s">
        <v>206</v>
      </c>
      <c r="C219" s="82" t="s">
        <v>207</v>
      </c>
      <c r="D219" s="21" t="s">
        <v>769</v>
      </c>
      <c r="E219" s="21" t="s">
        <v>208</v>
      </c>
      <c r="F219" s="112" t="s">
        <v>1750</v>
      </c>
      <c r="G219" s="104" t="s">
        <v>209</v>
      </c>
      <c r="H219" s="32" t="s">
        <v>772</v>
      </c>
      <c r="I219" s="22" t="s">
        <v>210</v>
      </c>
      <c r="J219" s="94" t="s">
        <v>1774</v>
      </c>
      <c r="K219" s="23" t="s">
        <v>1757</v>
      </c>
      <c r="L219" s="114" t="s">
        <v>1755</v>
      </c>
      <c r="M219" s="106">
        <v>542.59</v>
      </c>
      <c r="N219" s="24" t="s">
        <v>1755</v>
      </c>
      <c r="O219" s="96">
        <v>21.772639691714836</v>
      </c>
      <c r="P219" s="25" t="s">
        <v>1757</v>
      </c>
      <c r="Q219" s="26"/>
      <c r="R219" s="27"/>
      <c r="S219" s="116" t="s">
        <v>1757</v>
      </c>
      <c r="T219" s="98">
        <v>33172</v>
      </c>
      <c r="U219" s="79">
        <v>0</v>
      </c>
      <c r="V219" s="80">
        <v>2298</v>
      </c>
      <c r="W219" s="118">
        <v>0</v>
      </c>
      <c r="X219" s="101" t="s">
        <v>1757</v>
      </c>
      <c r="Y219" s="119" t="s">
        <v>1755</v>
      </c>
      <c r="Z219" s="82">
        <f t="shared" si="30"/>
        <v>1</v>
      </c>
      <c r="AA219" s="21">
        <f t="shared" si="31"/>
        <v>1</v>
      </c>
      <c r="AB219" s="21">
        <f t="shared" si="32"/>
        <v>0</v>
      </c>
      <c r="AC219" s="21">
        <f t="shared" si="33"/>
        <v>0</v>
      </c>
      <c r="AD219" s="83" t="str">
        <f t="shared" si="34"/>
        <v>SRSA</v>
      </c>
      <c r="AE219" s="82">
        <f t="shared" si="35"/>
        <v>1</v>
      </c>
      <c r="AF219" s="21">
        <f t="shared" si="36"/>
        <v>1</v>
      </c>
      <c r="AG219" s="21" t="str">
        <f t="shared" si="37"/>
        <v>Initial</v>
      </c>
      <c r="AH219" s="83" t="str">
        <f t="shared" si="38"/>
        <v>-</v>
      </c>
      <c r="AI219" s="82" t="str">
        <f t="shared" si="39"/>
        <v>SRSA</v>
      </c>
    </row>
    <row r="220" spans="1:35" ht="12.75" customHeight="1">
      <c r="A220" s="108" t="s">
        <v>211</v>
      </c>
      <c r="B220" s="110" t="s">
        <v>212</v>
      </c>
      <c r="C220" s="82" t="s">
        <v>213</v>
      </c>
      <c r="D220" s="21" t="s">
        <v>214</v>
      </c>
      <c r="E220" s="21" t="s">
        <v>215</v>
      </c>
      <c r="F220" s="112" t="s">
        <v>1750</v>
      </c>
      <c r="G220" s="104" t="s">
        <v>216</v>
      </c>
      <c r="H220" s="32" t="s">
        <v>217</v>
      </c>
      <c r="I220" s="22" t="s">
        <v>218</v>
      </c>
      <c r="J220" s="94" t="s">
        <v>1774</v>
      </c>
      <c r="K220" s="23" t="s">
        <v>1757</v>
      </c>
      <c r="L220" s="114" t="s">
        <v>1755</v>
      </c>
      <c r="M220" s="106">
        <v>696.96</v>
      </c>
      <c r="N220" s="24" t="s">
        <v>1755</v>
      </c>
      <c r="O220" s="96">
        <v>27.1585557299843</v>
      </c>
      <c r="P220" s="25" t="s">
        <v>1757</v>
      </c>
      <c r="Q220" s="26"/>
      <c r="R220" s="27"/>
      <c r="S220" s="116" t="s">
        <v>1757</v>
      </c>
      <c r="T220" s="98">
        <v>38689</v>
      </c>
      <c r="U220" s="79">
        <v>0</v>
      </c>
      <c r="V220" s="80">
        <v>2612</v>
      </c>
      <c r="W220" s="118">
        <v>0</v>
      </c>
      <c r="X220" s="101" t="s">
        <v>1757</v>
      </c>
      <c r="Y220" s="119" t="s">
        <v>1755</v>
      </c>
      <c r="Z220" s="82">
        <f t="shared" si="30"/>
        <v>1</v>
      </c>
      <c r="AA220" s="21">
        <f t="shared" si="31"/>
        <v>0</v>
      </c>
      <c r="AB220" s="21">
        <f t="shared" si="32"/>
        <v>0</v>
      </c>
      <c r="AC220" s="21">
        <f t="shared" si="33"/>
        <v>0</v>
      </c>
      <c r="AD220" s="83" t="str">
        <f t="shared" si="34"/>
        <v>-</v>
      </c>
      <c r="AE220" s="82">
        <f t="shared" si="35"/>
        <v>1</v>
      </c>
      <c r="AF220" s="21">
        <f t="shared" si="36"/>
        <v>1</v>
      </c>
      <c r="AG220" s="21" t="str">
        <f t="shared" si="37"/>
        <v>Initial</v>
      </c>
      <c r="AH220" s="83" t="str">
        <f t="shared" si="38"/>
        <v>RLIS</v>
      </c>
      <c r="AI220" s="82">
        <f t="shared" si="39"/>
        <v>0</v>
      </c>
    </row>
    <row r="221" spans="1:35" ht="12.75" customHeight="1">
      <c r="A221" s="108" t="s">
        <v>219</v>
      </c>
      <c r="B221" s="110" t="s">
        <v>220</v>
      </c>
      <c r="C221" s="82" t="s">
        <v>221</v>
      </c>
      <c r="D221" s="21" t="s">
        <v>222</v>
      </c>
      <c r="E221" s="21" t="s">
        <v>784</v>
      </c>
      <c r="F221" s="112" t="s">
        <v>1750</v>
      </c>
      <c r="G221" s="104" t="s">
        <v>785</v>
      </c>
      <c r="H221" s="32" t="s">
        <v>223</v>
      </c>
      <c r="I221" s="22" t="s">
        <v>224</v>
      </c>
      <c r="J221" s="94" t="s">
        <v>1592</v>
      </c>
      <c r="K221" s="23" t="s">
        <v>1755</v>
      </c>
      <c r="L221" s="114" t="s">
        <v>1755</v>
      </c>
      <c r="M221" s="106">
        <v>2575.08</v>
      </c>
      <c r="N221" s="24" t="s">
        <v>1755</v>
      </c>
      <c r="O221" s="96">
        <v>18.152586962876352</v>
      </c>
      <c r="P221" s="25" t="s">
        <v>1755</v>
      </c>
      <c r="Q221" s="26"/>
      <c r="R221" s="27"/>
      <c r="S221" s="116" t="s">
        <v>1757</v>
      </c>
      <c r="T221" s="98">
        <v>161356</v>
      </c>
      <c r="U221" s="79">
        <v>0</v>
      </c>
      <c r="V221" s="80">
        <v>11345</v>
      </c>
      <c r="W221" s="118">
        <v>0</v>
      </c>
      <c r="X221" s="101" t="s">
        <v>1757</v>
      </c>
      <c r="Y221" s="119" t="s">
        <v>1757</v>
      </c>
      <c r="Z221" s="82">
        <f t="shared" si="30"/>
        <v>0</v>
      </c>
      <c r="AA221" s="21">
        <f t="shared" si="31"/>
        <v>0</v>
      </c>
      <c r="AB221" s="21">
        <f t="shared" si="32"/>
        <v>0</v>
      </c>
      <c r="AC221" s="21">
        <f t="shared" si="33"/>
        <v>0</v>
      </c>
      <c r="AD221" s="83" t="str">
        <f t="shared" si="34"/>
        <v>-</v>
      </c>
      <c r="AE221" s="82">
        <f t="shared" si="35"/>
        <v>1</v>
      </c>
      <c r="AF221" s="21">
        <f t="shared" si="36"/>
        <v>0</v>
      </c>
      <c r="AG221" s="21">
        <f t="shared" si="37"/>
        <v>0</v>
      </c>
      <c r="AH221" s="83" t="str">
        <f t="shared" si="38"/>
        <v>-</v>
      </c>
      <c r="AI221" s="82">
        <f t="shared" si="39"/>
        <v>0</v>
      </c>
    </row>
    <row r="222" spans="1:35" ht="12.75" customHeight="1">
      <c r="A222" s="108" t="s">
        <v>225</v>
      </c>
      <c r="B222" s="110" t="s">
        <v>226</v>
      </c>
      <c r="C222" s="82" t="s">
        <v>227</v>
      </c>
      <c r="D222" s="21" t="s">
        <v>228</v>
      </c>
      <c r="E222" s="21" t="s">
        <v>229</v>
      </c>
      <c r="F222" s="112" t="s">
        <v>1750</v>
      </c>
      <c r="G222" s="104" t="s">
        <v>230</v>
      </c>
      <c r="H222" s="32" t="s">
        <v>231</v>
      </c>
      <c r="I222" s="22" t="s">
        <v>232</v>
      </c>
      <c r="J222" s="94" t="s">
        <v>1592</v>
      </c>
      <c r="K222" s="23" t="s">
        <v>1755</v>
      </c>
      <c r="L222" s="114" t="s">
        <v>1755</v>
      </c>
      <c r="M222" s="106">
        <v>1114.82</v>
      </c>
      <c r="N222" s="24" t="s">
        <v>1755</v>
      </c>
      <c r="O222" s="96">
        <v>22.98483639265762</v>
      </c>
      <c r="P222" s="25" t="s">
        <v>1757</v>
      </c>
      <c r="Q222" s="26"/>
      <c r="R222" s="27"/>
      <c r="S222" s="116" t="s">
        <v>1757</v>
      </c>
      <c r="T222" s="98">
        <v>69930</v>
      </c>
      <c r="U222" s="79">
        <v>0</v>
      </c>
      <c r="V222" s="80">
        <v>5575</v>
      </c>
      <c r="W222" s="118">
        <v>0</v>
      </c>
      <c r="X222" s="101" t="s">
        <v>1757</v>
      </c>
      <c r="Y222" s="119" t="s">
        <v>1755</v>
      </c>
      <c r="Z222" s="82">
        <f t="shared" si="30"/>
        <v>0</v>
      </c>
      <c r="AA222" s="21">
        <f t="shared" si="31"/>
        <v>0</v>
      </c>
      <c r="AB222" s="21">
        <f t="shared" si="32"/>
        <v>0</v>
      </c>
      <c r="AC222" s="21">
        <f t="shared" si="33"/>
        <v>0</v>
      </c>
      <c r="AD222" s="83" t="str">
        <f t="shared" si="34"/>
        <v>-</v>
      </c>
      <c r="AE222" s="82">
        <f t="shared" si="35"/>
        <v>1</v>
      </c>
      <c r="AF222" s="21">
        <f t="shared" si="36"/>
        <v>1</v>
      </c>
      <c r="AG222" s="21" t="str">
        <f t="shared" si="37"/>
        <v>Initial</v>
      </c>
      <c r="AH222" s="83" t="str">
        <f t="shared" si="38"/>
        <v>RLIS</v>
      </c>
      <c r="AI222" s="82">
        <f t="shared" si="39"/>
        <v>0</v>
      </c>
    </row>
    <row r="223" spans="1:35" ht="12.75" customHeight="1">
      <c r="A223" s="108" t="s">
        <v>233</v>
      </c>
      <c r="B223" s="110" t="s">
        <v>234</v>
      </c>
      <c r="C223" s="82" t="s">
        <v>235</v>
      </c>
      <c r="D223" s="21" t="s">
        <v>236</v>
      </c>
      <c r="E223" s="21" t="s">
        <v>1122</v>
      </c>
      <c r="F223" s="112" t="s">
        <v>1750</v>
      </c>
      <c r="G223" s="104" t="s">
        <v>1123</v>
      </c>
      <c r="H223" s="32" t="s">
        <v>237</v>
      </c>
      <c r="I223" s="22" t="s">
        <v>238</v>
      </c>
      <c r="J223" s="94" t="s">
        <v>1774</v>
      </c>
      <c r="K223" s="23" t="s">
        <v>1757</v>
      </c>
      <c r="L223" s="114" t="s">
        <v>1755</v>
      </c>
      <c r="M223" s="106">
        <v>671.07</v>
      </c>
      <c r="N223" s="24" t="s">
        <v>1755</v>
      </c>
      <c r="O223" s="96">
        <v>15.703971119133575</v>
      </c>
      <c r="P223" s="25" t="s">
        <v>1755</v>
      </c>
      <c r="Q223" s="26"/>
      <c r="R223" s="27"/>
      <c r="S223" s="116" t="s">
        <v>1757</v>
      </c>
      <c r="T223" s="98">
        <v>19703</v>
      </c>
      <c r="U223" s="79">
        <v>0</v>
      </c>
      <c r="V223" s="80">
        <v>1658</v>
      </c>
      <c r="W223" s="118">
        <v>0</v>
      </c>
      <c r="X223" s="101" t="s">
        <v>1757</v>
      </c>
      <c r="Y223" s="119" t="s">
        <v>1755</v>
      </c>
      <c r="Z223" s="82">
        <f t="shared" si="30"/>
        <v>1</v>
      </c>
      <c r="AA223" s="21">
        <f t="shared" si="31"/>
        <v>0</v>
      </c>
      <c r="AB223" s="21">
        <f t="shared" si="32"/>
        <v>0</v>
      </c>
      <c r="AC223" s="21">
        <f t="shared" si="33"/>
        <v>0</v>
      </c>
      <c r="AD223" s="83" t="str">
        <f t="shared" si="34"/>
        <v>-</v>
      </c>
      <c r="AE223" s="82">
        <f t="shared" si="35"/>
        <v>1</v>
      </c>
      <c r="AF223" s="21">
        <f t="shared" si="36"/>
        <v>0</v>
      </c>
      <c r="AG223" s="21">
        <f t="shared" si="37"/>
        <v>0</v>
      </c>
      <c r="AH223" s="83" t="str">
        <f t="shared" si="38"/>
        <v>-</v>
      </c>
      <c r="AI223" s="82">
        <f t="shared" si="39"/>
        <v>0</v>
      </c>
    </row>
    <row r="224" spans="1:35" ht="12.75" customHeight="1">
      <c r="A224" s="108" t="s">
        <v>239</v>
      </c>
      <c r="B224" s="110" t="s">
        <v>240</v>
      </c>
      <c r="C224" s="82" t="s">
        <v>241</v>
      </c>
      <c r="D224" s="21" t="s">
        <v>242</v>
      </c>
      <c r="E224" s="21" t="s">
        <v>243</v>
      </c>
      <c r="F224" s="112" t="s">
        <v>1750</v>
      </c>
      <c r="G224" s="104" t="s">
        <v>0</v>
      </c>
      <c r="H224" s="32" t="s">
        <v>1</v>
      </c>
      <c r="I224" s="22" t="s">
        <v>2</v>
      </c>
      <c r="J224" s="94" t="s">
        <v>1669</v>
      </c>
      <c r="K224" s="23" t="s">
        <v>1757</v>
      </c>
      <c r="L224" s="114" t="s">
        <v>1755</v>
      </c>
      <c r="M224" s="106">
        <v>1461.76</v>
      </c>
      <c r="N224" s="24" t="s">
        <v>1755</v>
      </c>
      <c r="O224" s="96">
        <v>13.394390383514596</v>
      </c>
      <c r="P224" s="25" t="s">
        <v>1755</v>
      </c>
      <c r="Q224" s="26"/>
      <c r="R224" s="27"/>
      <c r="S224" s="116" t="s">
        <v>1757</v>
      </c>
      <c r="T224" s="98">
        <v>52072</v>
      </c>
      <c r="U224" s="79">
        <v>0</v>
      </c>
      <c r="V224" s="80">
        <v>4421</v>
      </c>
      <c r="W224" s="118">
        <v>0</v>
      </c>
      <c r="X224" s="101" t="s">
        <v>1757</v>
      </c>
      <c r="Y224" s="119" t="s">
        <v>1757</v>
      </c>
      <c r="Z224" s="82">
        <f t="shared" si="30"/>
        <v>1</v>
      </c>
      <c r="AA224" s="21">
        <f t="shared" si="31"/>
        <v>0</v>
      </c>
      <c r="AB224" s="21">
        <f t="shared" si="32"/>
        <v>0</v>
      </c>
      <c r="AC224" s="21">
        <f t="shared" si="33"/>
        <v>0</v>
      </c>
      <c r="AD224" s="83" t="str">
        <f t="shared" si="34"/>
        <v>-</v>
      </c>
      <c r="AE224" s="82">
        <f t="shared" si="35"/>
        <v>1</v>
      </c>
      <c r="AF224" s="21">
        <f t="shared" si="36"/>
        <v>0</v>
      </c>
      <c r="AG224" s="21">
        <f t="shared" si="37"/>
        <v>0</v>
      </c>
      <c r="AH224" s="83" t="str">
        <f t="shared" si="38"/>
        <v>-</v>
      </c>
      <c r="AI224" s="82">
        <f t="shared" si="39"/>
        <v>0</v>
      </c>
    </row>
    <row r="225" spans="1:35" ht="12.75" customHeight="1">
      <c r="A225" s="108" t="s">
        <v>3</v>
      </c>
      <c r="B225" s="110" t="s">
        <v>4</v>
      </c>
      <c r="C225" s="82" t="s">
        <v>5</v>
      </c>
      <c r="D225" s="21" t="s">
        <v>6</v>
      </c>
      <c r="E225" s="21" t="s">
        <v>7</v>
      </c>
      <c r="F225" s="112" t="s">
        <v>1750</v>
      </c>
      <c r="G225" s="104" t="s">
        <v>8</v>
      </c>
      <c r="H225" s="32" t="s">
        <v>9</v>
      </c>
      <c r="I225" s="22" t="s">
        <v>10</v>
      </c>
      <c r="J225" s="94" t="s">
        <v>749</v>
      </c>
      <c r="K225" s="23" t="s">
        <v>1757</v>
      </c>
      <c r="L225" s="114" t="s">
        <v>1755</v>
      </c>
      <c r="M225" s="106">
        <v>992.8</v>
      </c>
      <c r="N225" s="24" t="s">
        <v>1755</v>
      </c>
      <c r="O225" s="96">
        <v>20.420070011668614</v>
      </c>
      <c r="P225" s="25" t="s">
        <v>1757</v>
      </c>
      <c r="Q225" s="26"/>
      <c r="R225" s="27"/>
      <c r="S225" s="116" t="s">
        <v>1757</v>
      </c>
      <c r="T225" s="98">
        <v>47931</v>
      </c>
      <c r="U225" s="79">
        <v>0</v>
      </c>
      <c r="V225" s="80">
        <v>3277</v>
      </c>
      <c r="W225" s="118">
        <v>0</v>
      </c>
      <c r="X225" s="101" t="s">
        <v>1757</v>
      </c>
      <c r="Y225" s="119" t="s">
        <v>1757</v>
      </c>
      <c r="Z225" s="82">
        <f t="shared" si="30"/>
        <v>1</v>
      </c>
      <c r="AA225" s="21">
        <f t="shared" si="31"/>
        <v>0</v>
      </c>
      <c r="AB225" s="21">
        <f t="shared" si="32"/>
        <v>0</v>
      </c>
      <c r="AC225" s="21">
        <f t="shared" si="33"/>
        <v>0</v>
      </c>
      <c r="AD225" s="83" t="str">
        <f t="shared" si="34"/>
        <v>-</v>
      </c>
      <c r="AE225" s="82">
        <f t="shared" si="35"/>
        <v>1</v>
      </c>
      <c r="AF225" s="21">
        <f t="shared" si="36"/>
        <v>1</v>
      </c>
      <c r="AG225" s="21" t="str">
        <f t="shared" si="37"/>
        <v>Initial</v>
      </c>
      <c r="AH225" s="83" t="str">
        <f t="shared" si="38"/>
        <v>RLIS</v>
      </c>
      <c r="AI225" s="82">
        <f t="shared" si="39"/>
        <v>0</v>
      </c>
    </row>
    <row r="226" spans="1:35" s="28" customFormat="1" ht="12.75" customHeight="1">
      <c r="A226" s="108" t="s">
        <v>11</v>
      </c>
      <c r="B226" s="110" t="s">
        <v>12</v>
      </c>
      <c r="C226" s="82" t="s">
        <v>13</v>
      </c>
      <c r="D226" s="21" t="s">
        <v>14</v>
      </c>
      <c r="E226" s="21" t="s">
        <v>15</v>
      </c>
      <c r="F226" s="112" t="s">
        <v>1750</v>
      </c>
      <c r="G226" s="104" t="s">
        <v>16</v>
      </c>
      <c r="H226" s="32" t="s">
        <v>17</v>
      </c>
      <c r="I226" s="22" t="s">
        <v>18</v>
      </c>
      <c r="J226" s="94" t="s">
        <v>1785</v>
      </c>
      <c r="K226" s="23" t="s">
        <v>1755</v>
      </c>
      <c r="L226" s="114"/>
      <c r="M226" s="106"/>
      <c r="N226" s="24"/>
      <c r="O226" s="96" t="s">
        <v>1756</v>
      </c>
      <c r="P226" s="25" t="s">
        <v>1755</v>
      </c>
      <c r="Q226" s="26"/>
      <c r="R226" s="27"/>
      <c r="S226" s="116" t="s">
        <v>1757</v>
      </c>
      <c r="T226" s="98"/>
      <c r="U226" s="79"/>
      <c r="V226" s="80"/>
      <c r="W226" s="118"/>
      <c r="X226" s="102"/>
      <c r="Y226" s="120"/>
      <c r="Z226" s="82">
        <f t="shared" si="30"/>
        <v>0</v>
      </c>
      <c r="AA226" s="21">
        <f t="shared" si="31"/>
        <v>0</v>
      </c>
      <c r="AB226" s="21">
        <f t="shared" si="32"/>
        <v>0</v>
      </c>
      <c r="AC226" s="21">
        <f t="shared" si="33"/>
        <v>0</v>
      </c>
      <c r="AD226" s="83" t="str">
        <f t="shared" si="34"/>
        <v>-</v>
      </c>
      <c r="AE226" s="82">
        <f t="shared" si="35"/>
        <v>1</v>
      </c>
      <c r="AF226" s="21">
        <f t="shared" si="36"/>
        <v>0</v>
      </c>
      <c r="AG226" s="21">
        <f t="shared" si="37"/>
        <v>0</v>
      </c>
      <c r="AH226" s="83" t="str">
        <f t="shared" si="38"/>
        <v>-</v>
      </c>
      <c r="AI226" s="82">
        <f t="shared" si="39"/>
        <v>0</v>
      </c>
    </row>
    <row r="227" spans="1:35" ht="12.75" customHeight="1">
      <c r="A227" s="108" t="s">
        <v>19</v>
      </c>
      <c r="B227" s="110" t="s">
        <v>20</v>
      </c>
      <c r="C227" s="82" t="s">
        <v>21</v>
      </c>
      <c r="D227" s="21" t="s">
        <v>22</v>
      </c>
      <c r="E227" s="21" t="s">
        <v>23</v>
      </c>
      <c r="F227" s="112" t="s">
        <v>1750</v>
      </c>
      <c r="G227" s="104" t="s">
        <v>24</v>
      </c>
      <c r="H227" s="32" t="s">
        <v>25</v>
      </c>
      <c r="I227" s="22" t="s">
        <v>26</v>
      </c>
      <c r="J227" s="94" t="s">
        <v>1592</v>
      </c>
      <c r="K227" s="23" t="s">
        <v>1755</v>
      </c>
      <c r="L227" s="114" t="s">
        <v>1755</v>
      </c>
      <c r="M227" s="106">
        <v>950.06</v>
      </c>
      <c r="N227" s="24" t="s">
        <v>1755</v>
      </c>
      <c r="O227" s="96">
        <v>21.147356580427445</v>
      </c>
      <c r="P227" s="25" t="s">
        <v>1757</v>
      </c>
      <c r="Q227" s="26"/>
      <c r="R227" s="27"/>
      <c r="S227" s="116" t="s">
        <v>1757</v>
      </c>
      <c r="T227" s="98">
        <v>49503</v>
      </c>
      <c r="U227" s="79">
        <v>0</v>
      </c>
      <c r="V227" s="80">
        <v>2935</v>
      </c>
      <c r="W227" s="118">
        <v>0</v>
      </c>
      <c r="X227" s="101" t="s">
        <v>1757</v>
      </c>
      <c r="Y227" s="119" t="s">
        <v>1755</v>
      </c>
      <c r="Z227" s="82">
        <f t="shared" si="30"/>
        <v>0</v>
      </c>
      <c r="AA227" s="21">
        <f t="shared" si="31"/>
        <v>0</v>
      </c>
      <c r="AB227" s="21">
        <f t="shared" si="32"/>
        <v>0</v>
      </c>
      <c r="AC227" s="21">
        <f t="shared" si="33"/>
        <v>0</v>
      </c>
      <c r="AD227" s="83" t="str">
        <f t="shared" si="34"/>
        <v>-</v>
      </c>
      <c r="AE227" s="82">
        <f t="shared" si="35"/>
        <v>1</v>
      </c>
      <c r="AF227" s="21">
        <f t="shared" si="36"/>
        <v>1</v>
      </c>
      <c r="AG227" s="21" t="str">
        <f t="shared" si="37"/>
        <v>Initial</v>
      </c>
      <c r="AH227" s="83" t="str">
        <f t="shared" si="38"/>
        <v>RLIS</v>
      </c>
      <c r="AI227" s="82">
        <f t="shared" si="39"/>
        <v>0</v>
      </c>
    </row>
    <row r="228" spans="1:35" ht="12.75" customHeight="1">
      <c r="A228" s="108" t="s">
        <v>27</v>
      </c>
      <c r="B228" s="110" t="s">
        <v>28</v>
      </c>
      <c r="C228" s="82" t="s">
        <v>29</v>
      </c>
      <c r="D228" s="21" t="s">
        <v>30</v>
      </c>
      <c r="E228" s="21" t="s">
        <v>1790</v>
      </c>
      <c r="F228" s="112" t="s">
        <v>1750</v>
      </c>
      <c r="G228" s="104" t="s">
        <v>1791</v>
      </c>
      <c r="H228" s="32" t="s">
        <v>1784</v>
      </c>
      <c r="I228" s="22" t="s">
        <v>31</v>
      </c>
      <c r="J228" s="94" t="s">
        <v>1794</v>
      </c>
      <c r="K228" s="23" t="s">
        <v>1755</v>
      </c>
      <c r="L228" s="114" t="s">
        <v>1755</v>
      </c>
      <c r="M228" s="106">
        <v>4759.27</v>
      </c>
      <c r="N228" s="24" t="s">
        <v>1755</v>
      </c>
      <c r="O228" s="96">
        <v>37.18371837183718</v>
      </c>
      <c r="P228" s="25" t="s">
        <v>1757</v>
      </c>
      <c r="Q228" s="26"/>
      <c r="R228" s="27"/>
      <c r="S228" s="116" t="s">
        <v>1755</v>
      </c>
      <c r="T228" s="98">
        <v>519598</v>
      </c>
      <c r="U228" s="79">
        <v>0</v>
      </c>
      <c r="V228" s="80">
        <v>33547</v>
      </c>
      <c r="W228" s="118">
        <v>0</v>
      </c>
      <c r="X228" s="101" t="s">
        <v>1755</v>
      </c>
      <c r="Y228" s="119" t="s">
        <v>1755</v>
      </c>
      <c r="Z228" s="82">
        <f t="shared" si="30"/>
        <v>0</v>
      </c>
      <c r="AA228" s="21">
        <f t="shared" si="31"/>
        <v>0</v>
      </c>
      <c r="AB228" s="21">
        <f t="shared" si="32"/>
        <v>0</v>
      </c>
      <c r="AC228" s="21">
        <f t="shared" si="33"/>
        <v>0</v>
      </c>
      <c r="AD228" s="83" t="str">
        <f t="shared" si="34"/>
        <v>-</v>
      </c>
      <c r="AE228" s="82">
        <f t="shared" si="35"/>
        <v>0</v>
      </c>
      <c r="AF228" s="21">
        <f t="shared" si="36"/>
        <v>1</v>
      </c>
      <c r="AG228" s="21">
        <f t="shared" si="37"/>
        <v>0</v>
      </c>
      <c r="AH228" s="83" t="str">
        <f t="shared" si="38"/>
        <v>-</v>
      </c>
      <c r="AI228" s="82">
        <f t="shared" si="39"/>
        <v>0</v>
      </c>
    </row>
    <row r="229" spans="1:35" ht="12.75" customHeight="1">
      <c r="A229" s="108" t="s">
        <v>32</v>
      </c>
      <c r="B229" s="110" t="s">
        <v>33</v>
      </c>
      <c r="C229" s="82" t="s">
        <v>34</v>
      </c>
      <c r="D229" s="21" t="s">
        <v>35</v>
      </c>
      <c r="E229" s="21" t="s">
        <v>36</v>
      </c>
      <c r="F229" s="112" t="s">
        <v>1750</v>
      </c>
      <c r="G229" s="104" t="s">
        <v>37</v>
      </c>
      <c r="H229" s="32" t="s">
        <v>604</v>
      </c>
      <c r="I229" s="22" t="s">
        <v>38</v>
      </c>
      <c r="J229" s="94" t="s">
        <v>1785</v>
      </c>
      <c r="K229" s="23" t="s">
        <v>1755</v>
      </c>
      <c r="L229" s="114" t="s">
        <v>1755</v>
      </c>
      <c r="M229" s="106">
        <v>1767.66</v>
      </c>
      <c r="N229" s="24" t="s">
        <v>1755</v>
      </c>
      <c r="O229" s="96">
        <v>21.62471395881007</v>
      </c>
      <c r="P229" s="25" t="s">
        <v>1757</v>
      </c>
      <c r="Q229" s="26"/>
      <c r="R229" s="27"/>
      <c r="S229" s="116" t="s">
        <v>1757</v>
      </c>
      <c r="T229" s="98">
        <v>119828</v>
      </c>
      <c r="U229" s="79">
        <v>0</v>
      </c>
      <c r="V229" s="80">
        <v>8346</v>
      </c>
      <c r="W229" s="118">
        <v>0</v>
      </c>
      <c r="X229" s="101" t="s">
        <v>1757</v>
      </c>
      <c r="Y229" s="119" t="s">
        <v>1755</v>
      </c>
      <c r="Z229" s="82">
        <f t="shared" si="30"/>
        <v>0</v>
      </c>
      <c r="AA229" s="21">
        <f t="shared" si="31"/>
        <v>0</v>
      </c>
      <c r="AB229" s="21">
        <f t="shared" si="32"/>
        <v>0</v>
      </c>
      <c r="AC229" s="21">
        <f t="shared" si="33"/>
        <v>0</v>
      </c>
      <c r="AD229" s="83" t="str">
        <f t="shared" si="34"/>
        <v>-</v>
      </c>
      <c r="AE229" s="82">
        <f t="shared" si="35"/>
        <v>1</v>
      </c>
      <c r="AF229" s="21">
        <f t="shared" si="36"/>
        <v>1</v>
      </c>
      <c r="AG229" s="21" t="str">
        <f t="shared" si="37"/>
        <v>Initial</v>
      </c>
      <c r="AH229" s="83" t="str">
        <f t="shared" si="38"/>
        <v>RLIS</v>
      </c>
      <c r="AI229" s="82">
        <f t="shared" si="39"/>
        <v>0</v>
      </c>
    </row>
    <row r="230" spans="1:35" ht="12.75" customHeight="1">
      <c r="A230" s="108" t="s">
        <v>39</v>
      </c>
      <c r="B230" s="110" t="s">
        <v>40</v>
      </c>
      <c r="C230" s="82" t="s">
        <v>41</v>
      </c>
      <c r="D230" s="21" t="s">
        <v>42</v>
      </c>
      <c r="E230" s="21" t="s">
        <v>43</v>
      </c>
      <c r="F230" s="112" t="s">
        <v>1750</v>
      </c>
      <c r="G230" s="104" t="s">
        <v>44</v>
      </c>
      <c r="H230" s="32" t="s">
        <v>1412</v>
      </c>
      <c r="I230" s="22" t="s">
        <v>45</v>
      </c>
      <c r="J230" s="94" t="s">
        <v>1774</v>
      </c>
      <c r="K230" s="23" t="s">
        <v>1757</v>
      </c>
      <c r="L230" s="114" t="s">
        <v>1755</v>
      </c>
      <c r="M230" s="106">
        <v>1502.23</v>
      </c>
      <c r="N230" s="24" t="s">
        <v>1755</v>
      </c>
      <c r="O230" s="96">
        <v>30.8839190628328</v>
      </c>
      <c r="P230" s="25" t="s">
        <v>1757</v>
      </c>
      <c r="Q230" s="26"/>
      <c r="R230" s="27"/>
      <c r="S230" s="116" t="s">
        <v>1757</v>
      </c>
      <c r="T230" s="98">
        <v>43905</v>
      </c>
      <c r="U230" s="79">
        <v>0</v>
      </c>
      <c r="V230" s="80">
        <v>6590</v>
      </c>
      <c r="W230" s="118">
        <v>0</v>
      </c>
      <c r="X230" s="101" t="s">
        <v>1757</v>
      </c>
      <c r="Y230" s="119" t="s">
        <v>1755</v>
      </c>
      <c r="Z230" s="82">
        <f t="shared" si="30"/>
        <v>1</v>
      </c>
      <c r="AA230" s="21">
        <f t="shared" si="31"/>
        <v>0</v>
      </c>
      <c r="AB230" s="21">
        <f t="shared" si="32"/>
        <v>0</v>
      </c>
      <c r="AC230" s="21">
        <f t="shared" si="33"/>
        <v>0</v>
      </c>
      <c r="AD230" s="83" t="str">
        <f t="shared" si="34"/>
        <v>-</v>
      </c>
      <c r="AE230" s="82">
        <f t="shared" si="35"/>
        <v>1</v>
      </c>
      <c r="AF230" s="21">
        <f t="shared" si="36"/>
        <v>1</v>
      </c>
      <c r="AG230" s="21" t="str">
        <f t="shared" si="37"/>
        <v>Initial</v>
      </c>
      <c r="AH230" s="83" t="str">
        <f t="shared" si="38"/>
        <v>RLIS</v>
      </c>
      <c r="AI230" s="82">
        <f t="shared" si="39"/>
        <v>0</v>
      </c>
    </row>
    <row r="231" spans="1:35" ht="12.75" customHeight="1">
      <c r="A231" s="108" t="s">
        <v>46</v>
      </c>
      <c r="B231" s="110" t="s">
        <v>47</v>
      </c>
      <c r="C231" s="82" t="s">
        <v>48</v>
      </c>
      <c r="D231" s="21" t="s">
        <v>49</v>
      </c>
      <c r="E231" s="21" t="s">
        <v>50</v>
      </c>
      <c r="F231" s="112" t="s">
        <v>1750</v>
      </c>
      <c r="G231" s="104" t="s">
        <v>51</v>
      </c>
      <c r="H231" s="32" t="s">
        <v>52</v>
      </c>
      <c r="I231" s="22" t="s">
        <v>53</v>
      </c>
      <c r="J231" s="94" t="s">
        <v>1669</v>
      </c>
      <c r="K231" s="23" t="s">
        <v>1757</v>
      </c>
      <c r="L231" s="114" t="s">
        <v>1755</v>
      </c>
      <c r="M231" s="106">
        <v>529.07</v>
      </c>
      <c r="N231" s="24" t="s">
        <v>1755</v>
      </c>
      <c r="O231" s="96">
        <v>18.269230769230766</v>
      </c>
      <c r="P231" s="25" t="s">
        <v>1755</v>
      </c>
      <c r="Q231" s="26"/>
      <c r="R231" s="27"/>
      <c r="S231" s="116" t="s">
        <v>1757</v>
      </c>
      <c r="T231" s="98">
        <v>13046</v>
      </c>
      <c r="U231" s="79">
        <v>0</v>
      </c>
      <c r="V231" s="80">
        <v>828</v>
      </c>
      <c r="W231" s="118">
        <v>0</v>
      </c>
      <c r="X231" s="101" t="s">
        <v>1757</v>
      </c>
      <c r="Y231" s="119" t="s">
        <v>1755</v>
      </c>
      <c r="Z231" s="82">
        <f t="shared" si="30"/>
        <v>1</v>
      </c>
      <c r="AA231" s="21">
        <f t="shared" si="31"/>
        <v>1</v>
      </c>
      <c r="AB231" s="21">
        <f t="shared" si="32"/>
        <v>0</v>
      </c>
      <c r="AC231" s="21">
        <f t="shared" si="33"/>
        <v>0</v>
      </c>
      <c r="AD231" s="83" t="str">
        <f t="shared" si="34"/>
        <v>SRSA</v>
      </c>
      <c r="AE231" s="82">
        <f t="shared" si="35"/>
        <v>1</v>
      </c>
      <c r="AF231" s="21">
        <f t="shared" si="36"/>
        <v>0</v>
      </c>
      <c r="AG231" s="21">
        <f t="shared" si="37"/>
        <v>0</v>
      </c>
      <c r="AH231" s="83" t="str">
        <f t="shared" si="38"/>
        <v>-</v>
      </c>
      <c r="AI231" s="82">
        <f t="shared" si="39"/>
        <v>0</v>
      </c>
    </row>
    <row r="232" spans="1:35" ht="12.75" customHeight="1">
      <c r="A232" s="108" t="s">
        <v>54</v>
      </c>
      <c r="B232" s="110" t="s">
        <v>55</v>
      </c>
      <c r="C232" s="82" t="s">
        <v>56</v>
      </c>
      <c r="D232" s="21" t="s">
        <v>57</v>
      </c>
      <c r="E232" s="21" t="s">
        <v>58</v>
      </c>
      <c r="F232" s="112" t="s">
        <v>1750</v>
      </c>
      <c r="G232" s="104" t="s">
        <v>59</v>
      </c>
      <c r="H232" s="32" t="s">
        <v>60</v>
      </c>
      <c r="I232" s="22" t="s">
        <v>61</v>
      </c>
      <c r="J232" s="94" t="s">
        <v>1754</v>
      </c>
      <c r="K232" s="23" t="s">
        <v>1755</v>
      </c>
      <c r="L232" s="114" t="s">
        <v>1755</v>
      </c>
      <c r="M232" s="106">
        <v>1590.28</v>
      </c>
      <c r="N232" s="24" t="s">
        <v>1755</v>
      </c>
      <c r="O232" s="96">
        <v>14.496169711255154</v>
      </c>
      <c r="P232" s="25" t="s">
        <v>1755</v>
      </c>
      <c r="Q232" s="26"/>
      <c r="R232" s="27"/>
      <c r="S232" s="116" t="s">
        <v>1755</v>
      </c>
      <c r="T232" s="98">
        <v>64569</v>
      </c>
      <c r="U232" s="79">
        <v>0</v>
      </c>
      <c r="V232" s="80">
        <v>4976</v>
      </c>
      <c r="W232" s="118">
        <v>0</v>
      </c>
      <c r="X232" s="101" t="s">
        <v>1757</v>
      </c>
      <c r="Y232" s="119" t="s">
        <v>1757</v>
      </c>
      <c r="Z232" s="82">
        <f t="shared" si="30"/>
        <v>0</v>
      </c>
      <c r="AA232" s="21">
        <f t="shared" si="31"/>
        <v>0</v>
      </c>
      <c r="AB232" s="21">
        <f t="shared" si="32"/>
        <v>0</v>
      </c>
      <c r="AC232" s="21">
        <f t="shared" si="33"/>
        <v>0</v>
      </c>
      <c r="AD232" s="83" t="str">
        <f t="shared" si="34"/>
        <v>-</v>
      </c>
      <c r="AE232" s="82">
        <f t="shared" si="35"/>
        <v>0</v>
      </c>
      <c r="AF232" s="21">
        <f t="shared" si="36"/>
        <v>0</v>
      </c>
      <c r="AG232" s="21">
        <f t="shared" si="37"/>
        <v>0</v>
      </c>
      <c r="AH232" s="83" t="str">
        <f t="shared" si="38"/>
        <v>-</v>
      </c>
      <c r="AI232" s="82">
        <f t="shared" si="39"/>
        <v>0</v>
      </c>
    </row>
    <row r="233" spans="1:35" ht="12.75" customHeight="1">
      <c r="A233" s="108" t="s">
        <v>62</v>
      </c>
      <c r="B233" s="110" t="s">
        <v>63</v>
      </c>
      <c r="C233" s="82" t="s">
        <v>64</v>
      </c>
      <c r="D233" s="21" t="s">
        <v>65</v>
      </c>
      <c r="E233" s="21" t="s">
        <v>66</v>
      </c>
      <c r="F233" s="112" t="s">
        <v>1750</v>
      </c>
      <c r="G233" s="104" t="s">
        <v>67</v>
      </c>
      <c r="H233" s="32" t="s">
        <v>68</v>
      </c>
      <c r="I233" s="22" t="s">
        <v>69</v>
      </c>
      <c r="J233" s="94" t="s">
        <v>1592</v>
      </c>
      <c r="K233" s="23" t="s">
        <v>1755</v>
      </c>
      <c r="L233" s="114" t="s">
        <v>1755</v>
      </c>
      <c r="M233" s="106">
        <v>1016.19</v>
      </c>
      <c r="N233" s="24" t="s">
        <v>1755</v>
      </c>
      <c r="O233" s="96">
        <v>28.121606948968513</v>
      </c>
      <c r="P233" s="25" t="s">
        <v>1757</v>
      </c>
      <c r="Q233" s="26"/>
      <c r="R233" s="27"/>
      <c r="S233" s="116" t="s">
        <v>1757</v>
      </c>
      <c r="T233" s="98">
        <v>71139</v>
      </c>
      <c r="U233" s="79">
        <v>0</v>
      </c>
      <c r="V233" s="80">
        <v>4465</v>
      </c>
      <c r="W233" s="118">
        <v>0</v>
      </c>
      <c r="X233" s="101" t="s">
        <v>1757</v>
      </c>
      <c r="Y233" s="119" t="s">
        <v>1755</v>
      </c>
      <c r="Z233" s="82">
        <f t="shared" si="30"/>
        <v>0</v>
      </c>
      <c r="AA233" s="21">
        <f t="shared" si="31"/>
        <v>0</v>
      </c>
      <c r="AB233" s="21">
        <f t="shared" si="32"/>
        <v>0</v>
      </c>
      <c r="AC233" s="21">
        <f t="shared" si="33"/>
        <v>0</v>
      </c>
      <c r="AD233" s="83" t="str">
        <f t="shared" si="34"/>
        <v>-</v>
      </c>
      <c r="AE233" s="82">
        <f t="shared" si="35"/>
        <v>1</v>
      </c>
      <c r="AF233" s="21">
        <f t="shared" si="36"/>
        <v>1</v>
      </c>
      <c r="AG233" s="21" t="str">
        <f t="shared" si="37"/>
        <v>Initial</v>
      </c>
      <c r="AH233" s="83" t="str">
        <f t="shared" si="38"/>
        <v>RLIS</v>
      </c>
      <c r="AI233" s="82">
        <f t="shared" si="39"/>
        <v>0</v>
      </c>
    </row>
    <row r="234" spans="1:35" ht="12.75" customHeight="1">
      <c r="A234" s="108" t="s">
        <v>70</v>
      </c>
      <c r="B234" s="110" t="s">
        <v>71</v>
      </c>
      <c r="C234" s="82" t="s">
        <v>72</v>
      </c>
      <c r="D234" s="21" t="s">
        <v>73</v>
      </c>
      <c r="E234" s="21" t="s">
        <v>1574</v>
      </c>
      <c r="F234" s="112" t="s">
        <v>1750</v>
      </c>
      <c r="G234" s="104" t="s">
        <v>74</v>
      </c>
      <c r="H234" s="32" t="s">
        <v>75</v>
      </c>
      <c r="I234" s="22" t="s">
        <v>76</v>
      </c>
      <c r="J234" s="94" t="s">
        <v>1445</v>
      </c>
      <c r="K234" s="23" t="s">
        <v>1755</v>
      </c>
      <c r="L234" s="114" t="s">
        <v>1755</v>
      </c>
      <c r="M234" s="106">
        <v>16216.14</v>
      </c>
      <c r="N234" s="24" t="s">
        <v>1755</v>
      </c>
      <c r="O234" s="96">
        <v>16.704334490273627</v>
      </c>
      <c r="P234" s="25" t="s">
        <v>1755</v>
      </c>
      <c r="Q234" s="26"/>
      <c r="R234" s="27"/>
      <c r="S234" s="116" t="s">
        <v>1755</v>
      </c>
      <c r="T234" s="98">
        <v>972804</v>
      </c>
      <c r="U234" s="79">
        <v>0</v>
      </c>
      <c r="V234" s="80">
        <v>68427</v>
      </c>
      <c r="W234" s="118">
        <v>0</v>
      </c>
      <c r="X234" s="101" t="s">
        <v>1755</v>
      </c>
      <c r="Y234" s="119" t="s">
        <v>1755</v>
      </c>
      <c r="Z234" s="82">
        <f t="shared" si="30"/>
        <v>0</v>
      </c>
      <c r="AA234" s="21">
        <f t="shared" si="31"/>
        <v>0</v>
      </c>
      <c r="AB234" s="21">
        <f t="shared" si="32"/>
        <v>0</v>
      </c>
      <c r="AC234" s="21">
        <f t="shared" si="33"/>
        <v>0</v>
      </c>
      <c r="AD234" s="83" t="str">
        <f t="shared" si="34"/>
        <v>-</v>
      </c>
      <c r="AE234" s="82">
        <f t="shared" si="35"/>
        <v>0</v>
      </c>
      <c r="AF234" s="21">
        <f t="shared" si="36"/>
        <v>0</v>
      </c>
      <c r="AG234" s="21">
        <f t="shared" si="37"/>
        <v>0</v>
      </c>
      <c r="AH234" s="83" t="str">
        <f t="shared" si="38"/>
        <v>-</v>
      </c>
      <c r="AI234" s="82">
        <f t="shared" si="39"/>
        <v>0</v>
      </c>
    </row>
    <row r="235" spans="1:35" s="28" customFormat="1" ht="12.75" customHeight="1">
      <c r="A235" s="108" t="s">
        <v>77</v>
      </c>
      <c r="B235" s="110" t="s">
        <v>78</v>
      </c>
      <c r="C235" s="82" t="s">
        <v>79</v>
      </c>
      <c r="D235" s="21" t="s">
        <v>80</v>
      </c>
      <c r="E235" s="21" t="s">
        <v>1665</v>
      </c>
      <c r="F235" s="112" t="s">
        <v>1750</v>
      </c>
      <c r="G235" s="104" t="s">
        <v>1666</v>
      </c>
      <c r="H235" s="32" t="s">
        <v>1784</v>
      </c>
      <c r="I235" s="22" t="s">
        <v>81</v>
      </c>
      <c r="J235" s="94" t="s">
        <v>1669</v>
      </c>
      <c r="K235" s="23" t="s">
        <v>1757</v>
      </c>
      <c r="L235" s="114"/>
      <c r="M235" s="106"/>
      <c r="N235" s="24"/>
      <c r="O235" s="96" t="s">
        <v>1756</v>
      </c>
      <c r="P235" s="25" t="s">
        <v>1755</v>
      </c>
      <c r="Q235" s="26"/>
      <c r="R235" s="27"/>
      <c r="S235" s="116" t="s">
        <v>1757</v>
      </c>
      <c r="T235" s="98"/>
      <c r="U235" s="79"/>
      <c r="V235" s="80"/>
      <c r="W235" s="118"/>
      <c r="X235" s="102"/>
      <c r="Y235" s="120"/>
      <c r="Z235" s="82">
        <f t="shared" si="30"/>
        <v>1</v>
      </c>
      <c r="AA235" s="21">
        <f t="shared" si="31"/>
        <v>0</v>
      </c>
      <c r="AB235" s="21">
        <f t="shared" si="32"/>
        <v>0</v>
      </c>
      <c r="AC235" s="21">
        <f t="shared" si="33"/>
        <v>0</v>
      </c>
      <c r="AD235" s="83" t="str">
        <f t="shared" si="34"/>
        <v>-</v>
      </c>
      <c r="AE235" s="82">
        <f t="shared" si="35"/>
        <v>1</v>
      </c>
      <c r="AF235" s="21">
        <f t="shared" si="36"/>
        <v>0</v>
      </c>
      <c r="AG235" s="21">
        <f t="shared" si="37"/>
        <v>0</v>
      </c>
      <c r="AH235" s="83" t="str">
        <f t="shared" si="38"/>
        <v>-</v>
      </c>
      <c r="AI235" s="82">
        <f t="shared" si="39"/>
        <v>0</v>
      </c>
    </row>
    <row r="236" spans="1:35" s="28" customFormat="1" ht="12.75" customHeight="1">
      <c r="A236" s="108" t="s">
        <v>82</v>
      </c>
      <c r="B236" s="110" t="s">
        <v>83</v>
      </c>
      <c r="C236" s="82" t="s">
        <v>84</v>
      </c>
      <c r="D236" s="21" t="s">
        <v>85</v>
      </c>
      <c r="E236" s="21" t="s">
        <v>1199</v>
      </c>
      <c r="F236" s="112" t="s">
        <v>1750</v>
      </c>
      <c r="G236" s="104" t="s">
        <v>86</v>
      </c>
      <c r="H236" s="32" t="s">
        <v>1784</v>
      </c>
      <c r="I236" s="22" t="s">
        <v>87</v>
      </c>
      <c r="J236" s="94" t="s">
        <v>1669</v>
      </c>
      <c r="K236" s="23" t="s">
        <v>1757</v>
      </c>
      <c r="L236" s="114"/>
      <c r="M236" s="106"/>
      <c r="N236" s="24"/>
      <c r="O236" s="96" t="s">
        <v>1756</v>
      </c>
      <c r="P236" s="25" t="s">
        <v>1755</v>
      </c>
      <c r="Q236" s="26"/>
      <c r="R236" s="27"/>
      <c r="S236" s="116" t="s">
        <v>1757</v>
      </c>
      <c r="T236" s="98"/>
      <c r="U236" s="79"/>
      <c r="V236" s="80"/>
      <c r="W236" s="118"/>
      <c r="X236" s="102"/>
      <c r="Y236" s="120"/>
      <c r="Z236" s="82">
        <f t="shared" si="30"/>
        <v>1</v>
      </c>
      <c r="AA236" s="21">
        <f t="shared" si="31"/>
        <v>0</v>
      </c>
      <c r="AB236" s="21">
        <f t="shared" si="32"/>
        <v>0</v>
      </c>
      <c r="AC236" s="21">
        <f t="shared" si="33"/>
        <v>0</v>
      </c>
      <c r="AD236" s="83" t="str">
        <f t="shared" si="34"/>
        <v>-</v>
      </c>
      <c r="AE236" s="82">
        <f t="shared" si="35"/>
        <v>1</v>
      </c>
      <c r="AF236" s="21">
        <f t="shared" si="36"/>
        <v>0</v>
      </c>
      <c r="AG236" s="21">
        <f t="shared" si="37"/>
        <v>0</v>
      </c>
      <c r="AH236" s="83" t="str">
        <f t="shared" si="38"/>
        <v>-</v>
      </c>
      <c r="AI236" s="82">
        <f t="shared" si="39"/>
        <v>0</v>
      </c>
    </row>
    <row r="237" spans="1:35" ht="12.75" customHeight="1">
      <c r="A237" s="108" t="s">
        <v>88</v>
      </c>
      <c r="B237" s="110" t="s">
        <v>89</v>
      </c>
      <c r="C237" s="82" t="s">
        <v>90</v>
      </c>
      <c r="D237" s="21" t="s">
        <v>91</v>
      </c>
      <c r="E237" s="21" t="s">
        <v>92</v>
      </c>
      <c r="F237" s="112" t="s">
        <v>1750</v>
      </c>
      <c r="G237" s="104" t="s">
        <v>93</v>
      </c>
      <c r="H237" s="32" t="s">
        <v>94</v>
      </c>
      <c r="I237" s="22" t="s">
        <v>95</v>
      </c>
      <c r="J237" s="94" t="s">
        <v>1774</v>
      </c>
      <c r="K237" s="23" t="s">
        <v>1757</v>
      </c>
      <c r="L237" s="114" t="s">
        <v>1755</v>
      </c>
      <c r="M237" s="106">
        <v>549.35</v>
      </c>
      <c r="N237" s="24" t="s">
        <v>1755</v>
      </c>
      <c r="O237" s="96">
        <v>18.83116883116883</v>
      </c>
      <c r="P237" s="25" t="s">
        <v>1755</v>
      </c>
      <c r="Q237" s="26"/>
      <c r="R237" s="27"/>
      <c r="S237" s="116" t="s">
        <v>1757</v>
      </c>
      <c r="T237" s="98">
        <v>27775</v>
      </c>
      <c r="U237" s="79">
        <v>0</v>
      </c>
      <c r="V237" s="80">
        <v>2104</v>
      </c>
      <c r="W237" s="118">
        <v>0</v>
      </c>
      <c r="X237" s="101" t="s">
        <v>1757</v>
      </c>
      <c r="Y237" s="119" t="s">
        <v>1757</v>
      </c>
      <c r="Z237" s="82">
        <f t="shared" si="30"/>
        <v>1</v>
      </c>
      <c r="AA237" s="21">
        <f t="shared" si="31"/>
        <v>1</v>
      </c>
      <c r="AB237" s="21">
        <f t="shared" si="32"/>
        <v>0</v>
      </c>
      <c r="AC237" s="21">
        <f t="shared" si="33"/>
        <v>0</v>
      </c>
      <c r="AD237" s="83" t="str">
        <f t="shared" si="34"/>
        <v>SRSA</v>
      </c>
      <c r="AE237" s="82">
        <f t="shared" si="35"/>
        <v>1</v>
      </c>
      <c r="AF237" s="21">
        <f t="shared" si="36"/>
        <v>0</v>
      </c>
      <c r="AG237" s="21">
        <f t="shared" si="37"/>
        <v>0</v>
      </c>
      <c r="AH237" s="83" t="str">
        <f t="shared" si="38"/>
        <v>-</v>
      </c>
      <c r="AI237" s="82">
        <f t="shared" si="39"/>
        <v>0</v>
      </c>
    </row>
    <row r="238" spans="1:35" ht="12.75" customHeight="1">
      <c r="A238" s="108" t="s">
        <v>96</v>
      </c>
      <c r="B238" s="110" t="s">
        <v>97</v>
      </c>
      <c r="C238" s="82" t="s">
        <v>98</v>
      </c>
      <c r="D238" s="21" t="s">
        <v>99</v>
      </c>
      <c r="E238" s="21" t="s">
        <v>100</v>
      </c>
      <c r="F238" s="112" t="s">
        <v>1750</v>
      </c>
      <c r="G238" s="104" t="s">
        <v>101</v>
      </c>
      <c r="H238" s="32" t="s">
        <v>102</v>
      </c>
      <c r="I238" s="22" t="s">
        <v>103</v>
      </c>
      <c r="J238" s="94" t="s">
        <v>1774</v>
      </c>
      <c r="K238" s="23" t="s">
        <v>1757</v>
      </c>
      <c r="L238" s="114" t="s">
        <v>1755</v>
      </c>
      <c r="M238" s="106">
        <v>527.46</v>
      </c>
      <c r="N238" s="24" t="s">
        <v>1755</v>
      </c>
      <c r="O238" s="96">
        <v>21.54340836012862</v>
      </c>
      <c r="P238" s="25" t="s">
        <v>1757</v>
      </c>
      <c r="Q238" s="26"/>
      <c r="R238" s="27"/>
      <c r="S238" s="116" t="s">
        <v>1757</v>
      </c>
      <c r="T238" s="98">
        <v>42077</v>
      </c>
      <c r="U238" s="79">
        <v>0</v>
      </c>
      <c r="V238" s="80">
        <v>2585</v>
      </c>
      <c r="W238" s="118">
        <v>0</v>
      </c>
      <c r="X238" s="101" t="s">
        <v>1757</v>
      </c>
      <c r="Y238" s="119" t="s">
        <v>1755</v>
      </c>
      <c r="Z238" s="82">
        <f t="shared" si="30"/>
        <v>1</v>
      </c>
      <c r="AA238" s="21">
        <f t="shared" si="31"/>
        <v>1</v>
      </c>
      <c r="AB238" s="21">
        <f t="shared" si="32"/>
        <v>0</v>
      </c>
      <c r="AC238" s="21">
        <f t="shared" si="33"/>
        <v>0</v>
      </c>
      <c r="AD238" s="83" t="str">
        <f t="shared" si="34"/>
        <v>SRSA</v>
      </c>
      <c r="AE238" s="82">
        <f t="shared" si="35"/>
        <v>1</v>
      </c>
      <c r="AF238" s="21">
        <f t="shared" si="36"/>
        <v>1</v>
      </c>
      <c r="AG238" s="21" t="str">
        <f t="shared" si="37"/>
        <v>Initial</v>
      </c>
      <c r="AH238" s="83" t="str">
        <f t="shared" si="38"/>
        <v>-</v>
      </c>
      <c r="AI238" s="82" t="str">
        <f t="shared" si="39"/>
        <v>SRSA</v>
      </c>
    </row>
    <row r="239" spans="1:35" ht="12.75" customHeight="1">
      <c r="A239" s="108" t="s">
        <v>104</v>
      </c>
      <c r="B239" s="110" t="s">
        <v>105</v>
      </c>
      <c r="C239" s="82" t="s">
        <v>106</v>
      </c>
      <c r="D239" s="21" t="s">
        <v>91</v>
      </c>
      <c r="E239" s="21" t="s">
        <v>107</v>
      </c>
      <c r="F239" s="112" t="s">
        <v>1750</v>
      </c>
      <c r="G239" s="104" t="s">
        <v>108</v>
      </c>
      <c r="H239" s="32" t="s">
        <v>94</v>
      </c>
      <c r="I239" s="22" t="s">
        <v>109</v>
      </c>
      <c r="J239" s="94" t="s">
        <v>1669</v>
      </c>
      <c r="K239" s="23" t="s">
        <v>1757</v>
      </c>
      <c r="L239" s="114" t="s">
        <v>1755</v>
      </c>
      <c r="M239" s="106">
        <v>744.1</v>
      </c>
      <c r="N239" s="24" t="s">
        <v>1755</v>
      </c>
      <c r="O239" s="96">
        <v>29.98965873836608</v>
      </c>
      <c r="P239" s="25" t="s">
        <v>1757</v>
      </c>
      <c r="Q239" s="26"/>
      <c r="R239" s="27"/>
      <c r="S239" s="116" t="s">
        <v>1757</v>
      </c>
      <c r="T239" s="98">
        <v>60645</v>
      </c>
      <c r="U239" s="79">
        <v>0</v>
      </c>
      <c r="V239" s="80">
        <v>4349</v>
      </c>
      <c r="W239" s="118">
        <v>0</v>
      </c>
      <c r="X239" s="101" t="s">
        <v>1757</v>
      </c>
      <c r="Y239" s="119" t="s">
        <v>1755</v>
      </c>
      <c r="Z239" s="82">
        <f t="shared" si="30"/>
        <v>1</v>
      </c>
      <c r="AA239" s="21">
        <f t="shared" si="31"/>
        <v>0</v>
      </c>
      <c r="AB239" s="21">
        <f t="shared" si="32"/>
        <v>0</v>
      </c>
      <c r="AC239" s="21">
        <f t="shared" si="33"/>
        <v>0</v>
      </c>
      <c r="AD239" s="83" t="str">
        <f t="shared" si="34"/>
        <v>-</v>
      </c>
      <c r="AE239" s="82">
        <f t="shared" si="35"/>
        <v>1</v>
      </c>
      <c r="AF239" s="21">
        <f t="shared" si="36"/>
        <v>1</v>
      </c>
      <c r="AG239" s="21" t="str">
        <f t="shared" si="37"/>
        <v>Initial</v>
      </c>
      <c r="AH239" s="83" t="str">
        <f t="shared" si="38"/>
        <v>RLIS</v>
      </c>
      <c r="AI239" s="82">
        <f t="shared" si="39"/>
        <v>0</v>
      </c>
    </row>
    <row r="240" spans="1:35" ht="12.75" customHeight="1">
      <c r="A240" s="108" t="s">
        <v>110</v>
      </c>
      <c r="B240" s="110" t="s">
        <v>111</v>
      </c>
      <c r="C240" s="82" t="s">
        <v>112</v>
      </c>
      <c r="D240" s="21" t="s">
        <v>113</v>
      </c>
      <c r="E240" s="21" t="s">
        <v>935</v>
      </c>
      <c r="F240" s="112" t="s">
        <v>1750</v>
      </c>
      <c r="G240" s="104" t="s">
        <v>114</v>
      </c>
      <c r="H240" s="32" t="s">
        <v>115</v>
      </c>
      <c r="I240" s="22" t="s">
        <v>116</v>
      </c>
      <c r="J240" s="94" t="s">
        <v>1592</v>
      </c>
      <c r="K240" s="23" t="s">
        <v>1755</v>
      </c>
      <c r="L240" s="114" t="s">
        <v>1755</v>
      </c>
      <c r="M240" s="106">
        <v>1174.68</v>
      </c>
      <c r="N240" s="24" t="s">
        <v>1755</v>
      </c>
      <c r="O240" s="96">
        <v>31.147540983606557</v>
      </c>
      <c r="P240" s="25" t="s">
        <v>1757</v>
      </c>
      <c r="Q240" s="26"/>
      <c r="R240" s="27"/>
      <c r="S240" s="116" t="s">
        <v>1757</v>
      </c>
      <c r="T240" s="98">
        <v>93751</v>
      </c>
      <c r="U240" s="79">
        <v>0</v>
      </c>
      <c r="V240" s="80">
        <v>6867</v>
      </c>
      <c r="W240" s="118">
        <v>0</v>
      </c>
      <c r="X240" s="101" t="s">
        <v>1757</v>
      </c>
      <c r="Y240" s="119" t="s">
        <v>1755</v>
      </c>
      <c r="Z240" s="82">
        <f t="shared" si="30"/>
        <v>0</v>
      </c>
      <c r="AA240" s="21">
        <f t="shared" si="31"/>
        <v>0</v>
      </c>
      <c r="AB240" s="21">
        <f t="shared" si="32"/>
        <v>0</v>
      </c>
      <c r="AC240" s="21">
        <f t="shared" si="33"/>
        <v>0</v>
      </c>
      <c r="AD240" s="83" t="str">
        <f t="shared" si="34"/>
        <v>-</v>
      </c>
      <c r="AE240" s="82">
        <f t="shared" si="35"/>
        <v>1</v>
      </c>
      <c r="AF240" s="21">
        <f t="shared" si="36"/>
        <v>1</v>
      </c>
      <c r="AG240" s="21" t="str">
        <f t="shared" si="37"/>
        <v>Initial</v>
      </c>
      <c r="AH240" s="83" t="str">
        <f t="shared" si="38"/>
        <v>RLIS</v>
      </c>
      <c r="AI240" s="82">
        <f t="shared" si="39"/>
        <v>0</v>
      </c>
    </row>
    <row r="241" spans="1:35" ht="12.75" customHeight="1">
      <c r="A241" s="108" t="s">
        <v>117</v>
      </c>
      <c r="B241" s="110" t="s">
        <v>118</v>
      </c>
      <c r="C241" s="82" t="s">
        <v>2086</v>
      </c>
      <c r="D241" s="21" t="s">
        <v>2087</v>
      </c>
      <c r="E241" s="21" t="s">
        <v>1698</v>
      </c>
      <c r="F241" s="112" t="s">
        <v>1750</v>
      </c>
      <c r="G241" s="104" t="s">
        <v>144</v>
      </c>
      <c r="H241" s="32" t="s">
        <v>2088</v>
      </c>
      <c r="I241" s="22" t="s">
        <v>2089</v>
      </c>
      <c r="J241" s="94" t="s">
        <v>1445</v>
      </c>
      <c r="K241" s="23" t="s">
        <v>1755</v>
      </c>
      <c r="L241" s="114" t="s">
        <v>1755</v>
      </c>
      <c r="M241" s="106">
        <v>12642.22</v>
      </c>
      <c r="N241" s="24" t="s">
        <v>1755</v>
      </c>
      <c r="O241" s="96">
        <v>15.456578018357261</v>
      </c>
      <c r="P241" s="25" t="s">
        <v>1755</v>
      </c>
      <c r="Q241" s="26"/>
      <c r="R241" s="27"/>
      <c r="S241" s="116" t="s">
        <v>1755</v>
      </c>
      <c r="T241" s="98">
        <v>447343</v>
      </c>
      <c r="U241" s="79">
        <v>0</v>
      </c>
      <c r="V241" s="80">
        <v>45036</v>
      </c>
      <c r="W241" s="118">
        <v>0</v>
      </c>
      <c r="X241" s="101" t="s">
        <v>1757</v>
      </c>
      <c r="Y241" s="119" t="s">
        <v>1757</v>
      </c>
      <c r="Z241" s="82">
        <f t="shared" si="30"/>
        <v>0</v>
      </c>
      <c r="AA241" s="21">
        <f t="shared" si="31"/>
        <v>0</v>
      </c>
      <c r="AB241" s="21">
        <f t="shared" si="32"/>
        <v>0</v>
      </c>
      <c r="AC241" s="21">
        <f t="shared" si="33"/>
        <v>0</v>
      </c>
      <c r="AD241" s="83" t="str">
        <f t="shared" si="34"/>
        <v>-</v>
      </c>
      <c r="AE241" s="82">
        <f t="shared" si="35"/>
        <v>0</v>
      </c>
      <c r="AF241" s="21">
        <f t="shared" si="36"/>
        <v>0</v>
      </c>
      <c r="AG241" s="21">
        <f t="shared" si="37"/>
        <v>0</v>
      </c>
      <c r="AH241" s="83" t="str">
        <f t="shared" si="38"/>
        <v>-</v>
      </c>
      <c r="AI241" s="82">
        <f t="shared" si="39"/>
        <v>0</v>
      </c>
    </row>
    <row r="242" spans="1:35" ht="12.75" customHeight="1">
      <c r="A242" s="108" t="s">
        <v>2090</v>
      </c>
      <c r="B242" s="110" t="s">
        <v>2091</v>
      </c>
      <c r="C242" s="82" t="s">
        <v>2092</v>
      </c>
      <c r="D242" s="21" t="s">
        <v>2093</v>
      </c>
      <c r="E242" s="21" t="s">
        <v>2094</v>
      </c>
      <c r="F242" s="112" t="s">
        <v>1750</v>
      </c>
      <c r="G242" s="104" t="s">
        <v>2095</v>
      </c>
      <c r="H242" s="32" t="s">
        <v>2096</v>
      </c>
      <c r="I242" s="22" t="s">
        <v>2097</v>
      </c>
      <c r="J242" s="94" t="s">
        <v>1774</v>
      </c>
      <c r="K242" s="23" t="s">
        <v>1757</v>
      </c>
      <c r="L242" s="114" t="s">
        <v>1755</v>
      </c>
      <c r="M242" s="106">
        <v>767.82</v>
      </c>
      <c r="N242" s="24" t="s">
        <v>1755</v>
      </c>
      <c r="O242" s="96">
        <v>28.405122235157158</v>
      </c>
      <c r="P242" s="25" t="s">
        <v>1757</v>
      </c>
      <c r="Q242" s="26"/>
      <c r="R242" s="27"/>
      <c r="S242" s="116" t="s">
        <v>1757</v>
      </c>
      <c r="T242" s="98">
        <v>45021</v>
      </c>
      <c r="U242" s="79">
        <v>0</v>
      </c>
      <c r="V242" s="80">
        <v>3467</v>
      </c>
      <c r="W242" s="118">
        <v>0</v>
      </c>
      <c r="X242" s="101" t="s">
        <v>1757</v>
      </c>
      <c r="Y242" s="119" t="s">
        <v>1757</v>
      </c>
      <c r="Z242" s="82">
        <f t="shared" si="30"/>
        <v>1</v>
      </c>
      <c r="AA242" s="21">
        <f t="shared" si="31"/>
        <v>0</v>
      </c>
      <c r="AB242" s="21">
        <f t="shared" si="32"/>
        <v>0</v>
      </c>
      <c r="AC242" s="21">
        <f t="shared" si="33"/>
        <v>0</v>
      </c>
      <c r="AD242" s="83" t="str">
        <f t="shared" si="34"/>
        <v>-</v>
      </c>
      <c r="AE242" s="82">
        <f t="shared" si="35"/>
        <v>1</v>
      </c>
      <c r="AF242" s="21">
        <f t="shared" si="36"/>
        <v>1</v>
      </c>
      <c r="AG242" s="21" t="str">
        <f t="shared" si="37"/>
        <v>Initial</v>
      </c>
      <c r="AH242" s="83" t="str">
        <f t="shared" si="38"/>
        <v>RLIS</v>
      </c>
      <c r="AI242" s="82">
        <f t="shared" si="39"/>
        <v>0</v>
      </c>
    </row>
    <row r="243" spans="1:35" ht="12.75" customHeight="1">
      <c r="A243" s="108" t="s">
        <v>2098</v>
      </c>
      <c r="B243" s="110" t="s">
        <v>2099</v>
      </c>
      <c r="C243" s="82" t="s">
        <v>2100</v>
      </c>
      <c r="D243" s="21" t="s">
        <v>2101</v>
      </c>
      <c r="E243" s="21" t="s">
        <v>2102</v>
      </c>
      <c r="F243" s="112" t="s">
        <v>1750</v>
      </c>
      <c r="G243" s="104" t="s">
        <v>2103</v>
      </c>
      <c r="H243" s="32" t="s">
        <v>2104</v>
      </c>
      <c r="I243" s="22" t="s">
        <v>2105</v>
      </c>
      <c r="J243" s="94" t="s">
        <v>2106</v>
      </c>
      <c r="K243" s="23" t="s">
        <v>1755</v>
      </c>
      <c r="L243" s="114" t="s">
        <v>1755</v>
      </c>
      <c r="M243" s="106">
        <v>4763.27</v>
      </c>
      <c r="N243" s="24" t="s">
        <v>1755</v>
      </c>
      <c r="O243" s="96">
        <v>18.3303730017762</v>
      </c>
      <c r="P243" s="25" t="s">
        <v>1755</v>
      </c>
      <c r="Q243" s="26"/>
      <c r="R243" s="27"/>
      <c r="S243" s="116" t="s">
        <v>1755</v>
      </c>
      <c r="T243" s="98">
        <v>260826</v>
      </c>
      <c r="U243" s="79">
        <v>0</v>
      </c>
      <c r="V243" s="80">
        <v>18649</v>
      </c>
      <c r="W243" s="118">
        <v>0</v>
      </c>
      <c r="X243" s="101" t="s">
        <v>1757</v>
      </c>
      <c r="Y243" s="119" t="s">
        <v>1757</v>
      </c>
      <c r="Z243" s="82">
        <f t="shared" si="30"/>
        <v>0</v>
      </c>
      <c r="AA243" s="21">
        <f t="shared" si="31"/>
        <v>0</v>
      </c>
      <c r="AB243" s="21">
        <f t="shared" si="32"/>
        <v>0</v>
      </c>
      <c r="AC243" s="21">
        <f t="shared" si="33"/>
        <v>0</v>
      </c>
      <c r="AD243" s="83" t="str">
        <f t="shared" si="34"/>
        <v>-</v>
      </c>
      <c r="AE243" s="82">
        <f t="shared" si="35"/>
        <v>0</v>
      </c>
      <c r="AF243" s="21">
        <f t="shared" si="36"/>
        <v>0</v>
      </c>
      <c r="AG243" s="21">
        <f t="shared" si="37"/>
        <v>0</v>
      </c>
      <c r="AH243" s="83" t="str">
        <f t="shared" si="38"/>
        <v>-</v>
      </c>
      <c r="AI243" s="82">
        <f t="shared" si="39"/>
        <v>0</v>
      </c>
    </row>
    <row r="244" spans="1:35" s="28" customFormat="1" ht="12.75" customHeight="1">
      <c r="A244" s="108" t="s">
        <v>2107</v>
      </c>
      <c r="B244" s="110" t="s">
        <v>2108</v>
      </c>
      <c r="C244" s="82" t="s">
        <v>2109</v>
      </c>
      <c r="D244" s="21" t="s">
        <v>2110</v>
      </c>
      <c r="E244" s="21" t="s">
        <v>1122</v>
      </c>
      <c r="F244" s="112" t="s">
        <v>1750</v>
      </c>
      <c r="G244" s="104" t="s">
        <v>1123</v>
      </c>
      <c r="H244" s="32" t="s">
        <v>2111</v>
      </c>
      <c r="I244" s="22" t="s">
        <v>2112</v>
      </c>
      <c r="J244" s="94" t="s">
        <v>1785</v>
      </c>
      <c r="K244" s="23" t="s">
        <v>1755</v>
      </c>
      <c r="L244" s="114"/>
      <c r="M244" s="106"/>
      <c r="N244" s="24"/>
      <c r="O244" s="96" t="s">
        <v>1756</v>
      </c>
      <c r="P244" s="25" t="s">
        <v>1755</v>
      </c>
      <c r="Q244" s="26"/>
      <c r="R244" s="27"/>
      <c r="S244" s="116" t="s">
        <v>1757</v>
      </c>
      <c r="T244" s="98"/>
      <c r="U244" s="79"/>
      <c r="V244" s="80"/>
      <c r="W244" s="118"/>
      <c r="X244" s="102"/>
      <c r="Y244" s="120"/>
      <c r="Z244" s="82">
        <f t="shared" si="30"/>
        <v>0</v>
      </c>
      <c r="AA244" s="21">
        <f t="shared" si="31"/>
        <v>0</v>
      </c>
      <c r="AB244" s="21">
        <f t="shared" si="32"/>
        <v>0</v>
      </c>
      <c r="AC244" s="21">
        <f t="shared" si="33"/>
        <v>0</v>
      </c>
      <c r="AD244" s="83" t="str">
        <f t="shared" si="34"/>
        <v>-</v>
      </c>
      <c r="AE244" s="82">
        <f t="shared" si="35"/>
        <v>1</v>
      </c>
      <c r="AF244" s="21">
        <f t="shared" si="36"/>
        <v>0</v>
      </c>
      <c r="AG244" s="21">
        <f t="shared" si="37"/>
        <v>0</v>
      </c>
      <c r="AH244" s="83" t="str">
        <f t="shared" si="38"/>
        <v>-</v>
      </c>
      <c r="AI244" s="82">
        <f t="shared" si="39"/>
        <v>0</v>
      </c>
    </row>
    <row r="245" spans="1:35" ht="12.75" customHeight="1">
      <c r="A245" s="108" t="s">
        <v>2113</v>
      </c>
      <c r="B245" s="110" t="s">
        <v>2114</v>
      </c>
      <c r="C245" s="82" t="s">
        <v>2115</v>
      </c>
      <c r="D245" s="21" t="s">
        <v>2116</v>
      </c>
      <c r="E245" s="21" t="s">
        <v>2117</v>
      </c>
      <c r="F245" s="112" t="s">
        <v>1750</v>
      </c>
      <c r="G245" s="104" t="s">
        <v>2118</v>
      </c>
      <c r="H245" s="32" t="s">
        <v>2119</v>
      </c>
      <c r="I245" s="22" t="s">
        <v>2120</v>
      </c>
      <c r="J245" s="94" t="s">
        <v>1774</v>
      </c>
      <c r="K245" s="23" t="s">
        <v>1757</v>
      </c>
      <c r="L245" s="114" t="s">
        <v>1755</v>
      </c>
      <c r="M245" s="106">
        <v>745.8</v>
      </c>
      <c r="N245" s="24" t="s">
        <v>1755</v>
      </c>
      <c r="O245" s="96">
        <v>27.10926694329184</v>
      </c>
      <c r="P245" s="25" t="s">
        <v>1757</v>
      </c>
      <c r="Q245" s="26"/>
      <c r="R245" s="27"/>
      <c r="S245" s="116" t="s">
        <v>1757</v>
      </c>
      <c r="T245" s="98">
        <v>53107</v>
      </c>
      <c r="U245" s="79">
        <v>0</v>
      </c>
      <c r="V245" s="80">
        <v>3350</v>
      </c>
      <c r="W245" s="118">
        <v>0</v>
      </c>
      <c r="X245" s="101" t="s">
        <v>1757</v>
      </c>
      <c r="Y245" s="119" t="s">
        <v>1757</v>
      </c>
      <c r="Z245" s="82">
        <f t="shared" si="30"/>
        <v>1</v>
      </c>
      <c r="AA245" s="21">
        <f t="shared" si="31"/>
        <v>0</v>
      </c>
      <c r="AB245" s="21">
        <f t="shared" si="32"/>
        <v>0</v>
      </c>
      <c r="AC245" s="21">
        <f t="shared" si="33"/>
        <v>0</v>
      </c>
      <c r="AD245" s="83" t="str">
        <f t="shared" si="34"/>
        <v>-</v>
      </c>
      <c r="AE245" s="82">
        <f t="shared" si="35"/>
        <v>1</v>
      </c>
      <c r="AF245" s="21">
        <f t="shared" si="36"/>
        <v>1</v>
      </c>
      <c r="AG245" s="21" t="str">
        <f t="shared" si="37"/>
        <v>Initial</v>
      </c>
      <c r="AH245" s="83" t="str">
        <f t="shared" si="38"/>
        <v>RLIS</v>
      </c>
      <c r="AI245" s="82">
        <f t="shared" si="39"/>
        <v>0</v>
      </c>
    </row>
    <row r="246" spans="1:35" s="28" customFormat="1" ht="12.75" customHeight="1">
      <c r="A246" s="108" t="s">
        <v>2121</v>
      </c>
      <c r="B246" s="110" t="s">
        <v>2122</v>
      </c>
      <c r="C246" s="82" t="s">
        <v>2123</v>
      </c>
      <c r="D246" s="21" t="s">
        <v>2124</v>
      </c>
      <c r="E246" s="21" t="s">
        <v>1302</v>
      </c>
      <c r="F246" s="112" t="s">
        <v>1750</v>
      </c>
      <c r="G246" s="104" t="s">
        <v>1303</v>
      </c>
      <c r="H246" s="32" t="s">
        <v>1784</v>
      </c>
      <c r="I246" s="22" t="s">
        <v>2125</v>
      </c>
      <c r="J246" s="94" t="s">
        <v>1785</v>
      </c>
      <c r="K246" s="23" t="s">
        <v>1755</v>
      </c>
      <c r="L246" s="114"/>
      <c r="M246" s="106"/>
      <c r="N246" s="24"/>
      <c r="O246" s="96" t="s">
        <v>1756</v>
      </c>
      <c r="P246" s="25" t="s">
        <v>1755</v>
      </c>
      <c r="Q246" s="26"/>
      <c r="R246" s="27"/>
      <c r="S246" s="116" t="s">
        <v>1757</v>
      </c>
      <c r="T246" s="98"/>
      <c r="U246" s="79"/>
      <c r="V246" s="80"/>
      <c r="W246" s="118"/>
      <c r="X246" s="102"/>
      <c r="Y246" s="120"/>
      <c r="Z246" s="82">
        <f t="shared" si="30"/>
        <v>0</v>
      </c>
      <c r="AA246" s="21">
        <f t="shared" si="31"/>
        <v>0</v>
      </c>
      <c r="AB246" s="21">
        <f t="shared" si="32"/>
        <v>0</v>
      </c>
      <c r="AC246" s="21">
        <f t="shared" si="33"/>
        <v>0</v>
      </c>
      <c r="AD246" s="83" t="str">
        <f t="shared" si="34"/>
        <v>-</v>
      </c>
      <c r="AE246" s="82">
        <f t="shared" si="35"/>
        <v>1</v>
      </c>
      <c r="AF246" s="21">
        <f t="shared" si="36"/>
        <v>0</v>
      </c>
      <c r="AG246" s="21">
        <f t="shared" si="37"/>
        <v>0</v>
      </c>
      <c r="AH246" s="83" t="str">
        <f t="shared" si="38"/>
        <v>-</v>
      </c>
      <c r="AI246" s="82">
        <f t="shared" si="39"/>
        <v>0</v>
      </c>
    </row>
    <row r="247" spans="1:35" ht="12.75" customHeight="1">
      <c r="A247" s="108" t="s">
        <v>2126</v>
      </c>
      <c r="B247" s="110" t="s">
        <v>2127</v>
      </c>
      <c r="C247" s="82" t="s">
        <v>2128</v>
      </c>
      <c r="D247" s="21" t="s">
        <v>2129</v>
      </c>
      <c r="E247" s="21" t="s">
        <v>2130</v>
      </c>
      <c r="F247" s="112" t="s">
        <v>1750</v>
      </c>
      <c r="G247" s="104" t="s">
        <v>2131</v>
      </c>
      <c r="H247" s="32" t="s">
        <v>1784</v>
      </c>
      <c r="I247" s="22" t="s">
        <v>2132</v>
      </c>
      <c r="J247" s="94" t="s">
        <v>1774</v>
      </c>
      <c r="K247" s="23" t="s">
        <v>1757</v>
      </c>
      <c r="L247" s="114" t="s">
        <v>1755</v>
      </c>
      <c r="M247" s="106"/>
      <c r="N247" s="24" t="s">
        <v>1755</v>
      </c>
      <c r="O247" s="96" t="s">
        <v>1756</v>
      </c>
      <c r="P247" s="25" t="s">
        <v>1755</v>
      </c>
      <c r="Q247" s="26"/>
      <c r="R247" s="27"/>
      <c r="S247" s="116" t="s">
        <v>1757</v>
      </c>
      <c r="T247" s="98"/>
      <c r="U247" s="79">
        <v>0</v>
      </c>
      <c r="V247" s="80"/>
      <c r="W247" s="118">
        <v>0</v>
      </c>
      <c r="X247" s="101" t="s">
        <v>1757</v>
      </c>
      <c r="Y247" s="119" t="s">
        <v>1755</v>
      </c>
      <c r="Z247" s="82">
        <f t="shared" si="30"/>
        <v>1</v>
      </c>
      <c r="AA247" s="21">
        <f t="shared" si="31"/>
        <v>0</v>
      </c>
      <c r="AB247" s="21">
        <f t="shared" si="32"/>
        <v>0</v>
      </c>
      <c r="AC247" s="21">
        <f t="shared" si="33"/>
        <v>0</v>
      </c>
      <c r="AD247" s="83" t="str">
        <f t="shared" si="34"/>
        <v>-</v>
      </c>
      <c r="AE247" s="82">
        <f t="shared" si="35"/>
        <v>1</v>
      </c>
      <c r="AF247" s="21">
        <f t="shared" si="36"/>
        <v>0</v>
      </c>
      <c r="AG247" s="21">
        <f t="shared" si="37"/>
        <v>0</v>
      </c>
      <c r="AH247" s="83" t="str">
        <f t="shared" si="38"/>
        <v>-</v>
      </c>
      <c r="AI247" s="82">
        <f t="shared" si="39"/>
        <v>0</v>
      </c>
    </row>
    <row r="248" spans="1:35" ht="12.75" customHeight="1">
      <c r="A248" s="108" t="s">
        <v>2133</v>
      </c>
      <c r="B248" s="110" t="s">
        <v>2134</v>
      </c>
      <c r="C248" s="82" t="s">
        <v>2135</v>
      </c>
      <c r="D248" s="21" t="s">
        <v>2136</v>
      </c>
      <c r="E248" s="21" t="s">
        <v>2137</v>
      </c>
      <c r="F248" s="112" t="s">
        <v>1750</v>
      </c>
      <c r="G248" s="104" t="s">
        <v>2138</v>
      </c>
      <c r="H248" s="32" t="s">
        <v>2139</v>
      </c>
      <c r="I248" s="22" t="s">
        <v>2140</v>
      </c>
      <c r="J248" s="94" t="s">
        <v>1774</v>
      </c>
      <c r="K248" s="23" t="s">
        <v>1757</v>
      </c>
      <c r="L248" s="114" t="s">
        <v>1755</v>
      </c>
      <c r="M248" s="106">
        <v>383.31</v>
      </c>
      <c r="N248" s="24" t="s">
        <v>1755</v>
      </c>
      <c r="O248" s="96">
        <v>8.83977900552486</v>
      </c>
      <c r="P248" s="25" t="s">
        <v>1755</v>
      </c>
      <c r="Q248" s="26"/>
      <c r="R248" s="27"/>
      <c r="S248" s="116" t="s">
        <v>1757</v>
      </c>
      <c r="T248" s="98">
        <v>18970</v>
      </c>
      <c r="U248" s="79">
        <v>0</v>
      </c>
      <c r="V248" s="80">
        <v>874</v>
      </c>
      <c r="W248" s="118">
        <v>0</v>
      </c>
      <c r="X248" s="101" t="s">
        <v>1757</v>
      </c>
      <c r="Y248" s="119" t="s">
        <v>1757</v>
      </c>
      <c r="Z248" s="82">
        <f t="shared" si="30"/>
        <v>1</v>
      </c>
      <c r="AA248" s="21">
        <f t="shared" si="31"/>
        <v>1</v>
      </c>
      <c r="AB248" s="21">
        <f t="shared" si="32"/>
        <v>0</v>
      </c>
      <c r="AC248" s="21">
        <f t="shared" si="33"/>
        <v>0</v>
      </c>
      <c r="AD248" s="83" t="str">
        <f t="shared" si="34"/>
        <v>SRSA</v>
      </c>
      <c r="AE248" s="82">
        <f t="shared" si="35"/>
        <v>1</v>
      </c>
      <c r="AF248" s="21">
        <f t="shared" si="36"/>
        <v>0</v>
      </c>
      <c r="AG248" s="21">
        <f t="shared" si="37"/>
        <v>0</v>
      </c>
      <c r="AH248" s="83" t="str">
        <f t="shared" si="38"/>
        <v>-</v>
      </c>
      <c r="AI248" s="82">
        <f t="shared" si="39"/>
        <v>0</v>
      </c>
    </row>
    <row r="249" spans="1:35" ht="12.75" customHeight="1">
      <c r="A249" s="108" t="s">
        <v>2141</v>
      </c>
      <c r="B249" s="110" t="s">
        <v>2142</v>
      </c>
      <c r="C249" s="82" t="s">
        <v>2143</v>
      </c>
      <c r="D249" s="21" t="s">
        <v>2144</v>
      </c>
      <c r="E249" s="21" t="s">
        <v>2145</v>
      </c>
      <c r="F249" s="112" t="s">
        <v>1750</v>
      </c>
      <c r="G249" s="104" t="s">
        <v>2146</v>
      </c>
      <c r="H249" s="32" t="s">
        <v>2147</v>
      </c>
      <c r="I249" s="22" t="s">
        <v>2148</v>
      </c>
      <c r="J249" s="94" t="s">
        <v>1774</v>
      </c>
      <c r="K249" s="23" t="s">
        <v>1757</v>
      </c>
      <c r="L249" s="114" t="s">
        <v>1755</v>
      </c>
      <c r="M249" s="106">
        <v>919.88</v>
      </c>
      <c r="N249" s="24" t="s">
        <v>1755</v>
      </c>
      <c r="O249" s="96" t="s">
        <v>1756</v>
      </c>
      <c r="P249" s="25" t="s">
        <v>1755</v>
      </c>
      <c r="Q249" s="26"/>
      <c r="R249" s="27"/>
      <c r="S249" s="116" t="s">
        <v>1757</v>
      </c>
      <c r="T249" s="98">
        <v>89813</v>
      </c>
      <c r="U249" s="79">
        <v>0</v>
      </c>
      <c r="V249" s="80">
        <v>5909</v>
      </c>
      <c r="W249" s="118">
        <v>0</v>
      </c>
      <c r="X249" s="101" t="s">
        <v>1757</v>
      </c>
      <c r="Y249" s="119" t="s">
        <v>1755</v>
      </c>
      <c r="Z249" s="82">
        <f t="shared" si="30"/>
        <v>1</v>
      </c>
      <c r="AA249" s="21">
        <f t="shared" si="31"/>
        <v>0</v>
      </c>
      <c r="AB249" s="21">
        <f t="shared" si="32"/>
        <v>0</v>
      </c>
      <c r="AC249" s="21">
        <f t="shared" si="33"/>
        <v>0</v>
      </c>
      <c r="AD249" s="83" t="str">
        <f t="shared" si="34"/>
        <v>-</v>
      </c>
      <c r="AE249" s="82">
        <f t="shared" si="35"/>
        <v>1</v>
      </c>
      <c r="AF249" s="21">
        <f t="shared" si="36"/>
        <v>0</v>
      </c>
      <c r="AG249" s="21">
        <f t="shared" si="37"/>
        <v>0</v>
      </c>
      <c r="AH249" s="83" t="str">
        <f t="shared" si="38"/>
        <v>-</v>
      </c>
      <c r="AI249" s="82">
        <f t="shared" si="39"/>
        <v>0</v>
      </c>
    </row>
    <row r="250" spans="1:35" ht="12.75" customHeight="1">
      <c r="A250" s="108" t="s">
        <v>2149</v>
      </c>
      <c r="B250" s="110" t="s">
        <v>2150</v>
      </c>
      <c r="C250" s="82" t="s">
        <v>2151</v>
      </c>
      <c r="D250" s="21" t="s">
        <v>2152</v>
      </c>
      <c r="E250" s="21" t="s">
        <v>935</v>
      </c>
      <c r="F250" s="112" t="s">
        <v>1750</v>
      </c>
      <c r="G250" s="104" t="s">
        <v>114</v>
      </c>
      <c r="H250" s="32" t="s">
        <v>2153</v>
      </c>
      <c r="I250" s="22" t="s">
        <v>2154</v>
      </c>
      <c r="J250" s="94" t="s">
        <v>1785</v>
      </c>
      <c r="K250" s="23" t="s">
        <v>1755</v>
      </c>
      <c r="L250" s="114" t="s">
        <v>1755</v>
      </c>
      <c r="M250" s="106">
        <v>3594.94</v>
      </c>
      <c r="N250" s="24" t="s">
        <v>1755</v>
      </c>
      <c r="O250" s="96">
        <v>17.183406113537117</v>
      </c>
      <c r="P250" s="25" t="s">
        <v>1755</v>
      </c>
      <c r="Q250" s="26"/>
      <c r="R250" s="27"/>
      <c r="S250" s="116" t="s">
        <v>1757</v>
      </c>
      <c r="T250" s="98">
        <v>180913</v>
      </c>
      <c r="U250" s="79">
        <v>0</v>
      </c>
      <c r="V250" s="80">
        <v>14013</v>
      </c>
      <c r="W250" s="118">
        <v>0</v>
      </c>
      <c r="X250" s="101" t="s">
        <v>1757</v>
      </c>
      <c r="Y250" s="119" t="s">
        <v>1757</v>
      </c>
      <c r="Z250" s="82">
        <f t="shared" si="30"/>
        <v>0</v>
      </c>
      <c r="AA250" s="21">
        <f t="shared" si="31"/>
        <v>0</v>
      </c>
      <c r="AB250" s="21">
        <f t="shared" si="32"/>
        <v>0</v>
      </c>
      <c r="AC250" s="21">
        <f t="shared" si="33"/>
        <v>0</v>
      </c>
      <c r="AD250" s="83" t="str">
        <f t="shared" si="34"/>
        <v>-</v>
      </c>
      <c r="AE250" s="82">
        <f t="shared" si="35"/>
        <v>1</v>
      </c>
      <c r="AF250" s="21">
        <f t="shared" si="36"/>
        <v>0</v>
      </c>
      <c r="AG250" s="21">
        <f t="shared" si="37"/>
        <v>0</v>
      </c>
      <c r="AH250" s="83" t="str">
        <f t="shared" si="38"/>
        <v>-</v>
      </c>
      <c r="AI250" s="82">
        <f t="shared" si="39"/>
        <v>0</v>
      </c>
    </row>
    <row r="251" spans="1:35" ht="12.75" customHeight="1">
      <c r="A251" s="108" t="s">
        <v>2155</v>
      </c>
      <c r="B251" s="110" t="s">
        <v>2156</v>
      </c>
      <c r="C251" s="82" t="s">
        <v>2157</v>
      </c>
      <c r="D251" s="21" t="s">
        <v>2158</v>
      </c>
      <c r="E251" s="21" t="s">
        <v>2159</v>
      </c>
      <c r="F251" s="112" t="s">
        <v>1750</v>
      </c>
      <c r="G251" s="104" t="s">
        <v>2160</v>
      </c>
      <c r="H251" s="32" t="s">
        <v>2161</v>
      </c>
      <c r="I251" s="22" t="s">
        <v>2162</v>
      </c>
      <c r="J251" s="94" t="s">
        <v>1445</v>
      </c>
      <c r="K251" s="23" t="s">
        <v>1755</v>
      </c>
      <c r="L251" s="114" t="s">
        <v>1755</v>
      </c>
      <c r="M251" s="106">
        <v>3969.95</v>
      </c>
      <c r="N251" s="24" t="s">
        <v>1755</v>
      </c>
      <c r="O251" s="96">
        <v>12.532133676092544</v>
      </c>
      <c r="P251" s="25" t="s">
        <v>1755</v>
      </c>
      <c r="Q251" s="26"/>
      <c r="R251" s="27"/>
      <c r="S251" s="116" t="s">
        <v>1755</v>
      </c>
      <c r="T251" s="98">
        <v>163224</v>
      </c>
      <c r="U251" s="79">
        <v>0</v>
      </c>
      <c r="V251" s="80">
        <v>13049</v>
      </c>
      <c r="W251" s="118">
        <v>0</v>
      </c>
      <c r="X251" s="101" t="s">
        <v>1757</v>
      </c>
      <c r="Y251" s="119" t="s">
        <v>1757</v>
      </c>
      <c r="Z251" s="82">
        <f t="shared" si="30"/>
        <v>0</v>
      </c>
      <c r="AA251" s="21">
        <f t="shared" si="31"/>
        <v>0</v>
      </c>
      <c r="AB251" s="21">
        <f t="shared" si="32"/>
        <v>0</v>
      </c>
      <c r="AC251" s="21">
        <f t="shared" si="33"/>
        <v>0</v>
      </c>
      <c r="AD251" s="83" t="str">
        <f t="shared" si="34"/>
        <v>-</v>
      </c>
      <c r="AE251" s="82">
        <f t="shared" si="35"/>
        <v>0</v>
      </c>
      <c r="AF251" s="21">
        <f t="shared" si="36"/>
        <v>0</v>
      </c>
      <c r="AG251" s="21">
        <f t="shared" si="37"/>
        <v>0</v>
      </c>
      <c r="AH251" s="83" t="str">
        <f t="shared" si="38"/>
        <v>-</v>
      </c>
      <c r="AI251" s="82">
        <f t="shared" si="39"/>
        <v>0</v>
      </c>
    </row>
    <row r="252" spans="1:35" ht="12.75" customHeight="1">
      <c r="A252" s="108" t="s">
        <v>2163</v>
      </c>
      <c r="B252" s="110" t="s">
        <v>2164</v>
      </c>
      <c r="C252" s="82" t="s">
        <v>2165</v>
      </c>
      <c r="D252" s="21" t="s">
        <v>2166</v>
      </c>
      <c r="E252" s="21" t="s">
        <v>2167</v>
      </c>
      <c r="F252" s="112" t="s">
        <v>1750</v>
      </c>
      <c r="G252" s="104" t="s">
        <v>2168</v>
      </c>
      <c r="H252" s="32" t="s">
        <v>2169</v>
      </c>
      <c r="I252" s="22" t="s">
        <v>2170</v>
      </c>
      <c r="J252" s="94" t="s">
        <v>1774</v>
      </c>
      <c r="K252" s="23" t="s">
        <v>1757</v>
      </c>
      <c r="L252" s="114" t="s">
        <v>1755</v>
      </c>
      <c r="M252" s="106">
        <v>484.22</v>
      </c>
      <c r="N252" s="24" t="s">
        <v>1755</v>
      </c>
      <c r="O252" s="96">
        <v>28.716904276985744</v>
      </c>
      <c r="P252" s="25" t="s">
        <v>1757</v>
      </c>
      <c r="Q252" s="26"/>
      <c r="R252" s="27"/>
      <c r="S252" s="116" t="s">
        <v>1757</v>
      </c>
      <c r="T252" s="98">
        <v>41283</v>
      </c>
      <c r="U252" s="79">
        <v>0</v>
      </c>
      <c r="V252" s="80">
        <v>2635</v>
      </c>
      <c r="W252" s="118">
        <v>0</v>
      </c>
      <c r="X252" s="101" t="s">
        <v>1757</v>
      </c>
      <c r="Y252" s="119" t="s">
        <v>1755</v>
      </c>
      <c r="Z252" s="82">
        <f t="shared" si="30"/>
        <v>1</v>
      </c>
      <c r="AA252" s="21">
        <f t="shared" si="31"/>
        <v>1</v>
      </c>
      <c r="AB252" s="21">
        <f t="shared" si="32"/>
        <v>0</v>
      </c>
      <c r="AC252" s="21">
        <f t="shared" si="33"/>
        <v>0</v>
      </c>
      <c r="AD252" s="83" t="str">
        <f t="shared" si="34"/>
        <v>SRSA</v>
      </c>
      <c r="AE252" s="82">
        <f t="shared" si="35"/>
        <v>1</v>
      </c>
      <c r="AF252" s="21">
        <f t="shared" si="36"/>
        <v>1</v>
      </c>
      <c r="AG252" s="21" t="str">
        <f t="shared" si="37"/>
        <v>Initial</v>
      </c>
      <c r="AH252" s="83" t="str">
        <f t="shared" si="38"/>
        <v>-</v>
      </c>
      <c r="AI252" s="82" t="str">
        <f t="shared" si="39"/>
        <v>SRSA</v>
      </c>
    </row>
    <row r="253" spans="1:35" ht="12.75" customHeight="1">
      <c r="A253" s="108" t="s">
        <v>2171</v>
      </c>
      <c r="B253" s="110" t="s">
        <v>2172</v>
      </c>
      <c r="C253" s="82" t="s">
        <v>2173</v>
      </c>
      <c r="D253" s="21" t="s">
        <v>2174</v>
      </c>
      <c r="E253" s="21" t="s">
        <v>2175</v>
      </c>
      <c r="F253" s="112" t="s">
        <v>1750</v>
      </c>
      <c r="G253" s="104" t="s">
        <v>2176</v>
      </c>
      <c r="H253" s="32" t="s">
        <v>2177</v>
      </c>
      <c r="I253" s="22" t="s">
        <v>2178</v>
      </c>
      <c r="J253" s="94" t="s">
        <v>1527</v>
      </c>
      <c r="K253" s="23" t="s">
        <v>1755</v>
      </c>
      <c r="L253" s="114" t="s">
        <v>1755</v>
      </c>
      <c r="M253" s="106">
        <v>3432.7</v>
      </c>
      <c r="N253" s="24" t="s">
        <v>1755</v>
      </c>
      <c r="O253" s="96">
        <v>14.439853076216714</v>
      </c>
      <c r="P253" s="25" t="s">
        <v>1755</v>
      </c>
      <c r="Q253" s="26"/>
      <c r="R253" s="27"/>
      <c r="S253" s="116" t="s">
        <v>1755</v>
      </c>
      <c r="T253" s="98">
        <v>119329</v>
      </c>
      <c r="U253" s="79">
        <v>0</v>
      </c>
      <c r="V253" s="80">
        <v>11071</v>
      </c>
      <c r="W253" s="118">
        <v>0</v>
      </c>
      <c r="X253" s="101" t="s">
        <v>1757</v>
      </c>
      <c r="Y253" s="119" t="s">
        <v>1757</v>
      </c>
      <c r="Z253" s="82">
        <f t="shared" si="30"/>
        <v>0</v>
      </c>
      <c r="AA253" s="21">
        <f t="shared" si="31"/>
        <v>0</v>
      </c>
      <c r="AB253" s="21">
        <f t="shared" si="32"/>
        <v>0</v>
      </c>
      <c r="AC253" s="21">
        <f t="shared" si="33"/>
        <v>0</v>
      </c>
      <c r="AD253" s="83" t="str">
        <f t="shared" si="34"/>
        <v>-</v>
      </c>
      <c r="AE253" s="82">
        <f t="shared" si="35"/>
        <v>0</v>
      </c>
      <c r="AF253" s="21">
        <f t="shared" si="36"/>
        <v>0</v>
      </c>
      <c r="AG253" s="21">
        <f t="shared" si="37"/>
        <v>0</v>
      </c>
      <c r="AH253" s="83" t="str">
        <f t="shared" si="38"/>
        <v>-</v>
      </c>
      <c r="AI253" s="82">
        <f t="shared" si="39"/>
        <v>0</v>
      </c>
    </row>
    <row r="254" spans="1:35" ht="12.75" customHeight="1">
      <c r="A254" s="108" t="s">
        <v>2179</v>
      </c>
      <c r="B254" s="110" t="s">
        <v>2180</v>
      </c>
      <c r="C254" s="82" t="s">
        <v>2181</v>
      </c>
      <c r="D254" s="21" t="s">
        <v>2182</v>
      </c>
      <c r="E254" s="21" t="s">
        <v>722</v>
      </c>
      <c r="F254" s="112" t="s">
        <v>1750</v>
      </c>
      <c r="G254" s="104" t="s">
        <v>723</v>
      </c>
      <c r="H254" s="32" t="s">
        <v>2183</v>
      </c>
      <c r="I254" s="22" t="s">
        <v>2184</v>
      </c>
      <c r="J254" s="94" t="s">
        <v>1774</v>
      </c>
      <c r="K254" s="23" t="s">
        <v>1757</v>
      </c>
      <c r="L254" s="114" t="s">
        <v>1755</v>
      </c>
      <c r="M254" s="106">
        <v>508.58</v>
      </c>
      <c r="N254" s="24" t="s">
        <v>1755</v>
      </c>
      <c r="O254" s="96">
        <v>39.91507430997877</v>
      </c>
      <c r="P254" s="25" t="s">
        <v>1757</v>
      </c>
      <c r="Q254" s="26"/>
      <c r="R254" s="27"/>
      <c r="S254" s="116" t="s">
        <v>1757</v>
      </c>
      <c r="T254" s="98">
        <v>40258</v>
      </c>
      <c r="U254" s="79">
        <v>0</v>
      </c>
      <c r="V254" s="80">
        <v>3136</v>
      </c>
      <c r="W254" s="118">
        <v>0</v>
      </c>
      <c r="X254" s="101" t="s">
        <v>1757</v>
      </c>
      <c r="Y254" s="119" t="s">
        <v>1757</v>
      </c>
      <c r="Z254" s="82">
        <f t="shared" si="30"/>
        <v>1</v>
      </c>
      <c r="AA254" s="21">
        <f t="shared" si="31"/>
        <v>1</v>
      </c>
      <c r="AB254" s="21">
        <f t="shared" si="32"/>
        <v>0</v>
      </c>
      <c r="AC254" s="21">
        <f t="shared" si="33"/>
        <v>0</v>
      </c>
      <c r="AD254" s="83" t="str">
        <f t="shared" si="34"/>
        <v>SRSA</v>
      </c>
      <c r="AE254" s="82">
        <f t="shared" si="35"/>
        <v>1</v>
      </c>
      <c r="AF254" s="21">
        <f t="shared" si="36"/>
        <v>1</v>
      </c>
      <c r="AG254" s="21" t="str">
        <f t="shared" si="37"/>
        <v>Initial</v>
      </c>
      <c r="AH254" s="83" t="str">
        <f t="shared" si="38"/>
        <v>-</v>
      </c>
      <c r="AI254" s="82" t="str">
        <f t="shared" si="39"/>
        <v>SRSA</v>
      </c>
    </row>
    <row r="255" spans="1:35" ht="12.75" customHeight="1">
      <c r="A255" s="108" t="s">
        <v>2185</v>
      </c>
      <c r="B255" s="110" t="s">
        <v>2186</v>
      </c>
      <c r="C255" s="82" t="s">
        <v>2187</v>
      </c>
      <c r="D255" s="21" t="s">
        <v>2188</v>
      </c>
      <c r="E255" s="21" t="s">
        <v>2189</v>
      </c>
      <c r="F255" s="112" t="s">
        <v>1750</v>
      </c>
      <c r="G255" s="104" t="s">
        <v>2190</v>
      </c>
      <c r="H255" s="32" t="s">
        <v>2191</v>
      </c>
      <c r="I255" s="22" t="s">
        <v>2192</v>
      </c>
      <c r="J255" s="94" t="s">
        <v>1774</v>
      </c>
      <c r="K255" s="23" t="s">
        <v>1757</v>
      </c>
      <c r="L255" s="114" t="s">
        <v>1755</v>
      </c>
      <c r="M255" s="106">
        <v>813.9</v>
      </c>
      <c r="N255" s="24" t="s">
        <v>1755</v>
      </c>
      <c r="O255" s="96">
        <v>20.671140939597315</v>
      </c>
      <c r="P255" s="25" t="s">
        <v>1757</v>
      </c>
      <c r="Q255" s="26"/>
      <c r="R255" s="27"/>
      <c r="S255" s="116" t="s">
        <v>1757</v>
      </c>
      <c r="T255" s="98">
        <v>47700</v>
      </c>
      <c r="U255" s="79">
        <v>0</v>
      </c>
      <c r="V255" s="80">
        <v>2761</v>
      </c>
      <c r="W255" s="118">
        <v>0</v>
      </c>
      <c r="X255" s="101" t="s">
        <v>1757</v>
      </c>
      <c r="Y255" s="119" t="s">
        <v>1755</v>
      </c>
      <c r="Z255" s="82">
        <f t="shared" si="30"/>
        <v>1</v>
      </c>
      <c r="AA255" s="21">
        <f t="shared" si="31"/>
        <v>0</v>
      </c>
      <c r="AB255" s="21">
        <f t="shared" si="32"/>
        <v>0</v>
      </c>
      <c r="AC255" s="21">
        <f t="shared" si="33"/>
        <v>0</v>
      </c>
      <c r="AD255" s="83" t="str">
        <f t="shared" si="34"/>
        <v>-</v>
      </c>
      <c r="AE255" s="82">
        <f t="shared" si="35"/>
        <v>1</v>
      </c>
      <c r="AF255" s="21">
        <f t="shared" si="36"/>
        <v>1</v>
      </c>
      <c r="AG255" s="21" t="str">
        <f t="shared" si="37"/>
        <v>Initial</v>
      </c>
      <c r="AH255" s="83" t="str">
        <f t="shared" si="38"/>
        <v>RLIS</v>
      </c>
      <c r="AI255" s="82">
        <f t="shared" si="39"/>
        <v>0</v>
      </c>
    </row>
    <row r="256" spans="1:35" ht="12.75" customHeight="1">
      <c r="A256" s="108" t="s">
        <v>2193</v>
      </c>
      <c r="B256" s="110" t="s">
        <v>2194</v>
      </c>
      <c r="C256" s="82" t="s">
        <v>2195</v>
      </c>
      <c r="D256" s="21" t="s">
        <v>2196</v>
      </c>
      <c r="E256" s="21" t="s">
        <v>2197</v>
      </c>
      <c r="F256" s="112" t="s">
        <v>1750</v>
      </c>
      <c r="G256" s="104" t="s">
        <v>2198</v>
      </c>
      <c r="H256" s="32" t="s">
        <v>2199</v>
      </c>
      <c r="I256" s="22" t="s">
        <v>2200</v>
      </c>
      <c r="J256" s="94" t="s">
        <v>1592</v>
      </c>
      <c r="K256" s="23" t="s">
        <v>1755</v>
      </c>
      <c r="L256" s="114" t="s">
        <v>1755</v>
      </c>
      <c r="M256" s="106">
        <v>2155.42</v>
      </c>
      <c r="N256" s="24" t="s">
        <v>1755</v>
      </c>
      <c r="O256" s="96">
        <v>22.79223158666178</v>
      </c>
      <c r="P256" s="25" t="s">
        <v>1757</v>
      </c>
      <c r="Q256" s="26"/>
      <c r="R256" s="27"/>
      <c r="S256" s="116" t="s">
        <v>1757</v>
      </c>
      <c r="T256" s="98">
        <v>153879</v>
      </c>
      <c r="U256" s="79">
        <v>0</v>
      </c>
      <c r="V256" s="80">
        <v>11548</v>
      </c>
      <c r="W256" s="118">
        <v>0</v>
      </c>
      <c r="X256" s="101" t="s">
        <v>1757</v>
      </c>
      <c r="Y256" s="119" t="s">
        <v>1755</v>
      </c>
      <c r="Z256" s="82">
        <f t="shared" si="30"/>
        <v>0</v>
      </c>
      <c r="AA256" s="21">
        <f t="shared" si="31"/>
        <v>0</v>
      </c>
      <c r="AB256" s="21">
        <f t="shared" si="32"/>
        <v>0</v>
      </c>
      <c r="AC256" s="21">
        <f t="shared" si="33"/>
        <v>0</v>
      </c>
      <c r="AD256" s="83" t="str">
        <f t="shared" si="34"/>
        <v>-</v>
      </c>
      <c r="AE256" s="82">
        <f t="shared" si="35"/>
        <v>1</v>
      </c>
      <c r="AF256" s="21">
        <f t="shared" si="36"/>
        <v>1</v>
      </c>
      <c r="AG256" s="21" t="str">
        <f t="shared" si="37"/>
        <v>Initial</v>
      </c>
      <c r="AH256" s="83" t="str">
        <f t="shared" si="38"/>
        <v>RLIS</v>
      </c>
      <c r="AI256" s="82">
        <f t="shared" si="39"/>
        <v>0</v>
      </c>
    </row>
    <row r="257" spans="1:35" ht="12.75" customHeight="1">
      <c r="A257" s="108" t="s">
        <v>2201</v>
      </c>
      <c r="B257" s="110" t="s">
        <v>2202</v>
      </c>
      <c r="C257" s="82" t="s">
        <v>2203</v>
      </c>
      <c r="D257" s="21" t="s">
        <v>2204</v>
      </c>
      <c r="E257" s="21" t="s">
        <v>2205</v>
      </c>
      <c r="F257" s="112" t="s">
        <v>1750</v>
      </c>
      <c r="G257" s="104" t="s">
        <v>2206</v>
      </c>
      <c r="H257" s="32" t="s">
        <v>2207</v>
      </c>
      <c r="I257" s="22" t="s">
        <v>2208</v>
      </c>
      <c r="J257" s="94" t="s">
        <v>1774</v>
      </c>
      <c r="K257" s="23" t="s">
        <v>1757</v>
      </c>
      <c r="L257" s="114" t="s">
        <v>1755</v>
      </c>
      <c r="M257" s="106">
        <v>1213.37</v>
      </c>
      <c r="N257" s="24" t="s">
        <v>1755</v>
      </c>
      <c r="O257" s="96">
        <v>32.477341389728096</v>
      </c>
      <c r="P257" s="25" t="s">
        <v>1757</v>
      </c>
      <c r="Q257" s="26"/>
      <c r="R257" s="27"/>
      <c r="S257" s="116" t="s">
        <v>1757</v>
      </c>
      <c r="T257" s="98">
        <v>113277</v>
      </c>
      <c r="U257" s="79">
        <v>0</v>
      </c>
      <c r="V257" s="80">
        <v>6739</v>
      </c>
      <c r="W257" s="118">
        <v>0</v>
      </c>
      <c r="X257" s="101" t="s">
        <v>1757</v>
      </c>
      <c r="Y257" s="119" t="s">
        <v>1757</v>
      </c>
      <c r="Z257" s="82">
        <f t="shared" si="30"/>
        <v>1</v>
      </c>
      <c r="AA257" s="21">
        <f t="shared" si="31"/>
        <v>0</v>
      </c>
      <c r="AB257" s="21">
        <f t="shared" si="32"/>
        <v>0</v>
      </c>
      <c r="AC257" s="21">
        <f t="shared" si="33"/>
        <v>0</v>
      </c>
      <c r="AD257" s="83" t="str">
        <f t="shared" si="34"/>
        <v>-</v>
      </c>
      <c r="AE257" s="82">
        <f t="shared" si="35"/>
        <v>1</v>
      </c>
      <c r="AF257" s="21">
        <f t="shared" si="36"/>
        <v>1</v>
      </c>
      <c r="AG257" s="21" t="str">
        <f t="shared" si="37"/>
        <v>Initial</v>
      </c>
      <c r="AH257" s="83" t="str">
        <f t="shared" si="38"/>
        <v>RLIS</v>
      </c>
      <c r="AI257" s="82">
        <f t="shared" si="39"/>
        <v>0</v>
      </c>
    </row>
    <row r="258" spans="1:35" s="28" customFormat="1" ht="12.75" customHeight="1">
      <c r="A258" s="108" t="s">
        <v>2209</v>
      </c>
      <c r="B258" s="110" t="s">
        <v>2210</v>
      </c>
      <c r="C258" s="82" t="s">
        <v>2211</v>
      </c>
      <c r="D258" s="21" t="s">
        <v>2212</v>
      </c>
      <c r="E258" s="21" t="s">
        <v>1302</v>
      </c>
      <c r="F258" s="112" t="s">
        <v>1750</v>
      </c>
      <c r="G258" s="104" t="s">
        <v>1303</v>
      </c>
      <c r="H258" s="32" t="s">
        <v>2213</v>
      </c>
      <c r="I258" s="22" t="s">
        <v>2214</v>
      </c>
      <c r="J258" s="94"/>
      <c r="K258" s="23"/>
      <c r="L258" s="114"/>
      <c r="M258" s="106"/>
      <c r="N258" s="24"/>
      <c r="O258" s="96" t="s">
        <v>1756</v>
      </c>
      <c r="P258" s="25" t="s">
        <v>1755</v>
      </c>
      <c r="Q258" s="26"/>
      <c r="R258" s="27"/>
      <c r="S258" s="116"/>
      <c r="T258" s="98"/>
      <c r="U258" s="79"/>
      <c r="V258" s="80"/>
      <c r="W258" s="118"/>
      <c r="X258" s="102"/>
      <c r="Y258" s="120"/>
      <c r="Z258" s="82">
        <f t="shared" si="30"/>
        <v>0</v>
      </c>
      <c r="AA258" s="21">
        <f t="shared" si="31"/>
        <v>0</v>
      </c>
      <c r="AB258" s="21">
        <f t="shared" si="32"/>
        <v>0</v>
      </c>
      <c r="AC258" s="21">
        <f t="shared" si="33"/>
        <v>0</v>
      </c>
      <c r="AD258" s="83" t="str">
        <f t="shared" si="34"/>
        <v>-</v>
      </c>
      <c r="AE258" s="82">
        <f t="shared" si="35"/>
        <v>0</v>
      </c>
      <c r="AF258" s="21">
        <f t="shared" si="36"/>
        <v>0</v>
      </c>
      <c r="AG258" s="21">
        <f t="shared" si="37"/>
        <v>0</v>
      </c>
      <c r="AH258" s="83" t="str">
        <f t="shared" si="38"/>
        <v>-</v>
      </c>
      <c r="AI258" s="82">
        <f t="shared" si="39"/>
        <v>0</v>
      </c>
    </row>
    <row r="259" spans="1:35" ht="12.75" customHeight="1">
      <c r="A259" s="108" t="s">
        <v>2215</v>
      </c>
      <c r="B259" s="110" t="s">
        <v>2216</v>
      </c>
      <c r="C259" s="82" t="s">
        <v>2000</v>
      </c>
      <c r="D259" s="21" t="s">
        <v>2001</v>
      </c>
      <c r="E259" s="21" t="s">
        <v>2002</v>
      </c>
      <c r="F259" s="112" t="s">
        <v>1750</v>
      </c>
      <c r="G259" s="104" t="s">
        <v>2003</v>
      </c>
      <c r="H259" s="32" t="s">
        <v>2004</v>
      </c>
      <c r="I259" s="22" t="s">
        <v>2005</v>
      </c>
      <c r="J259" s="94" t="s">
        <v>1774</v>
      </c>
      <c r="K259" s="23" t="s">
        <v>1757</v>
      </c>
      <c r="L259" s="114" t="s">
        <v>1755</v>
      </c>
      <c r="M259" s="106">
        <v>496.14</v>
      </c>
      <c r="N259" s="24" t="s">
        <v>1755</v>
      </c>
      <c r="O259" s="96">
        <v>19.4672131147541</v>
      </c>
      <c r="P259" s="25" t="s">
        <v>1755</v>
      </c>
      <c r="Q259" s="26"/>
      <c r="R259" s="27"/>
      <c r="S259" s="116" t="s">
        <v>1757</v>
      </c>
      <c r="T259" s="98">
        <v>27065</v>
      </c>
      <c r="U259" s="79">
        <v>0</v>
      </c>
      <c r="V259" s="80">
        <v>1917</v>
      </c>
      <c r="W259" s="118">
        <v>0</v>
      </c>
      <c r="X259" s="101" t="s">
        <v>1757</v>
      </c>
      <c r="Y259" s="119" t="s">
        <v>1755</v>
      </c>
      <c r="Z259" s="82">
        <f t="shared" si="30"/>
        <v>1</v>
      </c>
      <c r="AA259" s="21">
        <f t="shared" si="31"/>
        <v>1</v>
      </c>
      <c r="AB259" s="21">
        <f t="shared" si="32"/>
        <v>0</v>
      </c>
      <c r="AC259" s="21">
        <f t="shared" si="33"/>
        <v>0</v>
      </c>
      <c r="AD259" s="83" t="str">
        <f t="shared" si="34"/>
        <v>SRSA</v>
      </c>
      <c r="AE259" s="82">
        <f t="shared" si="35"/>
        <v>1</v>
      </c>
      <c r="AF259" s="21">
        <f t="shared" si="36"/>
        <v>0</v>
      </c>
      <c r="AG259" s="21">
        <f t="shared" si="37"/>
        <v>0</v>
      </c>
      <c r="AH259" s="83" t="str">
        <f t="shared" si="38"/>
        <v>-</v>
      </c>
      <c r="AI259" s="82">
        <f t="shared" si="39"/>
        <v>0</v>
      </c>
    </row>
    <row r="260" spans="1:35" s="28" customFormat="1" ht="12.75" customHeight="1">
      <c r="A260" s="108" t="s">
        <v>2006</v>
      </c>
      <c r="B260" s="110" t="s">
        <v>2007</v>
      </c>
      <c r="C260" s="82" t="s">
        <v>2008</v>
      </c>
      <c r="D260" s="21" t="s">
        <v>2009</v>
      </c>
      <c r="E260" s="21" t="s">
        <v>1783</v>
      </c>
      <c r="F260" s="112" t="s">
        <v>1750</v>
      </c>
      <c r="G260" s="104" t="s">
        <v>1075</v>
      </c>
      <c r="H260" s="32" t="s">
        <v>1784</v>
      </c>
      <c r="I260" s="22" t="s">
        <v>2010</v>
      </c>
      <c r="J260" s="94"/>
      <c r="K260" s="23"/>
      <c r="L260" s="114"/>
      <c r="M260" s="106"/>
      <c r="N260" s="24"/>
      <c r="O260" s="96" t="s">
        <v>1756</v>
      </c>
      <c r="P260" s="25" t="s">
        <v>1755</v>
      </c>
      <c r="Q260" s="26"/>
      <c r="R260" s="27"/>
      <c r="S260" s="116"/>
      <c r="T260" s="98"/>
      <c r="U260" s="79"/>
      <c r="V260" s="80"/>
      <c r="W260" s="118"/>
      <c r="X260" s="102"/>
      <c r="Y260" s="120"/>
      <c r="Z260" s="82">
        <f t="shared" si="30"/>
        <v>0</v>
      </c>
      <c r="AA260" s="21">
        <f t="shared" si="31"/>
        <v>0</v>
      </c>
      <c r="AB260" s="21">
        <f t="shared" si="32"/>
        <v>0</v>
      </c>
      <c r="AC260" s="21">
        <f t="shared" si="33"/>
        <v>0</v>
      </c>
      <c r="AD260" s="83" t="str">
        <f t="shared" si="34"/>
        <v>-</v>
      </c>
      <c r="AE260" s="82">
        <f t="shared" si="35"/>
        <v>0</v>
      </c>
      <c r="AF260" s="21">
        <f t="shared" si="36"/>
        <v>0</v>
      </c>
      <c r="AG260" s="21">
        <f t="shared" si="37"/>
        <v>0</v>
      </c>
      <c r="AH260" s="83" t="str">
        <f t="shared" si="38"/>
        <v>-</v>
      </c>
      <c r="AI260" s="82">
        <f t="shared" si="39"/>
        <v>0</v>
      </c>
    </row>
    <row r="261" spans="1:35" ht="12.75" customHeight="1">
      <c r="A261" s="108" t="s">
        <v>2011</v>
      </c>
      <c r="B261" s="110" t="s">
        <v>2012</v>
      </c>
      <c r="C261" s="82" t="s">
        <v>2013</v>
      </c>
      <c r="D261" s="21" t="s">
        <v>2014</v>
      </c>
      <c r="E261" s="21" t="s">
        <v>1657</v>
      </c>
      <c r="F261" s="112" t="s">
        <v>1750</v>
      </c>
      <c r="G261" s="104" t="s">
        <v>1658</v>
      </c>
      <c r="H261" s="32" t="s">
        <v>2015</v>
      </c>
      <c r="I261" s="22" t="s">
        <v>2016</v>
      </c>
      <c r="J261" s="94" t="s">
        <v>1774</v>
      </c>
      <c r="K261" s="23" t="s">
        <v>1757</v>
      </c>
      <c r="L261" s="114" t="s">
        <v>1755</v>
      </c>
      <c r="M261" s="106">
        <v>1395.4</v>
      </c>
      <c r="N261" s="24" t="s">
        <v>1755</v>
      </c>
      <c r="O261" s="96">
        <v>28.96174863387978</v>
      </c>
      <c r="P261" s="25" t="s">
        <v>1757</v>
      </c>
      <c r="Q261" s="26"/>
      <c r="R261" s="27"/>
      <c r="S261" s="116" t="s">
        <v>1757</v>
      </c>
      <c r="T261" s="98">
        <v>53675</v>
      </c>
      <c r="U261" s="79">
        <v>0</v>
      </c>
      <c r="V261" s="80">
        <v>4665</v>
      </c>
      <c r="W261" s="118">
        <v>0</v>
      </c>
      <c r="X261" s="101" t="s">
        <v>1757</v>
      </c>
      <c r="Y261" s="119" t="s">
        <v>1755</v>
      </c>
      <c r="Z261" s="82">
        <f aca="true" t="shared" si="40" ref="Z261:Z299">IF(OR(K261="YES",TRIM(L261)="YES"),1,0)</f>
        <v>1</v>
      </c>
      <c r="AA261" s="21">
        <f aca="true" t="shared" si="41" ref="AA261:AA299">IF(OR(AND(ISNUMBER(M261),AND(M261&gt;0,M261&lt;600)),AND(ISNUMBER(M261),AND(M261&gt;0,N261="YES"))),1,0)</f>
        <v>0</v>
      </c>
      <c r="AB261" s="21">
        <f aca="true" t="shared" si="42" ref="AB261:AB299">IF(AND(OR(K261="YES",TRIM(L261)="YES"),(Z261=0)),"Trouble",0)</f>
        <v>0</v>
      </c>
      <c r="AC261" s="21">
        <f aca="true" t="shared" si="43" ref="AC261:AC299">IF(AND(OR(AND(ISNUMBER(M261),AND(M261&gt;0,M261&lt;600)),AND(ISNUMBER(M261),AND(M261&gt;0,N261="YES"))),(AA261=0)),"Trouble",0)</f>
        <v>0</v>
      </c>
      <c r="AD261" s="83" t="str">
        <f aca="true" t="shared" si="44" ref="AD261:AD299">IF(AND(Z261=1,AA261=1),"SRSA","-")</f>
        <v>-</v>
      </c>
      <c r="AE261" s="82">
        <f aca="true" t="shared" si="45" ref="AE261:AE299">IF(S261="YES",1,0)</f>
        <v>1</v>
      </c>
      <c r="AF261" s="21">
        <f aca="true" t="shared" si="46" ref="AF261:AF299">IF(OR(AND(ISNUMBER(Q261),Q261&gt;=20),(AND(ISNUMBER(Q261)=FALSE,AND(ISNUMBER(O261),O261&gt;=20)))),1,0)</f>
        <v>1</v>
      </c>
      <c r="AG261" s="21" t="str">
        <f aca="true" t="shared" si="47" ref="AG261:AG299">IF(AND(AE261=1,AF261=1),"Initial",0)</f>
        <v>Initial</v>
      </c>
      <c r="AH261" s="83" t="str">
        <f aca="true" t="shared" si="48" ref="AH261:AH299">IF(AND(AND(AG261="Initial",AI261=0),AND(ISNUMBER(M261),M261&gt;0)),"RLIS","-")</f>
        <v>RLIS</v>
      </c>
      <c r="AI261" s="82">
        <f aca="true" t="shared" si="49" ref="AI261:AI299">IF(AND(AD261="SRSA",AG261="Initial"),"SRSA",0)</f>
        <v>0</v>
      </c>
    </row>
    <row r="262" spans="1:35" s="28" customFormat="1" ht="12.75" customHeight="1">
      <c r="A262" s="108" t="s">
        <v>2017</v>
      </c>
      <c r="B262" s="110" t="s">
        <v>2018</v>
      </c>
      <c r="C262" s="82" t="s">
        <v>2019</v>
      </c>
      <c r="D262" s="21" t="s">
        <v>2020</v>
      </c>
      <c r="E262" s="21" t="s">
        <v>677</v>
      </c>
      <c r="F262" s="112" t="s">
        <v>1750</v>
      </c>
      <c r="G262" s="104" t="s">
        <v>678</v>
      </c>
      <c r="H262" s="32" t="s">
        <v>2021</v>
      </c>
      <c r="I262" s="22" t="s">
        <v>2022</v>
      </c>
      <c r="J262" s="94"/>
      <c r="K262" s="23"/>
      <c r="L262" s="114"/>
      <c r="M262" s="106"/>
      <c r="N262" s="24"/>
      <c r="O262" s="96" t="s">
        <v>1756</v>
      </c>
      <c r="P262" s="25" t="s">
        <v>1755</v>
      </c>
      <c r="Q262" s="26"/>
      <c r="R262" s="27"/>
      <c r="S262" s="116"/>
      <c r="T262" s="98"/>
      <c r="U262" s="79"/>
      <c r="V262" s="80"/>
      <c r="W262" s="118"/>
      <c r="X262" s="102"/>
      <c r="Y262" s="120"/>
      <c r="Z262" s="82">
        <f t="shared" si="40"/>
        <v>0</v>
      </c>
      <c r="AA262" s="21">
        <f t="shared" si="41"/>
        <v>0</v>
      </c>
      <c r="AB262" s="21">
        <f t="shared" si="42"/>
        <v>0</v>
      </c>
      <c r="AC262" s="21">
        <f t="shared" si="43"/>
        <v>0</v>
      </c>
      <c r="AD262" s="83" t="str">
        <f t="shared" si="44"/>
        <v>-</v>
      </c>
      <c r="AE262" s="82">
        <f t="shared" si="45"/>
        <v>0</v>
      </c>
      <c r="AF262" s="21">
        <f t="shared" si="46"/>
        <v>0</v>
      </c>
      <c r="AG262" s="21">
        <f t="shared" si="47"/>
        <v>0</v>
      </c>
      <c r="AH262" s="83" t="str">
        <f t="shared" si="48"/>
        <v>-</v>
      </c>
      <c r="AI262" s="82">
        <f t="shared" si="49"/>
        <v>0</v>
      </c>
    </row>
    <row r="263" spans="1:35" ht="12.75" customHeight="1">
      <c r="A263" s="108" t="s">
        <v>2023</v>
      </c>
      <c r="B263" s="110" t="s">
        <v>2024</v>
      </c>
      <c r="C263" s="82" t="s">
        <v>2025</v>
      </c>
      <c r="D263" s="21" t="s">
        <v>2026</v>
      </c>
      <c r="E263" s="21" t="s">
        <v>677</v>
      </c>
      <c r="F263" s="112" t="s">
        <v>1750</v>
      </c>
      <c r="G263" s="104" t="s">
        <v>678</v>
      </c>
      <c r="H263" s="32" t="s">
        <v>2027</v>
      </c>
      <c r="I263" s="22" t="s">
        <v>2028</v>
      </c>
      <c r="J263" s="94" t="s">
        <v>1785</v>
      </c>
      <c r="K263" s="23" t="s">
        <v>1755</v>
      </c>
      <c r="L263" s="114" t="s">
        <v>1755</v>
      </c>
      <c r="M263" s="106">
        <v>460.8</v>
      </c>
      <c r="N263" s="24" t="s">
        <v>1755</v>
      </c>
      <c r="O263" s="96">
        <v>18.0327868852459</v>
      </c>
      <c r="P263" s="25" t="s">
        <v>1755</v>
      </c>
      <c r="Q263" s="26"/>
      <c r="R263" s="27"/>
      <c r="S263" s="116" t="s">
        <v>1757</v>
      </c>
      <c r="T263" s="98">
        <v>13892</v>
      </c>
      <c r="U263" s="79">
        <v>0</v>
      </c>
      <c r="V263" s="80">
        <v>1049</v>
      </c>
      <c r="W263" s="118">
        <v>0</v>
      </c>
      <c r="X263" s="101" t="s">
        <v>1757</v>
      </c>
      <c r="Y263" s="119" t="s">
        <v>1757</v>
      </c>
      <c r="Z263" s="82">
        <f t="shared" si="40"/>
        <v>0</v>
      </c>
      <c r="AA263" s="21">
        <f t="shared" si="41"/>
        <v>1</v>
      </c>
      <c r="AB263" s="21">
        <f t="shared" si="42"/>
        <v>0</v>
      </c>
      <c r="AC263" s="21">
        <f t="shared" si="43"/>
        <v>0</v>
      </c>
      <c r="AD263" s="83" t="str">
        <f t="shared" si="44"/>
        <v>-</v>
      </c>
      <c r="AE263" s="82">
        <f t="shared" si="45"/>
        <v>1</v>
      </c>
      <c r="AF263" s="21">
        <f t="shared" si="46"/>
        <v>0</v>
      </c>
      <c r="AG263" s="21">
        <f t="shared" si="47"/>
        <v>0</v>
      </c>
      <c r="AH263" s="83" t="str">
        <f t="shared" si="48"/>
        <v>-</v>
      </c>
      <c r="AI263" s="82">
        <f t="shared" si="49"/>
        <v>0</v>
      </c>
    </row>
    <row r="264" spans="1:35" ht="12.75" customHeight="1">
      <c r="A264" s="108" t="s">
        <v>2029</v>
      </c>
      <c r="B264" s="110" t="s">
        <v>2030</v>
      </c>
      <c r="C264" s="82" t="s">
        <v>2031</v>
      </c>
      <c r="D264" s="21" t="s">
        <v>1241</v>
      </c>
      <c r="E264" s="21" t="s">
        <v>2032</v>
      </c>
      <c r="F264" s="112" t="s">
        <v>1750</v>
      </c>
      <c r="G264" s="104" t="s">
        <v>2033</v>
      </c>
      <c r="H264" s="32" t="s">
        <v>1244</v>
      </c>
      <c r="I264" s="22" t="s">
        <v>2034</v>
      </c>
      <c r="J264" s="94" t="s">
        <v>1057</v>
      </c>
      <c r="K264" s="23" t="s">
        <v>1755</v>
      </c>
      <c r="L264" s="114" t="s">
        <v>1755</v>
      </c>
      <c r="M264" s="106">
        <v>15757.32</v>
      </c>
      <c r="N264" s="24" t="s">
        <v>1755</v>
      </c>
      <c r="O264" s="96">
        <v>16.89503537059461</v>
      </c>
      <c r="P264" s="25" t="s">
        <v>1755</v>
      </c>
      <c r="Q264" s="26"/>
      <c r="R264" s="27"/>
      <c r="S264" s="116" t="s">
        <v>1755</v>
      </c>
      <c r="T264" s="98">
        <v>515469</v>
      </c>
      <c r="U264" s="79">
        <v>0</v>
      </c>
      <c r="V264" s="80">
        <v>54050</v>
      </c>
      <c r="W264" s="118">
        <v>0</v>
      </c>
      <c r="X264" s="101" t="s">
        <v>1757</v>
      </c>
      <c r="Y264" s="119" t="s">
        <v>1757</v>
      </c>
      <c r="Z264" s="82">
        <f t="shared" si="40"/>
        <v>0</v>
      </c>
      <c r="AA264" s="21">
        <f t="shared" si="41"/>
        <v>0</v>
      </c>
      <c r="AB264" s="21">
        <f t="shared" si="42"/>
        <v>0</v>
      </c>
      <c r="AC264" s="21">
        <f t="shared" si="43"/>
        <v>0</v>
      </c>
      <c r="AD264" s="83" t="str">
        <f t="shared" si="44"/>
        <v>-</v>
      </c>
      <c r="AE264" s="82">
        <f t="shared" si="45"/>
        <v>0</v>
      </c>
      <c r="AF264" s="21">
        <f t="shared" si="46"/>
        <v>0</v>
      </c>
      <c r="AG264" s="21">
        <f t="shared" si="47"/>
        <v>0</v>
      </c>
      <c r="AH264" s="83" t="str">
        <f t="shared" si="48"/>
        <v>-</v>
      </c>
      <c r="AI264" s="82">
        <f t="shared" si="49"/>
        <v>0</v>
      </c>
    </row>
    <row r="265" spans="1:35" ht="12.75" customHeight="1">
      <c r="A265" s="108" t="s">
        <v>2035</v>
      </c>
      <c r="B265" s="110" t="s">
        <v>2036</v>
      </c>
      <c r="C265" s="82" t="s">
        <v>2037</v>
      </c>
      <c r="D265" s="21" t="s">
        <v>2038</v>
      </c>
      <c r="E265" s="21" t="s">
        <v>2039</v>
      </c>
      <c r="F265" s="112" t="s">
        <v>1750</v>
      </c>
      <c r="G265" s="104" t="s">
        <v>2040</v>
      </c>
      <c r="H265" s="32" t="s">
        <v>2041</v>
      </c>
      <c r="I265" s="22" t="s">
        <v>2042</v>
      </c>
      <c r="J265" s="94" t="s">
        <v>1669</v>
      </c>
      <c r="K265" s="23" t="s">
        <v>1757</v>
      </c>
      <c r="L265" s="114" t="s">
        <v>1755</v>
      </c>
      <c r="M265" s="106">
        <v>1619.92</v>
      </c>
      <c r="N265" s="24" t="s">
        <v>1755</v>
      </c>
      <c r="O265" s="96">
        <v>27.989487516425754</v>
      </c>
      <c r="P265" s="25" t="s">
        <v>1757</v>
      </c>
      <c r="Q265" s="26"/>
      <c r="R265" s="27"/>
      <c r="S265" s="116" t="s">
        <v>1757</v>
      </c>
      <c r="T265" s="98">
        <v>124167</v>
      </c>
      <c r="U265" s="79">
        <v>0</v>
      </c>
      <c r="V265" s="80">
        <v>7790</v>
      </c>
      <c r="W265" s="118">
        <v>0</v>
      </c>
      <c r="X265" s="101" t="s">
        <v>1757</v>
      </c>
      <c r="Y265" s="119" t="s">
        <v>1757</v>
      </c>
      <c r="Z265" s="82">
        <f t="shared" si="40"/>
        <v>1</v>
      </c>
      <c r="AA265" s="21">
        <f t="shared" si="41"/>
        <v>0</v>
      </c>
      <c r="AB265" s="21">
        <f t="shared" si="42"/>
        <v>0</v>
      </c>
      <c r="AC265" s="21">
        <f t="shared" si="43"/>
        <v>0</v>
      </c>
      <c r="AD265" s="83" t="str">
        <f t="shared" si="44"/>
        <v>-</v>
      </c>
      <c r="AE265" s="82">
        <f t="shared" si="45"/>
        <v>1</v>
      </c>
      <c r="AF265" s="21">
        <f t="shared" si="46"/>
        <v>1</v>
      </c>
      <c r="AG265" s="21" t="str">
        <f t="shared" si="47"/>
        <v>Initial</v>
      </c>
      <c r="AH265" s="83" t="str">
        <f t="shared" si="48"/>
        <v>RLIS</v>
      </c>
      <c r="AI265" s="82">
        <f t="shared" si="49"/>
        <v>0</v>
      </c>
    </row>
    <row r="266" spans="1:35" ht="12.75" customHeight="1">
      <c r="A266" s="108" t="s">
        <v>2043</v>
      </c>
      <c r="B266" s="110" t="s">
        <v>2044</v>
      </c>
      <c r="C266" s="82" t="s">
        <v>2045</v>
      </c>
      <c r="D266" s="21" t="s">
        <v>2046</v>
      </c>
      <c r="E266" s="21" t="s">
        <v>2047</v>
      </c>
      <c r="F266" s="112" t="s">
        <v>1750</v>
      </c>
      <c r="G266" s="104" t="s">
        <v>2048</v>
      </c>
      <c r="H266" s="32" t="s">
        <v>2049</v>
      </c>
      <c r="I266" s="22" t="s">
        <v>2050</v>
      </c>
      <c r="J266" s="94" t="s">
        <v>1774</v>
      </c>
      <c r="K266" s="23" t="s">
        <v>1757</v>
      </c>
      <c r="L266" s="114" t="s">
        <v>1755</v>
      </c>
      <c r="M266" s="106">
        <v>411.45</v>
      </c>
      <c r="N266" s="24" t="s">
        <v>1755</v>
      </c>
      <c r="O266" s="96">
        <v>36.91860465116279</v>
      </c>
      <c r="P266" s="25" t="s">
        <v>1757</v>
      </c>
      <c r="Q266" s="26"/>
      <c r="R266" s="27"/>
      <c r="S266" s="116" t="s">
        <v>1757</v>
      </c>
      <c r="T266" s="98">
        <v>56518</v>
      </c>
      <c r="U266" s="79">
        <v>0</v>
      </c>
      <c r="V266" s="80">
        <v>4767</v>
      </c>
      <c r="W266" s="118">
        <v>0</v>
      </c>
      <c r="X266" s="101" t="s">
        <v>1755</v>
      </c>
      <c r="Y266" s="119" t="s">
        <v>1757</v>
      </c>
      <c r="Z266" s="82">
        <f t="shared" si="40"/>
        <v>1</v>
      </c>
      <c r="AA266" s="21">
        <f t="shared" si="41"/>
        <v>1</v>
      </c>
      <c r="AB266" s="21">
        <f t="shared" si="42"/>
        <v>0</v>
      </c>
      <c r="AC266" s="21">
        <f t="shared" si="43"/>
        <v>0</v>
      </c>
      <c r="AD266" s="83" t="str">
        <f t="shared" si="44"/>
        <v>SRSA</v>
      </c>
      <c r="AE266" s="82">
        <f t="shared" si="45"/>
        <v>1</v>
      </c>
      <c r="AF266" s="21">
        <f t="shared" si="46"/>
        <v>1</v>
      </c>
      <c r="AG266" s="21" t="str">
        <f t="shared" si="47"/>
        <v>Initial</v>
      </c>
      <c r="AH266" s="83" t="str">
        <f t="shared" si="48"/>
        <v>-</v>
      </c>
      <c r="AI266" s="82" t="str">
        <f t="shared" si="49"/>
        <v>SRSA</v>
      </c>
    </row>
    <row r="267" spans="1:35" ht="12.75" customHeight="1">
      <c r="A267" s="108" t="s">
        <v>2051</v>
      </c>
      <c r="B267" s="110" t="s">
        <v>2052</v>
      </c>
      <c r="C267" s="82" t="s">
        <v>2053</v>
      </c>
      <c r="D267" s="21" t="s">
        <v>2054</v>
      </c>
      <c r="E267" s="21" t="s">
        <v>2055</v>
      </c>
      <c r="F267" s="112" t="s">
        <v>1750</v>
      </c>
      <c r="G267" s="104" t="s">
        <v>2056</v>
      </c>
      <c r="H267" s="32" t="s">
        <v>2057</v>
      </c>
      <c r="I267" s="22" t="s">
        <v>2058</v>
      </c>
      <c r="J267" s="94" t="s">
        <v>1774</v>
      </c>
      <c r="K267" s="23" t="s">
        <v>1757</v>
      </c>
      <c r="L267" s="114" t="s">
        <v>1755</v>
      </c>
      <c r="M267" s="106">
        <v>580.68</v>
      </c>
      <c r="N267" s="24" t="s">
        <v>1755</v>
      </c>
      <c r="O267" s="96">
        <v>30.265210608424336</v>
      </c>
      <c r="P267" s="25" t="s">
        <v>1757</v>
      </c>
      <c r="Q267" s="26"/>
      <c r="R267" s="27"/>
      <c r="S267" s="116" t="s">
        <v>1757</v>
      </c>
      <c r="T267" s="98">
        <v>47640</v>
      </c>
      <c r="U267" s="79">
        <v>0</v>
      </c>
      <c r="V267" s="80">
        <v>3097</v>
      </c>
      <c r="W267" s="118">
        <v>0</v>
      </c>
      <c r="X267" s="101" t="s">
        <v>1757</v>
      </c>
      <c r="Y267" s="119" t="s">
        <v>1755</v>
      </c>
      <c r="Z267" s="82">
        <f t="shared" si="40"/>
        <v>1</v>
      </c>
      <c r="AA267" s="21">
        <f t="shared" si="41"/>
        <v>1</v>
      </c>
      <c r="AB267" s="21">
        <f t="shared" si="42"/>
        <v>0</v>
      </c>
      <c r="AC267" s="21">
        <f t="shared" si="43"/>
        <v>0</v>
      </c>
      <c r="AD267" s="83" t="str">
        <f t="shared" si="44"/>
        <v>SRSA</v>
      </c>
      <c r="AE267" s="82">
        <f t="shared" si="45"/>
        <v>1</v>
      </c>
      <c r="AF267" s="21">
        <f t="shared" si="46"/>
        <v>1</v>
      </c>
      <c r="AG267" s="21" t="str">
        <f t="shared" si="47"/>
        <v>Initial</v>
      </c>
      <c r="AH267" s="83" t="str">
        <f t="shared" si="48"/>
        <v>-</v>
      </c>
      <c r="AI267" s="82" t="str">
        <f t="shared" si="49"/>
        <v>SRSA</v>
      </c>
    </row>
    <row r="268" spans="1:35" ht="12.75" customHeight="1">
      <c r="A268" s="108" t="s">
        <v>2059</v>
      </c>
      <c r="B268" s="110" t="s">
        <v>2060</v>
      </c>
      <c r="C268" s="82" t="s">
        <v>2061</v>
      </c>
      <c r="D268" s="21" t="s">
        <v>2062</v>
      </c>
      <c r="E268" s="21" t="s">
        <v>15</v>
      </c>
      <c r="F268" s="112" t="s">
        <v>1750</v>
      </c>
      <c r="G268" s="104" t="s">
        <v>16</v>
      </c>
      <c r="H268" s="32" t="s">
        <v>2104</v>
      </c>
      <c r="I268" s="22" t="s">
        <v>2063</v>
      </c>
      <c r="J268" s="94" t="s">
        <v>1785</v>
      </c>
      <c r="K268" s="23" t="s">
        <v>1755</v>
      </c>
      <c r="L268" s="114" t="s">
        <v>1755</v>
      </c>
      <c r="M268" s="106">
        <v>1667.19</v>
      </c>
      <c r="N268" s="24" t="s">
        <v>1755</v>
      </c>
      <c r="O268" s="96">
        <v>24.881889763779526</v>
      </c>
      <c r="P268" s="25" t="s">
        <v>1757</v>
      </c>
      <c r="Q268" s="26"/>
      <c r="R268" s="27"/>
      <c r="S268" s="116" t="s">
        <v>1757</v>
      </c>
      <c r="T268" s="98">
        <v>129611</v>
      </c>
      <c r="U268" s="79">
        <v>0</v>
      </c>
      <c r="V268" s="80">
        <v>8921</v>
      </c>
      <c r="W268" s="118">
        <v>0</v>
      </c>
      <c r="X268" s="101" t="s">
        <v>1757</v>
      </c>
      <c r="Y268" s="119" t="s">
        <v>1755</v>
      </c>
      <c r="Z268" s="82">
        <f t="shared" si="40"/>
        <v>0</v>
      </c>
      <c r="AA268" s="21">
        <f t="shared" si="41"/>
        <v>0</v>
      </c>
      <c r="AB268" s="21">
        <f t="shared" si="42"/>
        <v>0</v>
      </c>
      <c r="AC268" s="21">
        <f t="shared" si="43"/>
        <v>0</v>
      </c>
      <c r="AD268" s="83" t="str">
        <f t="shared" si="44"/>
        <v>-</v>
      </c>
      <c r="AE268" s="82">
        <f t="shared" si="45"/>
        <v>1</v>
      </c>
      <c r="AF268" s="21">
        <f t="shared" si="46"/>
        <v>1</v>
      </c>
      <c r="AG268" s="21" t="str">
        <f t="shared" si="47"/>
        <v>Initial</v>
      </c>
      <c r="AH268" s="83" t="str">
        <f t="shared" si="48"/>
        <v>RLIS</v>
      </c>
      <c r="AI268" s="82">
        <f t="shared" si="49"/>
        <v>0</v>
      </c>
    </row>
    <row r="269" spans="1:35" ht="12.75" customHeight="1">
      <c r="A269" s="108" t="s">
        <v>2064</v>
      </c>
      <c r="B269" s="110" t="s">
        <v>2065</v>
      </c>
      <c r="C269" s="82" t="s">
        <v>2066</v>
      </c>
      <c r="D269" s="21" t="s">
        <v>2067</v>
      </c>
      <c r="E269" s="21" t="s">
        <v>986</v>
      </c>
      <c r="F269" s="112" t="s">
        <v>1750</v>
      </c>
      <c r="G269" s="104" t="s">
        <v>987</v>
      </c>
      <c r="H269" s="32" t="s">
        <v>1784</v>
      </c>
      <c r="I269" s="22" t="s">
        <v>2068</v>
      </c>
      <c r="J269" s="94" t="s">
        <v>1794</v>
      </c>
      <c r="K269" s="23" t="s">
        <v>1755</v>
      </c>
      <c r="L269" s="114" t="s">
        <v>1755</v>
      </c>
      <c r="M269" s="106">
        <v>4058.14</v>
      </c>
      <c r="N269" s="24" t="s">
        <v>1755</v>
      </c>
      <c r="O269" s="96">
        <v>29.157370859790632</v>
      </c>
      <c r="P269" s="25" t="s">
        <v>1757</v>
      </c>
      <c r="Q269" s="26"/>
      <c r="R269" s="27"/>
      <c r="S269" s="116" t="s">
        <v>1755</v>
      </c>
      <c r="T269" s="98">
        <v>400564</v>
      </c>
      <c r="U269" s="79">
        <v>0</v>
      </c>
      <c r="V269" s="80">
        <v>25385</v>
      </c>
      <c r="W269" s="118">
        <v>0</v>
      </c>
      <c r="X269" s="101" t="s">
        <v>1757</v>
      </c>
      <c r="Y269" s="119" t="s">
        <v>1755</v>
      </c>
      <c r="Z269" s="82">
        <f t="shared" si="40"/>
        <v>0</v>
      </c>
      <c r="AA269" s="21">
        <f t="shared" si="41"/>
        <v>0</v>
      </c>
      <c r="AB269" s="21">
        <f t="shared" si="42"/>
        <v>0</v>
      </c>
      <c r="AC269" s="21">
        <f t="shared" si="43"/>
        <v>0</v>
      </c>
      <c r="AD269" s="83" t="str">
        <f t="shared" si="44"/>
        <v>-</v>
      </c>
      <c r="AE269" s="82">
        <f t="shared" si="45"/>
        <v>0</v>
      </c>
      <c r="AF269" s="21">
        <f t="shared" si="46"/>
        <v>1</v>
      </c>
      <c r="AG269" s="21">
        <f t="shared" si="47"/>
        <v>0</v>
      </c>
      <c r="AH269" s="83" t="str">
        <f t="shared" si="48"/>
        <v>-</v>
      </c>
      <c r="AI269" s="82">
        <f t="shared" si="49"/>
        <v>0</v>
      </c>
    </row>
    <row r="270" spans="1:35" ht="12.75" customHeight="1">
      <c r="A270" s="108" t="s">
        <v>2069</v>
      </c>
      <c r="B270" s="110" t="s">
        <v>2070</v>
      </c>
      <c r="C270" s="82" t="s">
        <v>2071</v>
      </c>
      <c r="D270" s="21" t="s">
        <v>2072</v>
      </c>
      <c r="E270" s="21" t="s">
        <v>2073</v>
      </c>
      <c r="F270" s="112" t="s">
        <v>1750</v>
      </c>
      <c r="G270" s="104" t="s">
        <v>2074</v>
      </c>
      <c r="H270" s="32" t="s">
        <v>2075</v>
      </c>
      <c r="I270" s="22" t="s">
        <v>2076</v>
      </c>
      <c r="J270" s="94" t="s">
        <v>1527</v>
      </c>
      <c r="K270" s="23" t="s">
        <v>1755</v>
      </c>
      <c r="L270" s="114" t="s">
        <v>1755</v>
      </c>
      <c r="M270" s="106">
        <v>1476.79</v>
      </c>
      <c r="N270" s="24" t="s">
        <v>1755</v>
      </c>
      <c r="O270" s="96">
        <v>35.69711538461539</v>
      </c>
      <c r="P270" s="25" t="s">
        <v>1757</v>
      </c>
      <c r="Q270" s="26"/>
      <c r="R270" s="27"/>
      <c r="S270" s="116" t="s">
        <v>1755</v>
      </c>
      <c r="T270" s="98">
        <v>109456</v>
      </c>
      <c r="U270" s="79">
        <v>0</v>
      </c>
      <c r="V270" s="80">
        <v>8302</v>
      </c>
      <c r="W270" s="118">
        <v>0</v>
      </c>
      <c r="X270" s="101" t="s">
        <v>1757</v>
      </c>
      <c r="Y270" s="119" t="s">
        <v>1755</v>
      </c>
      <c r="Z270" s="82">
        <f t="shared" si="40"/>
        <v>0</v>
      </c>
      <c r="AA270" s="21">
        <f t="shared" si="41"/>
        <v>0</v>
      </c>
      <c r="AB270" s="21">
        <f t="shared" si="42"/>
        <v>0</v>
      </c>
      <c r="AC270" s="21">
        <f t="shared" si="43"/>
        <v>0</v>
      </c>
      <c r="AD270" s="83" t="str">
        <f t="shared" si="44"/>
        <v>-</v>
      </c>
      <c r="AE270" s="82">
        <f t="shared" si="45"/>
        <v>0</v>
      </c>
      <c r="AF270" s="21">
        <f t="shared" si="46"/>
        <v>1</v>
      </c>
      <c r="AG270" s="21">
        <f t="shared" si="47"/>
        <v>0</v>
      </c>
      <c r="AH270" s="83" t="str">
        <f t="shared" si="48"/>
        <v>-</v>
      </c>
      <c r="AI270" s="82">
        <f t="shared" si="49"/>
        <v>0</v>
      </c>
    </row>
    <row r="271" spans="1:35" ht="12.75" customHeight="1">
      <c r="A271" s="108" t="s">
        <v>2077</v>
      </c>
      <c r="B271" s="110" t="s">
        <v>2078</v>
      </c>
      <c r="C271" s="82" t="s">
        <v>2079</v>
      </c>
      <c r="D271" s="21" t="s">
        <v>639</v>
      </c>
      <c r="E271" s="21" t="s">
        <v>2080</v>
      </c>
      <c r="F271" s="112" t="s">
        <v>1750</v>
      </c>
      <c r="G271" s="104" t="s">
        <v>2081</v>
      </c>
      <c r="H271" s="32" t="s">
        <v>642</v>
      </c>
      <c r="I271" s="22" t="s">
        <v>1924</v>
      </c>
      <c r="J271" s="94" t="s">
        <v>1669</v>
      </c>
      <c r="K271" s="23" t="s">
        <v>1757</v>
      </c>
      <c r="L271" s="114" t="s">
        <v>1755</v>
      </c>
      <c r="M271" s="106">
        <v>307.42</v>
      </c>
      <c r="N271" s="24" t="s">
        <v>1755</v>
      </c>
      <c r="O271" s="96">
        <v>35.13513513513514</v>
      </c>
      <c r="P271" s="25" t="s">
        <v>1757</v>
      </c>
      <c r="Q271" s="26"/>
      <c r="R271" s="27"/>
      <c r="S271" s="116" t="s">
        <v>1757</v>
      </c>
      <c r="T271" s="98">
        <v>38072</v>
      </c>
      <c r="U271" s="79">
        <v>0</v>
      </c>
      <c r="V271" s="80">
        <v>2579</v>
      </c>
      <c r="W271" s="118">
        <v>0</v>
      </c>
      <c r="X271" s="101" t="s">
        <v>1755</v>
      </c>
      <c r="Y271" s="119" t="s">
        <v>1757</v>
      </c>
      <c r="Z271" s="82">
        <f t="shared" si="40"/>
        <v>1</v>
      </c>
      <c r="AA271" s="21">
        <f t="shared" si="41"/>
        <v>1</v>
      </c>
      <c r="AB271" s="21">
        <f t="shared" si="42"/>
        <v>0</v>
      </c>
      <c r="AC271" s="21">
        <f t="shared" si="43"/>
        <v>0</v>
      </c>
      <c r="AD271" s="83" t="str">
        <f t="shared" si="44"/>
        <v>SRSA</v>
      </c>
      <c r="AE271" s="82">
        <f t="shared" si="45"/>
        <v>1</v>
      </c>
      <c r="AF271" s="21">
        <f t="shared" si="46"/>
        <v>1</v>
      </c>
      <c r="AG271" s="21" t="str">
        <f t="shared" si="47"/>
        <v>Initial</v>
      </c>
      <c r="AH271" s="83" t="str">
        <f t="shared" si="48"/>
        <v>-</v>
      </c>
      <c r="AI271" s="82" t="str">
        <f t="shared" si="49"/>
        <v>SRSA</v>
      </c>
    </row>
    <row r="272" spans="1:35" ht="12.75" customHeight="1">
      <c r="A272" s="108" t="s">
        <v>1925</v>
      </c>
      <c r="B272" s="110" t="s">
        <v>1926</v>
      </c>
      <c r="C272" s="82" t="s">
        <v>1927</v>
      </c>
      <c r="D272" s="21" t="s">
        <v>1928</v>
      </c>
      <c r="E272" s="21" t="s">
        <v>1929</v>
      </c>
      <c r="F272" s="112" t="s">
        <v>1750</v>
      </c>
      <c r="G272" s="104" t="s">
        <v>1930</v>
      </c>
      <c r="H272" s="32" t="s">
        <v>1784</v>
      </c>
      <c r="I272" s="22" t="s">
        <v>1931</v>
      </c>
      <c r="J272" s="94" t="s">
        <v>1774</v>
      </c>
      <c r="K272" s="23" t="s">
        <v>1757</v>
      </c>
      <c r="L272" s="114" t="s">
        <v>1755</v>
      </c>
      <c r="M272" s="106">
        <v>357.78</v>
      </c>
      <c r="N272" s="24" t="s">
        <v>1755</v>
      </c>
      <c r="O272" s="96">
        <v>28.191489361702125</v>
      </c>
      <c r="P272" s="25" t="s">
        <v>1757</v>
      </c>
      <c r="Q272" s="26"/>
      <c r="R272" s="27"/>
      <c r="S272" s="116" t="s">
        <v>1757</v>
      </c>
      <c r="T272" s="98">
        <v>46477</v>
      </c>
      <c r="U272" s="79">
        <v>0</v>
      </c>
      <c r="V272" s="80">
        <v>2699</v>
      </c>
      <c r="W272" s="118">
        <v>0</v>
      </c>
      <c r="X272" s="101" t="s">
        <v>1757</v>
      </c>
      <c r="Y272" s="119" t="s">
        <v>1755</v>
      </c>
      <c r="Z272" s="82">
        <f t="shared" si="40"/>
        <v>1</v>
      </c>
      <c r="AA272" s="21">
        <f t="shared" si="41"/>
        <v>1</v>
      </c>
      <c r="AB272" s="21">
        <f t="shared" si="42"/>
        <v>0</v>
      </c>
      <c r="AC272" s="21">
        <f t="shared" si="43"/>
        <v>0</v>
      </c>
      <c r="AD272" s="83" t="str">
        <f t="shared" si="44"/>
        <v>SRSA</v>
      </c>
      <c r="AE272" s="82">
        <f t="shared" si="45"/>
        <v>1</v>
      </c>
      <c r="AF272" s="21">
        <f t="shared" si="46"/>
        <v>1</v>
      </c>
      <c r="AG272" s="21" t="str">
        <f t="shared" si="47"/>
        <v>Initial</v>
      </c>
      <c r="AH272" s="83" t="str">
        <f t="shared" si="48"/>
        <v>-</v>
      </c>
      <c r="AI272" s="82" t="str">
        <f t="shared" si="49"/>
        <v>SRSA</v>
      </c>
    </row>
    <row r="273" spans="1:35" ht="12.75" customHeight="1">
      <c r="A273" s="108" t="s">
        <v>1932</v>
      </c>
      <c r="B273" s="110" t="s">
        <v>1933</v>
      </c>
      <c r="C273" s="82" t="s">
        <v>1934</v>
      </c>
      <c r="D273" s="21" t="s">
        <v>1935</v>
      </c>
      <c r="E273" s="21" t="s">
        <v>1936</v>
      </c>
      <c r="F273" s="112" t="s">
        <v>1750</v>
      </c>
      <c r="G273" s="104" t="s">
        <v>1937</v>
      </c>
      <c r="H273" s="32" t="s">
        <v>1784</v>
      </c>
      <c r="I273" s="22" t="s">
        <v>1938</v>
      </c>
      <c r="J273" s="94" t="s">
        <v>1774</v>
      </c>
      <c r="K273" s="23" t="s">
        <v>1757</v>
      </c>
      <c r="L273" s="114" t="s">
        <v>1755</v>
      </c>
      <c r="M273" s="106">
        <v>938.6</v>
      </c>
      <c r="N273" s="24" t="s">
        <v>1755</v>
      </c>
      <c r="O273" s="96">
        <v>28.441011235955056</v>
      </c>
      <c r="P273" s="25" t="s">
        <v>1757</v>
      </c>
      <c r="Q273" s="26"/>
      <c r="R273" s="27"/>
      <c r="S273" s="116" t="s">
        <v>1757</v>
      </c>
      <c r="T273" s="98">
        <v>82035</v>
      </c>
      <c r="U273" s="79">
        <v>0</v>
      </c>
      <c r="V273" s="80">
        <v>6344</v>
      </c>
      <c r="W273" s="118">
        <v>0</v>
      </c>
      <c r="X273" s="101" t="s">
        <v>1757</v>
      </c>
      <c r="Y273" s="119" t="s">
        <v>1757</v>
      </c>
      <c r="Z273" s="82">
        <f t="shared" si="40"/>
        <v>1</v>
      </c>
      <c r="AA273" s="21">
        <f t="shared" si="41"/>
        <v>0</v>
      </c>
      <c r="AB273" s="21">
        <f t="shared" si="42"/>
        <v>0</v>
      </c>
      <c r="AC273" s="21">
        <f t="shared" si="43"/>
        <v>0</v>
      </c>
      <c r="AD273" s="83" t="str">
        <f t="shared" si="44"/>
        <v>-</v>
      </c>
      <c r="AE273" s="82">
        <f t="shared" si="45"/>
        <v>1</v>
      </c>
      <c r="AF273" s="21">
        <f t="shared" si="46"/>
        <v>1</v>
      </c>
      <c r="AG273" s="21" t="str">
        <f t="shared" si="47"/>
        <v>Initial</v>
      </c>
      <c r="AH273" s="83" t="str">
        <f t="shared" si="48"/>
        <v>RLIS</v>
      </c>
      <c r="AI273" s="82">
        <f t="shared" si="49"/>
        <v>0</v>
      </c>
    </row>
    <row r="274" spans="1:35" s="28" customFormat="1" ht="12.75" customHeight="1">
      <c r="A274" s="108" t="s">
        <v>1939</v>
      </c>
      <c r="B274" s="110" t="s">
        <v>1940</v>
      </c>
      <c r="C274" s="82" t="s">
        <v>1941</v>
      </c>
      <c r="D274" s="21" t="s">
        <v>1942</v>
      </c>
      <c r="E274" s="21" t="s">
        <v>964</v>
      </c>
      <c r="F274" s="112" t="s">
        <v>1750</v>
      </c>
      <c r="G274" s="104" t="s">
        <v>1943</v>
      </c>
      <c r="H274" s="32" t="s">
        <v>1944</v>
      </c>
      <c r="I274" s="22" t="s">
        <v>1945</v>
      </c>
      <c r="J274" s="94" t="s">
        <v>1794</v>
      </c>
      <c r="K274" s="23" t="s">
        <v>1755</v>
      </c>
      <c r="L274" s="114"/>
      <c r="M274" s="106"/>
      <c r="N274" s="24"/>
      <c r="O274" s="96" t="s">
        <v>1756</v>
      </c>
      <c r="P274" s="25" t="s">
        <v>1755</v>
      </c>
      <c r="Q274" s="26"/>
      <c r="R274" s="27"/>
      <c r="S274" s="116" t="s">
        <v>1755</v>
      </c>
      <c r="T274" s="98"/>
      <c r="U274" s="79"/>
      <c r="V274" s="80"/>
      <c r="W274" s="118"/>
      <c r="X274" s="102"/>
      <c r="Y274" s="120"/>
      <c r="Z274" s="82">
        <f t="shared" si="40"/>
        <v>0</v>
      </c>
      <c r="AA274" s="21">
        <f t="shared" si="41"/>
        <v>0</v>
      </c>
      <c r="AB274" s="21">
        <f t="shared" si="42"/>
        <v>0</v>
      </c>
      <c r="AC274" s="21">
        <f t="shared" si="43"/>
        <v>0</v>
      </c>
      <c r="AD274" s="83" t="str">
        <f t="shared" si="44"/>
        <v>-</v>
      </c>
      <c r="AE274" s="82">
        <f t="shared" si="45"/>
        <v>0</v>
      </c>
      <c r="AF274" s="21">
        <f t="shared" si="46"/>
        <v>0</v>
      </c>
      <c r="AG274" s="21">
        <f t="shared" si="47"/>
        <v>0</v>
      </c>
      <c r="AH274" s="83" t="str">
        <f t="shared" si="48"/>
        <v>-</v>
      </c>
      <c r="AI274" s="82">
        <f t="shared" si="49"/>
        <v>0</v>
      </c>
    </row>
    <row r="275" spans="1:35" ht="12.75" customHeight="1">
      <c r="A275" s="108" t="s">
        <v>1946</v>
      </c>
      <c r="B275" s="110" t="s">
        <v>1947</v>
      </c>
      <c r="C275" s="82" t="s">
        <v>1948</v>
      </c>
      <c r="D275" s="21" t="s">
        <v>1949</v>
      </c>
      <c r="E275" s="21" t="s">
        <v>1950</v>
      </c>
      <c r="F275" s="112" t="s">
        <v>1750</v>
      </c>
      <c r="G275" s="104" t="s">
        <v>1951</v>
      </c>
      <c r="H275" s="32" t="s">
        <v>2139</v>
      </c>
      <c r="I275" s="22" t="s">
        <v>1952</v>
      </c>
      <c r="J275" s="94" t="s">
        <v>1774</v>
      </c>
      <c r="K275" s="23" t="s">
        <v>1757</v>
      </c>
      <c r="L275" s="114" t="s">
        <v>1755</v>
      </c>
      <c r="M275" s="106">
        <v>901.88</v>
      </c>
      <c r="N275" s="24" t="s">
        <v>1755</v>
      </c>
      <c r="O275" s="96">
        <v>23.73300370828183</v>
      </c>
      <c r="P275" s="25" t="s">
        <v>1757</v>
      </c>
      <c r="Q275" s="26"/>
      <c r="R275" s="27"/>
      <c r="S275" s="116" t="s">
        <v>1757</v>
      </c>
      <c r="T275" s="98">
        <v>52307</v>
      </c>
      <c r="U275" s="79">
        <v>0</v>
      </c>
      <c r="V275" s="80">
        <v>3449</v>
      </c>
      <c r="W275" s="118">
        <v>0</v>
      </c>
      <c r="X275" s="101" t="s">
        <v>1757</v>
      </c>
      <c r="Y275" s="119" t="s">
        <v>1755</v>
      </c>
      <c r="Z275" s="82">
        <f t="shared" si="40"/>
        <v>1</v>
      </c>
      <c r="AA275" s="21">
        <f t="shared" si="41"/>
        <v>0</v>
      </c>
      <c r="AB275" s="21">
        <f t="shared" si="42"/>
        <v>0</v>
      </c>
      <c r="AC275" s="21">
        <f t="shared" si="43"/>
        <v>0</v>
      </c>
      <c r="AD275" s="83" t="str">
        <f t="shared" si="44"/>
        <v>-</v>
      </c>
      <c r="AE275" s="82">
        <f t="shared" si="45"/>
        <v>1</v>
      </c>
      <c r="AF275" s="21">
        <f t="shared" si="46"/>
        <v>1</v>
      </c>
      <c r="AG275" s="21" t="str">
        <f t="shared" si="47"/>
        <v>Initial</v>
      </c>
      <c r="AH275" s="83" t="str">
        <f t="shared" si="48"/>
        <v>RLIS</v>
      </c>
      <c r="AI275" s="82">
        <f t="shared" si="49"/>
        <v>0</v>
      </c>
    </row>
    <row r="276" spans="1:35" ht="12.75" customHeight="1">
      <c r="A276" s="108" t="s">
        <v>1953</v>
      </c>
      <c r="B276" s="110" t="s">
        <v>1954</v>
      </c>
      <c r="C276" s="82" t="s">
        <v>1955</v>
      </c>
      <c r="D276" s="21" t="s">
        <v>1956</v>
      </c>
      <c r="E276" s="21" t="s">
        <v>762</v>
      </c>
      <c r="F276" s="112" t="s">
        <v>1750</v>
      </c>
      <c r="G276" s="104" t="s">
        <v>1957</v>
      </c>
      <c r="H276" s="32" t="s">
        <v>1958</v>
      </c>
      <c r="I276" s="22" t="s">
        <v>1959</v>
      </c>
      <c r="J276" s="94" t="s">
        <v>1794</v>
      </c>
      <c r="K276" s="23" t="s">
        <v>1755</v>
      </c>
      <c r="L276" s="114" t="s">
        <v>1755</v>
      </c>
      <c r="M276" s="106">
        <v>2003.05</v>
      </c>
      <c r="N276" s="24" t="s">
        <v>1755</v>
      </c>
      <c r="O276" s="96">
        <v>9.32370321733421</v>
      </c>
      <c r="P276" s="25" t="s">
        <v>1755</v>
      </c>
      <c r="Q276" s="26"/>
      <c r="R276" s="27"/>
      <c r="S276" s="116" t="s">
        <v>1755</v>
      </c>
      <c r="T276" s="98">
        <v>40458</v>
      </c>
      <c r="U276" s="79">
        <v>0</v>
      </c>
      <c r="V276" s="80">
        <v>2586</v>
      </c>
      <c r="W276" s="118">
        <v>0</v>
      </c>
      <c r="X276" s="101" t="s">
        <v>1757</v>
      </c>
      <c r="Y276" s="119" t="s">
        <v>1755</v>
      </c>
      <c r="Z276" s="82">
        <f t="shared" si="40"/>
        <v>0</v>
      </c>
      <c r="AA276" s="21">
        <f t="shared" si="41"/>
        <v>0</v>
      </c>
      <c r="AB276" s="21">
        <f t="shared" si="42"/>
        <v>0</v>
      </c>
      <c r="AC276" s="21">
        <f t="shared" si="43"/>
        <v>0</v>
      </c>
      <c r="AD276" s="83" t="str">
        <f t="shared" si="44"/>
        <v>-</v>
      </c>
      <c r="AE276" s="82">
        <f t="shared" si="45"/>
        <v>0</v>
      </c>
      <c r="AF276" s="21">
        <f t="shared" si="46"/>
        <v>0</v>
      </c>
      <c r="AG276" s="21">
        <f t="shared" si="47"/>
        <v>0</v>
      </c>
      <c r="AH276" s="83" t="str">
        <f t="shared" si="48"/>
        <v>-</v>
      </c>
      <c r="AI276" s="82">
        <f t="shared" si="49"/>
        <v>0</v>
      </c>
    </row>
    <row r="277" spans="1:35" ht="12.75" customHeight="1">
      <c r="A277" s="108" t="s">
        <v>1960</v>
      </c>
      <c r="B277" s="110" t="s">
        <v>1961</v>
      </c>
      <c r="C277" s="82" t="s">
        <v>1962</v>
      </c>
      <c r="D277" s="21" t="s">
        <v>1963</v>
      </c>
      <c r="E277" s="21" t="s">
        <v>1964</v>
      </c>
      <c r="F277" s="112" t="s">
        <v>1750</v>
      </c>
      <c r="G277" s="104" t="s">
        <v>1965</v>
      </c>
      <c r="H277" s="32" t="s">
        <v>1966</v>
      </c>
      <c r="I277" s="22" t="s">
        <v>1967</v>
      </c>
      <c r="J277" s="94" t="s">
        <v>1527</v>
      </c>
      <c r="K277" s="23" t="s">
        <v>1755</v>
      </c>
      <c r="L277" s="114" t="s">
        <v>1755</v>
      </c>
      <c r="M277" s="106">
        <v>5536.4</v>
      </c>
      <c r="N277" s="24" t="s">
        <v>1755</v>
      </c>
      <c r="O277" s="96">
        <v>22.4553351909523</v>
      </c>
      <c r="P277" s="25" t="s">
        <v>1757</v>
      </c>
      <c r="Q277" s="26"/>
      <c r="R277" s="27"/>
      <c r="S277" s="116" t="s">
        <v>1755</v>
      </c>
      <c r="T277" s="98">
        <v>308395</v>
      </c>
      <c r="U277" s="79">
        <v>0</v>
      </c>
      <c r="V277" s="80">
        <v>24337</v>
      </c>
      <c r="W277" s="118">
        <v>0</v>
      </c>
      <c r="X277" s="101" t="s">
        <v>1757</v>
      </c>
      <c r="Y277" s="119" t="s">
        <v>1755</v>
      </c>
      <c r="Z277" s="82">
        <f t="shared" si="40"/>
        <v>0</v>
      </c>
      <c r="AA277" s="21">
        <f t="shared" si="41"/>
        <v>0</v>
      </c>
      <c r="AB277" s="21">
        <f t="shared" si="42"/>
        <v>0</v>
      </c>
      <c r="AC277" s="21">
        <f t="shared" si="43"/>
        <v>0</v>
      </c>
      <c r="AD277" s="83" t="str">
        <f t="shared" si="44"/>
        <v>-</v>
      </c>
      <c r="AE277" s="82">
        <f t="shared" si="45"/>
        <v>0</v>
      </c>
      <c r="AF277" s="21">
        <f t="shared" si="46"/>
        <v>1</v>
      </c>
      <c r="AG277" s="21">
        <f t="shared" si="47"/>
        <v>0</v>
      </c>
      <c r="AH277" s="83" t="str">
        <f t="shared" si="48"/>
        <v>-</v>
      </c>
      <c r="AI277" s="82">
        <f t="shared" si="49"/>
        <v>0</v>
      </c>
    </row>
    <row r="278" spans="1:35" ht="12.75" customHeight="1">
      <c r="A278" s="108" t="s">
        <v>1968</v>
      </c>
      <c r="B278" s="110" t="s">
        <v>1969</v>
      </c>
      <c r="C278" s="82" t="s">
        <v>1970</v>
      </c>
      <c r="D278" s="21" t="s">
        <v>1971</v>
      </c>
      <c r="E278" s="21" t="s">
        <v>1972</v>
      </c>
      <c r="F278" s="112" t="s">
        <v>1750</v>
      </c>
      <c r="G278" s="104" t="s">
        <v>1973</v>
      </c>
      <c r="H278" s="32" t="s">
        <v>1974</v>
      </c>
      <c r="I278" s="22" t="s">
        <v>1975</v>
      </c>
      <c r="J278" s="94" t="s">
        <v>1774</v>
      </c>
      <c r="K278" s="23" t="s">
        <v>1757</v>
      </c>
      <c r="L278" s="114" t="s">
        <v>1755</v>
      </c>
      <c r="M278" s="106">
        <v>385.62</v>
      </c>
      <c r="N278" s="24" t="s">
        <v>1755</v>
      </c>
      <c r="O278" s="96">
        <v>25.423728813559322</v>
      </c>
      <c r="P278" s="25" t="s">
        <v>1757</v>
      </c>
      <c r="Q278" s="26"/>
      <c r="R278" s="27"/>
      <c r="S278" s="116" t="s">
        <v>1757</v>
      </c>
      <c r="T278" s="98">
        <v>26457</v>
      </c>
      <c r="U278" s="79">
        <v>0</v>
      </c>
      <c r="V278" s="80">
        <v>1905</v>
      </c>
      <c r="W278" s="118">
        <v>0</v>
      </c>
      <c r="X278" s="101" t="s">
        <v>1757</v>
      </c>
      <c r="Y278" s="119" t="s">
        <v>1755</v>
      </c>
      <c r="Z278" s="82">
        <f t="shared" si="40"/>
        <v>1</v>
      </c>
      <c r="AA278" s="21">
        <f t="shared" si="41"/>
        <v>1</v>
      </c>
      <c r="AB278" s="21">
        <f t="shared" si="42"/>
        <v>0</v>
      </c>
      <c r="AC278" s="21">
        <f t="shared" si="43"/>
        <v>0</v>
      </c>
      <c r="AD278" s="83" t="str">
        <f t="shared" si="44"/>
        <v>SRSA</v>
      </c>
      <c r="AE278" s="82">
        <f t="shared" si="45"/>
        <v>1</v>
      </c>
      <c r="AF278" s="21">
        <f t="shared" si="46"/>
        <v>1</v>
      </c>
      <c r="AG278" s="21" t="str">
        <f t="shared" si="47"/>
        <v>Initial</v>
      </c>
      <c r="AH278" s="83" t="str">
        <f t="shared" si="48"/>
        <v>-</v>
      </c>
      <c r="AI278" s="82" t="str">
        <f t="shared" si="49"/>
        <v>SRSA</v>
      </c>
    </row>
    <row r="279" spans="1:35" ht="12.75" customHeight="1">
      <c r="A279" s="108" t="s">
        <v>1976</v>
      </c>
      <c r="B279" s="110" t="s">
        <v>1977</v>
      </c>
      <c r="C279" s="82" t="s">
        <v>1978</v>
      </c>
      <c r="D279" s="21" t="s">
        <v>1979</v>
      </c>
      <c r="E279" s="21" t="s">
        <v>1980</v>
      </c>
      <c r="F279" s="112" t="s">
        <v>1750</v>
      </c>
      <c r="G279" s="104" t="s">
        <v>1981</v>
      </c>
      <c r="H279" s="32" t="s">
        <v>716</v>
      </c>
      <c r="I279" s="22" t="s">
        <v>1982</v>
      </c>
      <c r="J279" s="94" t="s">
        <v>1669</v>
      </c>
      <c r="K279" s="23" t="s">
        <v>1757</v>
      </c>
      <c r="L279" s="114" t="s">
        <v>1755</v>
      </c>
      <c r="M279" s="106">
        <v>2771.2</v>
      </c>
      <c r="N279" s="24" t="s">
        <v>1755</v>
      </c>
      <c r="O279" s="96">
        <v>10.003368137420008</v>
      </c>
      <c r="P279" s="25" t="s">
        <v>1755</v>
      </c>
      <c r="Q279" s="26"/>
      <c r="R279" s="27"/>
      <c r="S279" s="116" t="s">
        <v>1757</v>
      </c>
      <c r="T279" s="98">
        <v>81689</v>
      </c>
      <c r="U279" s="79">
        <v>0</v>
      </c>
      <c r="V279" s="80">
        <v>7491</v>
      </c>
      <c r="W279" s="118">
        <v>0</v>
      </c>
      <c r="X279" s="101" t="s">
        <v>1757</v>
      </c>
      <c r="Y279" s="119" t="s">
        <v>1755</v>
      </c>
      <c r="Z279" s="82">
        <f t="shared" si="40"/>
        <v>1</v>
      </c>
      <c r="AA279" s="21">
        <f t="shared" si="41"/>
        <v>0</v>
      </c>
      <c r="AB279" s="21">
        <f t="shared" si="42"/>
        <v>0</v>
      </c>
      <c r="AC279" s="21">
        <f t="shared" si="43"/>
        <v>0</v>
      </c>
      <c r="AD279" s="83" t="str">
        <f t="shared" si="44"/>
        <v>-</v>
      </c>
      <c r="AE279" s="82">
        <f t="shared" si="45"/>
        <v>1</v>
      </c>
      <c r="AF279" s="21">
        <f t="shared" si="46"/>
        <v>0</v>
      </c>
      <c r="AG279" s="21">
        <f t="shared" si="47"/>
        <v>0</v>
      </c>
      <c r="AH279" s="83" t="str">
        <f t="shared" si="48"/>
        <v>-</v>
      </c>
      <c r="AI279" s="82">
        <f t="shared" si="49"/>
        <v>0</v>
      </c>
    </row>
    <row r="280" spans="1:35" ht="12.75" customHeight="1">
      <c r="A280" s="108" t="s">
        <v>1983</v>
      </c>
      <c r="B280" s="110" t="s">
        <v>1984</v>
      </c>
      <c r="C280" s="82" t="s">
        <v>1985</v>
      </c>
      <c r="D280" s="21" t="s">
        <v>1986</v>
      </c>
      <c r="E280" s="21" t="s">
        <v>1987</v>
      </c>
      <c r="F280" s="112" t="s">
        <v>1750</v>
      </c>
      <c r="G280" s="104" t="s">
        <v>1988</v>
      </c>
      <c r="H280" s="32" t="s">
        <v>1509</v>
      </c>
      <c r="I280" s="22" t="s">
        <v>1989</v>
      </c>
      <c r="J280" s="94" t="s">
        <v>1774</v>
      </c>
      <c r="K280" s="23" t="s">
        <v>1757</v>
      </c>
      <c r="L280" s="114" t="s">
        <v>1755</v>
      </c>
      <c r="M280" s="106">
        <v>399.7</v>
      </c>
      <c r="N280" s="24" t="s">
        <v>1755</v>
      </c>
      <c r="O280" s="96">
        <v>24.778761061946902</v>
      </c>
      <c r="P280" s="25" t="s">
        <v>1757</v>
      </c>
      <c r="Q280" s="26"/>
      <c r="R280" s="27"/>
      <c r="S280" s="116" t="s">
        <v>1757</v>
      </c>
      <c r="T280" s="98">
        <v>32390</v>
      </c>
      <c r="U280" s="79">
        <v>0</v>
      </c>
      <c r="V280" s="80">
        <v>1954</v>
      </c>
      <c r="W280" s="118">
        <v>0</v>
      </c>
      <c r="X280" s="101" t="s">
        <v>1757</v>
      </c>
      <c r="Y280" s="119" t="s">
        <v>1757</v>
      </c>
      <c r="Z280" s="82">
        <f t="shared" si="40"/>
        <v>1</v>
      </c>
      <c r="AA280" s="21">
        <f t="shared" si="41"/>
        <v>1</v>
      </c>
      <c r="AB280" s="21">
        <f t="shared" si="42"/>
        <v>0</v>
      </c>
      <c r="AC280" s="21">
        <f t="shared" si="43"/>
        <v>0</v>
      </c>
      <c r="AD280" s="83" t="str">
        <f t="shared" si="44"/>
        <v>SRSA</v>
      </c>
      <c r="AE280" s="82">
        <f t="shared" si="45"/>
        <v>1</v>
      </c>
      <c r="AF280" s="21">
        <f t="shared" si="46"/>
        <v>1</v>
      </c>
      <c r="AG280" s="21" t="str">
        <f t="shared" si="47"/>
        <v>Initial</v>
      </c>
      <c r="AH280" s="83" t="str">
        <f t="shared" si="48"/>
        <v>-</v>
      </c>
      <c r="AI280" s="82" t="str">
        <f t="shared" si="49"/>
        <v>SRSA</v>
      </c>
    </row>
    <row r="281" spans="1:35" ht="12.75" customHeight="1">
      <c r="A281" s="108" t="s">
        <v>1990</v>
      </c>
      <c r="B281" s="110" t="s">
        <v>1991</v>
      </c>
      <c r="C281" s="82" t="s">
        <v>1992</v>
      </c>
      <c r="D281" s="21" t="s">
        <v>1993</v>
      </c>
      <c r="E281" s="21" t="s">
        <v>1994</v>
      </c>
      <c r="F281" s="112" t="s">
        <v>1750</v>
      </c>
      <c r="G281" s="104" t="s">
        <v>1995</v>
      </c>
      <c r="H281" s="32" t="s">
        <v>1996</v>
      </c>
      <c r="I281" s="22" t="s">
        <v>1997</v>
      </c>
      <c r="J281" s="94" t="s">
        <v>1785</v>
      </c>
      <c r="K281" s="23" t="s">
        <v>1755</v>
      </c>
      <c r="L281" s="114" t="s">
        <v>1755</v>
      </c>
      <c r="M281" s="106">
        <v>1572.05</v>
      </c>
      <c r="N281" s="24" t="s">
        <v>1755</v>
      </c>
      <c r="O281" s="96">
        <v>26.809015421115067</v>
      </c>
      <c r="P281" s="25" t="s">
        <v>1757</v>
      </c>
      <c r="Q281" s="26"/>
      <c r="R281" s="27"/>
      <c r="S281" s="116" t="s">
        <v>1757</v>
      </c>
      <c r="T281" s="98">
        <v>114844</v>
      </c>
      <c r="U281" s="79">
        <v>0</v>
      </c>
      <c r="V281" s="80">
        <v>7519</v>
      </c>
      <c r="W281" s="118">
        <v>0</v>
      </c>
      <c r="X281" s="101" t="s">
        <v>1757</v>
      </c>
      <c r="Y281" s="119" t="s">
        <v>1755</v>
      </c>
      <c r="Z281" s="82">
        <f t="shared" si="40"/>
        <v>0</v>
      </c>
      <c r="AA281" s="21">
        <f t="shared" si="41"/>
        <v>0</v>
      </c>
      <c r="AB281" s="21">
        <f t="shared" si="42"/>
        <v>0</v>
      </c>
      <c r="AC281" s="21">
        <f t="shared" si="43"/>
        <v>0</v>
      </c>
      <c r="AD281" s="83" t="str">
        <f t="shared" si="44"/>
        <v>-</v>
      </c>
      <c r="AE281" s="82">
        <f t="shared" si="45"/>
        <v>1</v>
      </c>
      <c r="AF281" s="21">
        <f t="shared" si="46"/>
        <v>1</v>
      </c>
      <c r="AG281" s="21" t="str">
        <f t="shared" si="47"/>
        <v>Initial</v>
      </c>
      <c r="AH281" s="83" t="str">
        <f t="shared" si="48"/>
        <v>RLIS</v>
      </c>
      <c r="AI281" s="82">
        <f t="shared" si="49"/>
        <v>0</v>
      </c>
    </row>
    <row r="282" spans="1:35" ht="12.75" customHeight="1">
      <c r="A282" s="108" t="s">
        <v>1998</v>
      </c>
      <c r="B282" s="110" t="s">
        <v>1999</v>
      </c>
      <c r="C282" s="82" t="s">
        <v>1795</v>
      </c>
      <c r="D282" s="21" t="s">
        <v>1796</v>
      </c>
      <c r="E282" s="21" t="s">
        <v>1797</v>
      </c>
      <c r="F282" s="112" t="s">
        <v>1750</v>
      </c>
      <c r="G282" s="104" t="s">
        <v>1798</v>
      </c>
      <c r="H282" s="32" t="s">
        <v>1799</v>
      </c>
      <c r="I282" s="22" t="s">
        <v>1800</v>
      </c>
      <c r="J282" s="94" t="s">
        <v>1592</v>
      </c>
      <c r="K282" s="23" t="s">
        <v>1755</v>
      </c>
      <c r="L282" s="114" t="s">
        <v>1755</v>
      </c>
      <c r="M282" s="106">
        <v>1456.41</v>
      </c>
      <c r="N282" s="24" t="s">
        <v>1755</v>
      </c>
      <c r="O282" s="96">
        <v>30.980945659844743</v>
      </c>
      <c r="P282" s="25" t="s">
        <v>1757</v>
      </c>
      <c r="Q282" s="26"/>
      <c r="R282" s="27"/>
      <c r="S282" s="116" t="s">
        <v>1757</v>
      </c>
      <c r="T282" s="98">
        <v>98554</v>
      </c>
      <c r="U282" s="79">
        <v>0</v>
      </c>
      <c r="V282" s="80">
        <v>6772</v>
      </c>
      <c r="W282" s="118">
        <v>0</v>
      </c>
      <c r="X282" s="101" t="s">
        <v>1755</v>
      </c>
      <c r="Y282" s="119" t="s">
        <v>1755</v>
      </c>
      <c r="Z282" s="82">
        <f t="shared" si="40"/>
        <v>0</v>
      </c>
      <c r="AA282" s="21">
        <f t="shared" si="41"/>
        <v>0</v>
      </c>
      <c r="AB282" s="21">
        <f t="shared" si="42"/>
        <v>0</v>
      </c>
      <c r="AC282" s="21">
        <f t="shared" si="43"/>
        <v>0</v>
      </c>
      <c r="AD282" s="83" t="str">
        <f t="shared" si="44"/>
        <v>-</v>
      </c>
      <c r="AE282" s="82">
        <f t="shared" si="45"/>
        <v>1</v>
      </c>
      <c r="AF282" s="21">
        <f t="shared" si="46"/>
        <v>1</v>
      </c>
      <c r="AG282" s="21" t="str">
        <f t="shared" si="47"/>
        <v>Initial</v>
      </c>
      <c r="AH282" s="83" t="str">
        <f t="shared" si="48"/>
        <v>RLIS</v>
      </c>
      <c r="AI282" s="82">
        <f t="shared" si="49"/>
        <v>0</v>
      </c>
    </row>
    <row r="283" spans="1:35" ht="12.75" customHeight="1">
      <c r="A283" s="108" t="s">
        <v>1801</v>
      </c>
      <c r="B283" s="110" t="s">
        <v>1802</v>
      </c>
      <c r="C283" s="82" t="s">
        <v>1803</v>
      </c>
      <c r="D283" s="21" t="s">
        <v>1804</v>
      </c>
      <c r="E283" s="21" t="s">
        <v>1790</v>
      </c>
      <c r="F283" s="112" t="s">
        <v>1750</v>
      </c>
      <c r="G283" s="104" t="s">
        <v>1250</v>
      </c>
      <c r="H283" s="32" t="s">
        <v>1805</v>
      </c>
      <c r="I283" s="22" t="s">
        <v>1806</v>
      </c>
      <c r="J283" s="94" t="s">
        <v>1794</v>
      </c>
      <c r="K283" s="23" t="s">
        <v>1755</v>
      </c>
      <c r="L283" s="114" t="s">
        <v>1755</v>
      </c>
      <c r="M283" s="106">
        <v>2955.08</v>
      </c>
      <c r="N283" s="24" t="s">
        <v>1755</v>
      </c>
      <c r="O283" s="96">
        <v>29.492777964393685</v>
      </c>
      <c r="P283" s="25" t="s">
        <v>1757</v>
      </c>
      <c r="Q283" s="26"/>
      <c r="R283" s="27"/>
      <c r="S283" s="116" t="s">
        <v>1755</v>
      </c>
      <c r="T283" s="98">
        <v>207156</v>
      </c>
      <c r="U283" s="79">
        <v>0</v>
      </c>
      <c r="V283" s="80"/>
      <c r="W283" s="118">
        <v>0</v>
      </c>
      <c r="X283" s="101" t="s">
        <v>1757</v>
      </c>
      <c r="Y283" s="119" t="s">
        <v>1755</v>
      </c>
      <c r="Z283" s="82">
        <f t="shared" si="40"/>
        <v>0</v>
      </c>
      <c r="AA283" s="21">
        <f t="shared" si="41"/>
        <v>0</v>
      </c>
      <c r="AB283" s="21">
        <f t="shared" si="42"/>
        <v>0</v>
      </c>
      <c r="AC283" s="21">
        <f t="shared" si="43"/>
        <v>0</v>
      </c>
      <c r="AD283" s="83" t="str">
        <f t="shared" si="44"/>
        <v>-</v>
      </c>
      <c r="AE283" s="82">
        <f t="shared" si="45"/>
        <v>0</v>
      </c>
      <c r="AF283" s="21">
        <f t="shared" si="46"/>
        <v>1</v>
      </c>
      <c r="AG283" s="21">
        <f t="shared" si="47"/>
        <v>0</v>
      </c>
      <c r="AH283" s="83" t="str">
        <f t="shared" si="48"/>
        <v>-</v>
      </c>
      <c r="AI283" s="82">
        <f t="shared" si="49"/>
        <v>0</v>
      </c>
    </row>
    <row r="284" spans="1:35" ht="12.75" customHeight="1">
      <c r="A284" s="108" t="s">
        <v>1807</v>
      </c>
      <c r="B284" s="110" t="s">
        <v>1808</v>
      </c>
      <c r="C284" s="82" t="s">
        <v>1809</v>
      </c>
      <c r="D284" s="21" t="s">
        <v>1810</v>
      </c>
      <c r="E284" s="21" t="s">
        <v>1811</v>
      </c>
      <c r="F284" s="112" t="s">
        <v>1750</v>
      </c>
      <c r="G284" s="104" t="s">
        <v>1812</v>
      </c>
      <c r="H284" s="32" t="s">
        <v>1813</v>
      </c>
      <c r="I284" s="22" t="s">
        <v>1814</v>
      </c>
      <c r="J284" s="94" t="s">
        <v>1669</v>
      </c>
      <c r="K284" s="23" t="s">
        <v>1757</v>
      </c>
      <c r="L284" s="114" t="s">
        <v>1755</v>
      </c>
      <c r="M284" s="106">
        <v>315.51</v>
      </c>
      <c r="N284" s="24" t="s">
        <v>1755</v>
      </c>
      <c r="O284" s="96">
        <v>18.944099378881987</v>
      </c>
      <c r="P284" s="25" t="s">
        <v>1755</v>
      </c>
      <c r="Q284" s="26"/>
      <c r="R284" s="27"/>
      <c r="S284" s="116" t="s">
        <v>1757</v>
      </c>
      <c r="T284" s="98">
        <v>17721</v>
      </c>
      <c r="U284" s="79">
        <v>0</v>
      </c>
      <c r="V284" s="80">
        <v>1137</v>
      </c>
      <c r="W284" s="118">
        <v>0</v>
      </c>
      <c r="X284" s="101" t="s">
        <v>1757</v>
      </c>
      <c r="Y284" s="119" t="s">
        <v>1757</v>
      </c>
      <c r="Z284" s="82">
        <f t="shared" si="40"/>
        <v>1</v>
      </c>
      <c r="AA284" s="21">
        <f t="shared" si="41"/>
        <v>1</v>
      </c>
      <c r="AB284" s="21">
        <f t="shared" si="42"/>
        <v>0</v>
      </c>
      <c r="AC284" s="21">
        <f t="shared" si="43"/>
        <v>0</v>
      </c>
      <c r="AD284" s="83" t="str">
        <f t="shared" si="44"/>
        <v>SRSA</v>
      </c>
      <c r="AE284" s="82">
        <f t="shared" si="45"/>
        <v>1</v>
      </c>
      <c r="AF284" s="21">
        <f t="shared" si="46"/>
        <v>0</v>
      </c>
      <c r="AG284" s="21">
        <f t="shared" si="47"/>
        <v>0</v>
      </c>
      <c r="AH284" s="83" t="str">
        <f t="shared" si="48"/>
        <v>-</v>
      </c>
      <c r="AI284" s="82">
        <f t="shared" si="49"/>
        <v>0</v>
      </c>
    </row>
    <row r="285" spans="1:35" ht="12.75" customHeight="1">
      <c r="A285" s="108" t="s">
        <v>1815</v>
      </c>
      <c r="B285" s="110" t="s">
        <v>1816</v>
      </c>
      <c r="C285" s="82" t="s">
        <v>1817</v>
      </c>
      <c r="D285" s="21" t="s">
        <v>1818</v>
      </c>
      <c r="E285" s="21" t="s">
        <v>1819</v>
      </c>
      <c r="F285" s="112" t="s">
        <v>1750</v>
      </c>
      <c r="G285" s="104" t="s">
        <v>1820</v>
      </c>
      <c r="H285" s="32" t="s">
        <v>1821</v>
      </c>
      <c r="I285" s="22" t="s">
        <v>1822</v>
      </c>
      <c r="J285" s="94" t="s">
        <v>1669</v>
      </c>
      <c r="K285" s="23" t="s">
        <v>1757</v>
      </c>
      <c r="L285" s="114" t="s">
        <v>1755</v>
      </c>
      <c r="M285" s="106">
        <v>1162.56</v>
      </c>
      <c r="N285" s="24" t="s">
        <v>1755</v>
      </c>
      <c r="O285" s="96">
        <v>14.659685863874344</v>
      </c>
      <c r="P285" s="25" t="s">
        <v>1755</v>
      </c>
      <c r="Q285" s="26"/>
      <c r="R285" s="27"/>
      <c r="S285" s="116" t="s">
        <v>1757</v>
      </c>
      <c r="T285" s="98">
        <v>50038</v>
      </c>
      <c r="U285" s="79">
        <v>0</v>
      </c>
      <c r="V285" s="80">
        <v>4132</v>
      </c>
      <c r="W285" s="118">
        <v>0</v>
      </c>
      <c r="X285" s="101" t="s">
        <v>1757</v>
      </c>
      <c r="Y285" s="119" t="s">
        <v>1757</v>
      </c>
      <c r="Z285" s="82">
        <f t="shared" si="40"/>
        <v>1</v>
      </c>
      <c r="AA285" s="21">
        <f t="shared" si="41"/>
        <v>0</v>
      </c>
      <c r="AB285" s="21">
        <f t="shared" si="42"/>
        <v>0</v>
      </c>
      <c r="AC285" s="21">
        <f t="shared" si="43"/>
        <v>0</v>
      </c>
      <c r="AD285" s="83" t="str">
        <f t="shared" si="44"/>
        <v>-</v>
      </c>
      <c r="AE285" s="82">
        <f t="shared" si="45"/>
        <v>1</v>
      </c>
      <c r="AF285" s="21">
        <f t="shared" si="46"/>
        <v>0</v>
      </c>
      <c r="AG285" s="21">
        <f t="shared" si="47"/>
        <v>0</v>
      </c>
      <c r="AH285" s="83" t="str">
        <f t="shared" si="48"/>
        <v>-</v>
      </c>
      <c r="AI285" s="82">
        <f t="shared" si="49"/>
        <v>0</v>
      </c>
    </row>
    <row r="286" spans="1:35" ht="12.75" customHeight="1">
      <c r="A286" s="108" t="s">
        <v>1823</v>
      </c>
      <c r="B286" s="110" t="s">
        <v>1824</v>
      </c>
      <c r="C286" s="82" t="s">
        <v>1825</v>
      </c>
      <c r="D286" s="21" t="s">
        <v>1826</v>
      </c>
      <c r="E286" s="21" t="s">
        <v>486</v>
      </c>
      <c r="F286" s="112" t="s">
        <v>1750</v>
      </c>
      <c r="G286" s="104" t="s">
        <v>1827</v>
      </c>
      <c r="H286" s="32" t="s">
        <v>1828</v>
      </c>
      <c r="I286" s="22" t="s">
        <v>1829</v>
      </c>
      <c r="J286" s="94" t="s">
        <v>1093</v>
      </c>
      <c r="K286" s="23" t="s">
        <v>1755</v>
      </c>
      <c r="L286" s="114" t="s">
        <v>1755</v>
      </c>
      <c r="M286" s="106">
        <v>5565.9</v>
      </c>
      <c r="N286" s="24" t="s">
        <v>1755</v>
      </c>
      <c r="O286" s="96">
        <v>37.09938491421172</v>
      </c>
      <c r="P286" s="25" t="s">
        <v>1757</v>
      </c>
      <c r="Q286" s="26"/>
      <c r="R286" s="27"/>
      <c r="S286" s="116" t="s">
        <v>1755</v>
      </c>
      <c r="T286" s="98">
        <v>470221</v>
      </c>
      <c r="U286" s="79">
        <v>0</v>
      </c>
      <c r="V286" s="80">
        <v>38224</v>
      </c>
      <c r="W286" s="118">
        <v>0</v>
      </c>
      <c r="X286" s="101" t="s">
        <v>1757</v>
      </c>
      <c r="Y286" s="119" t="s">
        <v>1755</v>
      </c>
      <c r="Z286" s="82">
        <f t="shared" si="40"/>
        <v>0</v>
      </c>
      <c r="AA286" s="21">
        <f t="shared" si="41"/>
        <v>0</v>
      </c>
      <c r="AB286" s="21">
        <f t="shared" si="42"/>
        <v>0</v>
      </c>
      <c r="AC286" s="21">
        <f t="shared" si="43"/>
        <v>0</v>
      </c>
      <c r="AD286" s="83" t="str">
        <f t="shared" si="44"/>
        <v>-</v>
      </c>
      <c r="AE286" s="82">
        <f t="shared" si="45"/>
        <v>0</v>
      </c>
      <c r="AF286" s="21">
        <f t="shared" si="46"/>
        <v>1</v>
      </c>
      <c r="AG286" s="21">
        <f t="shared" si="47"/>
        <v>0</v>
      </c>
      <c r="AH286" s="83" t="str">
        <f t="shared" si="48"/>
        <v>-</v>
      </c>
      <c r="AI286" s="82">
        <f t="shared" si="49"/>
        <v>0</v>
      </c>
    </row>
    <row r="287" spans="1:35" ht="12.75" customHeight="1">
      <c r="A287" s="108" t="s">
        <v>1830</v>
      </c>
      <c r="B287" s="110" t="s">
        <v>1831</v>
      </c>
      <c r="C287" s="82" t="s">
        <v>1832</v>
      </c>
      <c r="D287" s="21" t="s">
        <v>1833</v>
      </c>
      <c r="E287" s="21" t="s">
        <v>1834</v>
      </c>
      <c r="F287" s="112" t="s">
        <v>1750</v>
      </c>
      <c r="G287" s="104" t="s">
        <v>1835</v>
      </c>
      <c r="H287" s="32" t="s">
        <v>1836</v>
      </c>
      <c r="I287" s="22" t="s">
        <v>1837</v>
      </c>
      <c r="J287" s="94" t="s">
        <v>1774</v>
      </c>
      <c r="K287" s="23" t="s">
        <v>1757</v>
      </c>
      <c r="L287" s="114" t="s">
        <v>1755</v>
      </c>
      <c r="M287" s="106">
        <v>476.69</v>
      </c>
      <c r="N287" s="24" t="s">
        <v>1755</v>
      </c>
      <c r="O287" s="96">
        <v>25.076923076923073</v>
      </c>
      <c r="P287" s="25" t="s">
        <v>1757</v>
      </c>
      <c r="Q287" s="26"/>
      <c r="R287" s="27"/>
      <c r="S287" s="116" t="s">
        <v>1757</v>
      </c>
      <c r="T287" s="98">
        <v>29911</v>
      </c>
      <c r="U287" s="79">
        <v>0</v>
      </c>
      <c r="V287" s="80">
        <v>2587</v>
      </c>
      <c r="W287" s="118">
        <v>0</v>
      </c>
      <c r="X287" s="101" t="s">
        <v>1757</v>
      </c>
      <c r="Y287" s="119" t="s">
        <v>1757</v>
      </c>
      <c r="Z287" s="82">
        <f t="shared" si="40"/>
        <v>1</v>
      </c>
      <c r="AA287" s="21">
        <f t="shared" si="41"/>
        <v>1</v>
      </c>
      <c r="AB287" s="21">
        <f t="shared" si="42"/>
        <v>0</v>
      </c>
      <c r="AC287" s="21">
        <f t="shared" si="43"/>
        <v>0</v>
      </c>
      <c r="AD287" s="83" t="str">
        <f t="shared" si="44"/>
        <v>SRSA</v>
      </c>
      <c r="AE287" s="82">
        <f t="shared" si="45"/>
        <v>1</v>
      </c>
      <c r="AF287" s="21">
        <f t="shared" si="46"/>
        <v>1</v>
      </c>
      <c r="AG287" s="21" t="str">
        <f t="shared" si="47"/>
        <v>Initial</v>
      </c>
      <c r="AH287" s="83" t="str">
        <f t="shared" si="48"/>
        <v>-</v>
      </c>
      <c r="AI287" s="82" t="str">
        <f t="shared" si="49"/>
        <v>SRSA</v>
      </c>
    </row>
    <row r="288" spans="1:35" s="28" customFormat="1" ht="12.75" customHeight="1">
      <c r="A288" s="108" t="s">
        <v>1838</v>
      </c>
      <c r="B288" s="110" t="s">
        <v>1839</v>
      </c>
      <c r="C288" s="82" t="s">
        <v>1840</v>
      </c>
      <c r="D288" s="21" t="s">
        <v>1841</v>
      </c>
      <c r="E288" s="21" t="s">
        <v>1418</v>
      </c>
      <c r="F288" s="112" t="s">
        <v>1750</v>
      </c>
      <c r="G288" s="104" t="s">
        <v>1419</v>
      </c>
      <c r="H288" s="32" t="s">
        <v>1842</v>
      </c>
      <c r="I288" s="22" t="s">
        <v>1843</v>
      </c>
      <c r="J288" s="94"/>
      <c r="K288" s="23"/>
      <c r="L288" s="114"/>
      <c r="M288" s="106"/>
      <c r="N288" s="24"/>
      <c r="O288" s="96" t="s">
        <v>1756</v>
      </c>
      <c r="P288" s="25" t="s">
        <v>1755</v>
      </c>
      <c r="Q288" s="26"/>
      <c r="R288" s="27"/>
      <c r="S288" s="116"/>
      <c r="T288" s="98"/>
      <c r="U288" s="79"/>
      <c r="V288" s="80"/>
      <c r="W288" s="118"/>
      <c r="X288" s="102"/>
      <c r="Y288" s="120"/>
      <c r="Z288" s="82">
        <f t="shared" si="40"/>
        <v>0</v>
      </c>
      <c r="AA288" s="21">
        <f t="shared" si="41"/>
        <v>0</v>
      </c>
      <c r="AB288" s="21">
        <f t="shared" si="42"/>
        <v>0</v>
      </c>
      <c r="AC288" s="21">
        <f t="shared" si="43"/>
        <v>0</v>
      </c>
      <c r="AD288" s="83" t="str">
        <f t="shared" si="44"/>
        <v>-</v>
      </c>
      <c r="AE288" s="82">
        <f t="shared" si="45"/>
        <v>0</v>
      </c>
      <c r="AF288" s="21">
        <f t="shared" si="46"/>
        <v>0</v>
      </c>
      <c r="AG288" s="21">
        <f t="shared" si="47"/>
        <v>0</v>
      </c>
      <c r="AH288" s="83" t="str">
        <f t="shared" si="48"/>
        <v>-</v>
      </c>
      <c r="AI288" s="82">
        <f t="shared" si="49"/>
        <v>0</v>
      </c>
    </row>
    <row r="289" spans="1:35" ht="12.75" customHeight="1">
      <c r="A289" s="108" t="s">
        <v>1844</v>
      </c>
      <c r="B289" s="110" t="s">
        <v>1845</v>
      </c>
      <c r="C289" s="82" t="s">
        <v>1846</v>
      </c>
      <c r="D289" s="21" t="s">
        <v>1847</v>
      </c>
      <c r="E289" s="21" t="s">
        <v>1848</v>
      </c>
      <c r="F289" s="112" t="s">
        <v>1750</v>
      </c>
      <c r="G289" s="104" t="s">
        <v>1849</v>
      </c>
      <c r="H289" s="32" t="s">
        <v>1850</v>
      </c>
      <c r="I289" s="22" t="s">
        <v>1851</v>
      </c>
      <c r="J289" s="94" t="s">
        <v>1774</v>
      </c>
      <c r="K289" s="23" t="s">
        <v>1757</v>
      </c>
      <c r="L289" s="114" t="s">
        <v>1755</v>
      </c>
      <c r="M289" s="106">
        <v>445.53</v>
      </c>
      <c r="N289" s="24" t="s">
        <v>1755</v>
      </c>
      <c r="O289" s="96">
        <v>32.02479338842975</v>
      </c>
      <c r="P289" s="25" t="s">
        <v>1757</v>
      </c>
      <c r="Q289" s="26"/>
      <c r="R289" s="27"/>
      <c r="S289" s="116" t="s">
        <v>1757</v>
      </c>
      <c r="T289" s="98">
        <v>26459</v>
      </c>
      <c r="U289" s="79">
        <v>0</v>
      </c>
      <c r="V289" s="80">
        <v>2339</v>
      </c>
      <c r="W289" s="118">
        <v>0</v>
      </c>
      <c r="X289" s="101" t="s">
        <v>1757</v>
      </c>
      <c r="Y289" s="119" t="s">
        <v>1757</v>
      </c>
      <c r="Z289" s="82">
        <f t="shared" si="40"/>
        <v>1</v>
      </c>
      <c r="AA289" s="21">
        <f t="shared" si="41"/>
        <v>1</v>
      </c>
      <c r="AB289" s="21">
        <f t="shared" si="42"/>
        <v>0</v>
      </c>
      <c r="AC289" s="21">
        <f t="shared" si="43"/>
        <v>0</v>
      </c>
      <c r="AD289" s="83" t="str">
        <f t="shared" si="44"/>
        <v>SRSA</v>
      </c>
      <c r="AE289" s="82">
        <f t="shared" si="45"/>
        <v>1</v>
      </c>
      <c r="AF289" s="21">
        <f t="shared" si="46"/>
        <v>1</v>
      </c>
      <c r="AG289" s="21" t="str">
        <f t="shared" si="47"/>
        <v>Initial</v>
      </c>
      <c r="AH289" s="83" t="str">
        <f t="shared" si="48"/>
        <v>-</v>
      </c>
      <c r="AI289" s="82" t="str">
        <f t="shared" si="49"/>
        <v>SRSA</v>
      </c>
    </row>
    <row r="290" spans="1:35" ht="12.75" customHeight="1">
      <c r="A290" s="108" t="s">
        <v>1852</v>
      </c>
      <c r="B290" s="110" t="s">
        <v>1853</v>
      </c>
      <c r="C290" s="82" t="s">
        <v>1854</v>
      </c>
      <c r="D290" s="21" t="s">
        <v>1855</v>
      </c>
      <c r="E290" s="21" t="s">
        <v>762</v>
      </c>
      <c r="F290" s="112" t="s">
        <v>1750</v>
      </c>
      <c r="G290" s="104" t="s">
        <v>1957</v>
      </c>
      <c r="H290" s="32" t="s">
        <v>1856</v>
      </c>
      <c r="I290" s="22" t="s">
        <v>1857</v>
      </c>
      <c r="J290" s="94" t="s">
        <v>1669</v>
      </c>
      <c r="K290" s="23" t="s">
        <v>1757</v>
      </c>
      <c r="L290" s="114" t="s">
        <v>1755</v>
      </c>
      <c r="M290" s="106">
        <v>1542</v>
      </c>
      <c r="N290" s="24" t="s">
        <v>1755</v>
      </c>
      <c r="O290" s="96">
        <v>15.756302521008402</v>
      </c>
      <c r="P290" s="25" t="s">
        <v>1755</v>
      </c>
      <c r="Q290" s="26"/>
      <c r="R290" s="27"/>
      <c r="S290" s="116" t="s">
        <v>1757</v>
      </c>
      <c r="T290" s="98">
        <v>77073</v>
      </c>
      <c r="U290" s="79">
        <v>0</v>
      </c>
      <c r="V290" s="80">
        <v>4629</v>
      </c>
      <c r="W290" s="118">
        <v>0</v>
      </c>
      <c r="X290" s="101" t="s">
        <v>1757</v>
      </c>
      <c r="Y290" s="119" t="s">
        <v>1755</v>
      </c>
      <c r="Z290" s="82">
        <f t="shared" si="40"/>
        <v>1</v>
      </c>
      <c r="AA290" s="21">
        <f t="shared" si="41"/>
        <v>0</v>
      </c>
      <c r="AB290" s="21">
        <f t="shared" si="42"/>
        <v>0</v>
      </c>
      <c r="AC290" s="21">
        <f t="shared" si="43"/>
        <v>0</v>
      </c>
      <c r="AD290" s="83" t="str">
        <f t="shared" si="44"/>
        <v>-</v>
      </c>
      <c r="AE290" s="82">
        <f t="shared" si="45"/>
        <v>1</v>
      </c>
      <c r="AF290" s="21">
        <f t="shared" si="46"/>
        <v>0</v>
      </c>
      <c r="AG290" s="21">
        <f t="shared" si="47"/>
        <v>0</v>
      </c>
      <c r="AH290" s="83" t="str">
        <f t="shared" si="48"/>
        <v>-</v>
      </c>
      <c r="AI290" s="82">
        <f t="shared" si="49"/>
        <v>0</v>
      </c>
    </row>
    <row r="291" spans="1:35" ht="12.75" customHeight="1">
      <c r="A291" s="108" t="s">
        <v>1858</v>
      </c>
      <c r="B291" s="110" t="s">
        <v>1859</v>
      </c>
      <c r="C291" s="82" t="s">
        <v>1860</v>
      </c>
      <c r="D291" s="21" t="s">
        <v>1861</v>
      </c>
      <c r="E291" s="21" t="s">
        <v>1862</v>
      </c>
      <c r="F291" s="112" t="s">
        <v>1750</v>
      </c>
      <c r="G291" s="104" t="s">
        <v>1863</v>
      </c>
      <c r="H291" s="32" t="s">
        <v>1784</v>
      </c>
      <c r="I291" s="22" t="s">
        <v>1864</v>
      </c>
      <c r="J291" s="94" t="s">
        <v>1774</v>
      </c>
      <c r="K291" s="23" t="s">
        <v>1757</v>
      </c>
      <c r="L291" s="114" t="s">
        <v>1755</v>
      </c>
      <c r="M291" s="106">
        <v>576.38</v>
      </c>
      <c r="N291" s="24" t="s">
        <v>1755</v>
      </c>
      <c r="O291" s="96">
        <v>25.925925925925924</v>
      </c>
      <c r="P291" s="25" t="s">
        <v>1757</v>
      </c>
      <c r="Q291" s="26"/>
      <c r="R291" s="27"/>
      <c r="S291" s="116" t="s">
        <v>1757</v>
      </c>
      <c r="T291" s="98">
        <v>49225</v>
      </c>
      <c r="U291" s="79">
        <v>0</v>
      </c>
      <c r="V291" s="80">
        <v>3544</v>
      </c>
      <c r="W291" s="118">
        <v>0</v>
      </c>
      <c r="X291" s="101" t="s">
        <v>1757</v>
      </c>
      <c r="Y291" s="119" t="s">
        <v>1757</v>
      </c>
      <c r="Z291" s="82">
        <f t="shared" si="40"/>
        <v>1</v>
      </c>
      <c r="AA291" s="21">
        <f t="shared" si="41"/>
        <v>1</v>
      </c>
      <c r="AB291" s="21">
        <f t="shared" si="42"/>
        <v>0</v>
      </c>
      <c r="AC291" s="21">
        <f t="shared" si="43"/>
        <v>0</v>
      </c>
      <c r="AD291" s="83" t="str">
        <f t="shared" si="44"/>
        <v>SRSA</v>
      </c>
      <c r="AE291" s="82">
        <f t="shared" si="45"/>
        <v>1</v>
      </c>
      <c r="AF291" s="21">
        <f t="shared" si="46"/>
        <v>1</v>
      </c>
      <c r="AG291" s="21" t="str">
        <f t="shared" si="47"/>
        <v>Initial</v>
      </c>
      <c r="AH291" s="83" t="str">
        <f t="shared" si="48"/>
        <v>-</v>
      </c>
      <c r="AI291" s="82" t="str">
        <f t="shared" si="49"/>
        <v>SRSA</v>
      </c>
    </row>
    <row r="292" spans="1:35" ht="12.75" customHeight="1">
      <c r="A292" s="108" t="s">
        <v>1865</v>
      </c>
      <c r="B292" s="110" t="s">
        <v>1866</v>
      </c>
      <c r="C292" s="82" t="s">
        <v>1867</v>
      </c>
      <c r="D292" s="21" t="s">
        <v>1868</v>
      </c>
      <c r="E292" s="21" t="s">
        <v>1869</v>
      </c>
      <c r="F292" s="112" t="s">
        <v>1750</v>
      </c>
      <c r="G292" s="104" t="s">
        <v>1870</v>
      </c>
      <c r="H292" s="32" t="s">
        <v>1871</v>
      </c>
      <c r="I292" s="22" t="s">
        <v>1872</v>
      </c>
      <c r="J292" s="94" t="s">
        <v>1774</v>
      </c>
      <c r="K292" s="23" t="s">
        <v>1757</v>
      </c>
      <c r="L292" s="114" t="s">
        <v>1755</v>
      </c>
      <c r="M292" s="106">
        <v>641.2</v>
      </c>
      <c r="N292" s="24" t="s">
        <v>1755</v>
      </c>
      <c r="O292" s="96">
        <v>20.85235920852359</v>
      </c>
      <c r="P292" s="25" t="s">
        <v>1757</v>
      </c>
      <c r="Q292" s="26"/>
      <c r="R292" s="27"/>
      <c r="S292" s="116" t="s">
        <v>1757</v>
      </c>
      <c r="T292" s="98">
        <v>31138</v>
      </c>
      <c r="U292" s="79">
        <v>0</v>
      </c>
      <c r="V292" s="80">
        <v>2263</v>
      </c>
      <c r="W292" s="118">
        <v>0</v>
      </c>
      <c r="X292" s="101" t="s">
        <v>1757</v>
      </c>
      <c r="Y292" s="119" t="s">
        <v>1755</v>
      </c>
      <c r="Z292" s="82">
        <f t="shared" si="40"/>
        <v>1</v>
      </c>
      <c r="AA292" s="21">
        <f t="shared" si="41"/>
        <v>0</v>
      </c>
      <c r="AB292" s="21">
        <f t="shared" si="42"/>
        <v>0</v>
      </c>
      <c r="AC292" s="21">
        <f t="shared" si="43"/>
        <v>0</v>
      </c>
      <c r="AD292" s="83" t="str">
        <f t="shared" si="44"/>
        <v>-</v>
      </c>
      <c r="AE292" s="82">
        <f t="shared" si="45"/>
        <v>1</v>
      </c>
      <c r="AF292" s="21">
        <f t="shared" si="46"/>
        <v>1</v>
      </c>
      <c r="AG292" s="21" t="str">
        <f t="shared" si="47"/>
        <v>Initial</v>
      </c>
      <c r="AH292" s="83" t="str">
        <f t="shared" si="48"/>
        <v>RLIS</v>
      </c>
      <c r="AI292" s="82">
        <f t="shared" si="49"/>
        <v>0</v>
      </c>
    </row>
    <row r="293" spans="1:35" ht="12.75" customHeight="1">
      <c r="A293" s="108" t="s">
        <v>1873</v>
      </c>
      <c r="B293" s="110" t="s">
        <v>1874</v>
      </c>
      <c r="C293" s="82" t="s">
        <v>1875</v>
      </c>
      <c r="D293" s="21" t="s">
        <v>1876</v>
      </c>
      <c r="E293" s="21" t="s">
        <v>1877</v>
      </c>
      <c r="F293" s="112" t="s">
        <v>1750</v>
      </c>
      <c r="G293" s="104" t="s">
        <v>1054</v>
      </c>
      <c r="H293" s="32" t="s">
        <v>1878</v>
      </c>
      <c r="I293" s="22" t="s">
        <v>1879</v>
      </c>
      <c r="J293" s="94" t="s">
        <v>1527</v>
      </c>
      <c r="K293" s="23" t="s">
        <v>1755</v>
      </c>
      <c r="L293" s="114" t="s">
        <v>1755</v>
      </c>
      <c r="M293" s="106">
        <v>2956.99</v>
      </c>
      <c r="N293" s="24" t="s">
        <v>1755</v>
      </c>
      <c r="O293" s="96">
        <v>19.70564186426819</v>
      </c>
      <c r="P293" s="25" t="s">
        <v>1755</v>
      </c>
      <c r="Q293" s="26"/>
      <c r="R293" s="27"/>
      <c r="S293" s="116" t="s">
        <v>1755</v>
      </c>
      <c r="T293" s="98">
        <v>115265</v>
      </c>
      <c r="U293" s="79">
        <v>0</v>
      </c>
      <c r="V293" s="80">
        <v>7716</v>
      </c>
      <c r="W293" s="118">
        <v>0</v>
      </c>
      <c r="X293" s="101" t="s">
        <v>1757</v>
      </c>
      <c r="Y293" s="119" t="s">
        <v>1757</v>
      </c>
      <c r="Z293" s="82">
        <f t="shared" si="40"/>
        <v>0</v>
      </c>
      <c r="AA293" s="21">
        <f t="shared" si="41"/>
        <v>0</v>
      </c>
      <c r="AB293" s="21">
        <f t="shared" si="42"/>
        <v>0</v>
      </c>
      <c r="AC293" s="21">
        <f t="shared" si="43"/>
        <v>0</v>
      </c>
      <c r="AD293" s="83" t="str">
        <f t="shared" si="44"/>
        <v>-</v>
      </c>
      <c r="AE293" s="82">
        <f t="shared" si="45"/>
        <v>0</v>
      </c>
      <c r="AF293" s="21">
        <f t="shared" si="46"/>
        <v>0</v>
      </c>
      <c r="AG293" s="21">
        <f t="shared" si="47"/>
        <v>0</v>
      </c>
      <c r="AH293" s="83" t="str">
        <f t="shared" si="48"/>
        <v>-</v>
      </c>
      <c r="AI293" s="82">
        <f t="shared" si="49"/>
        <v>0</v>
      </c>
    </row>
    <row r="294" spans="1:35" ht="12.75" customHeight="1">
      <c r="A294" s="108" t="s">
        <v>1880</v>
      </c>
      <c r="B294" s="110" t="s">
        <v>1881</v>
      </c>
      <c r="C294" s="82" t="s">
        <v>1882</v>
      </c>
      <c r="D294" s="21" t="s">
        <v>1883</v>
      </c>
      <c r="E294" s="21" t="s">
        <v>1884</v>
      </c>
      <c r="F294" s="112" t="s">
        <v>1750</v>
      </c>
      <c r="G294" s="104" t="s">
        <v>1885</v>
      </c>
      <c r="H294" s="32" t="s">
        <v>1886</v>
      </c>
      <c r="I294" s="22" t="s">
        <v>1887</v>
      </c>
      <c r="J294" s="94" t="s">
        <v>1774</v>
      </c>
      <c r="K294" s="23" t="s">
        <v>1757</v>
      </c>
      <c r="L294" s="114" t="s">
        <v>1755</v>
      </c>
      <c r="M294" s="106">
        <v>676.25</v>
      </c>
      <c r="N294" s="24" t="s">
        <v>1755</v>
      </c>
      <c r="O294" s="96">
        <v>32.19284603421462</v>
      </c>
      <c r="P294" s="25" t="s">
        <v>1757</v>
      </c>
      <c r="Q294" s="26"/>
      <c r="R294" s="27"/>
      <c r="S294" s="116" t="s">
        <v>1757</v>
      </c>
      <c r="T294" s="98">
        <v>44743</v>
      </c>
      <c r="U294" s="79">
        <v>0</v>
      </c>
      <c r="V294" s="80">
        <v>4048</v>
      </c>
      <c r="W294" s="118">
        <v>0</v>
      </c>
      <c r="X294" s="101" t="s">
        <v>1757</v>
      </c>
      <c r="Y294" s="119" t="s">
        <v>1755</v>
      </c>
      <c r="Z294" s="82">
        <f t="shared" si="40"/>
        <v>1</v>
      </c>
      <c r="AA294" s="21">
        <f t="shared" si="41"/>
        <v>0</v>
      </c>
      <c r="AB294" s="21">
        <f t="shared" si="42"/>
        <v>0</v>
      </c>
      <c r="AC294" s="21">
        <f t="shared" si="43"/>
        <v>0</v>
      </c>
      <c r="AD294" s="83" t="str">
        <f t="shared" si="44"/>
        <v>-</v>
      </c>
      <c r="AE294" s="82">
        <f t="shared" si="45"/>
        <v>1</v>
      </c>
      <c r="AF294" s="21">
        <f t="shared" si="46"/>
        <v>1</v>
      </c>
      <c r="AG294" s="21" t="str">
        <f t="shared" si="47"/>
        <v>Initial</v>
      </c>
      <c r="AH294" s="83" t="str">
        <f t="shared" si="48"/>
        <v>RLIS</v>
      </c>
      <c r="AI294" s="82">
        <f t="shared" si="49"/>
        <v>0</v>
      </c>
    </row>
    <row r="295" spans="1:35" s="28" customFormat="1" ht="12.75" customHeight="1">
      <c r="A295" s="108" t="s">
        <v>1888</v>
      </c>
      <c r="B295" s="110" t="s">
        <v>1889</v>
      </c>
      <c r="C295" s="82" t="s">
        <v>1890</v>
      </c>
      <c r="D295" s="21" t="s">
        <v>1891</v>
      </c>
      <c r="E295" s="21" t="s">
        <v>1690</v>
      </c>
      <c r="F295" s="112" t="s">
        <v>1750</v>
      </c>
      <c r="G295" s="104" t="s">
        <v>1691</v>
      </c>
      <c r="H295" s="32" t="s">
        <v>1892</v>
      </c>
      <c r="I295" s="22" t="s">
        <v>1893</v>
      </c>
      <c r="J295" s="94"/>
      <c r="K295" s="23"/>
      <c r="L295" s="114"/>
      <c r="M295" s="106"/>
      <c r="N295" s="24"/>
      <c r="O295" s="96" t="s">
        <v>1756</v>
      </c>
      <c r="P295" s="25" t="s">
        <v>1755</v>
      </c>
      <c r="Q295" s="26"/>
      <c r="R295" s="27"/>
      <c r="S295" s="116"/>
      <c r="T295" s="98"/>
      <c r="U295" s="79"/>
      <c r="V295" s="80"/>
      <c r="W295" s="118"/>
      <c r="X295" s="102"/>
      <c r="Y295" s="120"/>
      <c r="Z295" s="82">
        <f t="shared" si="40"/>
        <v>0</v>
      </c>
      <c r="AA295" s="21">
        <f t="shared" si="41"/>
        <v>0</v>
      </c>
      <c r="AB295" s="21">
        <f t="shared" si="42"/>
        <v>0</v>
      </c>
      <c r="AC295" s="21">
        <f t="shared" si="43"/>
        <v>0</v>
      </c>
      <c r="AD295" s="83" t="str">
        <f t="shared" si="44"/>
        <v>-</v>
      </c>
      <c r="AE295" s="82">
        <f t="shared" si="45"/>
        <v>0</v>
      </c>
      <c r="AF295" s="21">
        <f t="shared" si="46"/>
        <v>0</v>
      </c>
      <c r="AG295" s="21">
        <f t="shared" si="47"/>
        <v>0</v>
      </c>
      <c r="AH295" s="83" t="str">
        <f t="shared" si="48"/>
        <v>-</v>
      </c>
      <c r="AI295" s="82">
        <f t="shared" si="49"/>
        <v>0</v>
      </c>
    </row>
    <row r="296" spans="1:35" ht="12.75" customHeight="1">
      <c r="A296" s="108" t="s">
        <v>1894</v>
      </c>
      <c r="B296" s="110" t="s">
        <v>1895</v>
      </c>
      <c r="C296" s="82" t="s">
        <v>1896</v>
      </c>
      <c r="D296" s="21" t="s">
        <v>1897</v>
      </c>
      <c r="E296" s="21" t="s">
        <v>1898</v>
      </c>
      <c r="F296" s="112" t="s">
        <v>1750</v>
      </c>
      <c r="G296" s="104" t="s">
        <v>1899</v>
      </c>
      <c r="H296" s="32" t="s">
        <v>1900</v>
      </c>
      <c r="I296" s="22" t="s">
        <v>1901</v>
      </c>
      <c r="J296" s="94" t="s">
        <v>1774</v>
      </c>
      <c r="K296" s="23" t="s">
        <v>1757</v>
      </c>
      <c r="L296" s="114" t="s">
        <v>1755</v>
      </c>
      <c r="M296" s="106">
        <v>400.05</v>
      </c>
      <c r="N296" s="24" t="s">
        <v>1755</v>
      </c>
      <c r="O296" s="96">
        <v>24.737945492662476</v>
      </c>
      <c r="P296" s="25" t="s">
        <v>1757</v>
      </c>
      <c r="Q296" s="26"/>
      <c r="R296" s="27"/>
      <c r="S296" s="116" t="s">
        <v>1757</v>
      </c>
      <c r="T296" s="98">
        <v>24892</v>
      </c>
      <c r="U296" s="79">
        <v>0</v>
      </c>
      <c r="V296" s="80">
        <v>1989</v>
      </c>
      <c r="W296" s="118">
        <v>0</v>
      </c>
      <c r="X296" s="101" t="s">
        <v>1757</v>
      </c>
      <c r="Y296" s="119" t="s">
        <v>1755</v>
      </c>
      <c r="Z296" s="82">
        <f t="shared" si="40"/>
        <v>1</v>
      </c>
      <c r="AA296" s="21">
        <f t="shared" si="41"/>
        <v>1</v>
      </c>
      <c r="AB296" s="21">
        <f t="shared" si="42"/>
        <v>0</v>
      </c>
      <c r="AC296" s="21">
        <f t="shared" si="43"/>
        <v>0</v>
      </c>
      <c r="AD296" s="83" t="str">
        <f t="shared" si="44"/>
        <v>SRSA</v>
      </c>
      <c r="AE296" s="82">
        <f t="shared" si="45"/>
        <v>1</v>
      </c>
      <c r="AF296" s="21">
        <f t="shared" si="46"/>
        <v>1</v>
      </c>
      <c r="AG296" s="21" t="str">
        <f t="shared" si="47"/>
        <v>Initial</v>
      </c>
      <c r="AH296" s="83" t="str">
        <f t="shared" si="48"/>
        <v>-</v>
      </c>
      <c r="AI296" s="82" t="str">
        <f t="shared" si="49"/>
        <v>SRSA</v>
      </c>
    </row>
    <row r="297" spans="1:35" ht="12.75" customHeight="1">
      <c r="A297" s="108" t="s">
        <v>1902</v>
      </c>
      <c r="B297" s="110" t="s">
        <v>1903</v>
      </c>
      <c r="C297" s="82" t="s">
        <v>1904</v>
      </c>
      <c r="D297" s="21" t="s">
        <v>1905</v>
      </c>
      <c r="E297" s="21" t="s">
        <v>1372</v>
      </c>
      <c r="F297" s="112" t="s">
        <v>1750</v>
      </c>
      <c r="G297" s="104" t="s">
        <v>1373</v>
      </c>
      <c r="H297" s="32" t="s">
        <v>1958</v>
      </c>
      <c r="I297" s="22" t="s">
        <v>1906</v>
      </c>
      <c r="J297" s="94" t="s">
        <v>1669</v>
      </c>
      <c r="K297" s="23" t="s">
        <v>1757</v>
      </c>
      <c r="L297" s="114" t="s">
        <v>1755</v>
      </c>
      <c r="M297" s="106">
        <v>526.75</v>
      </c>
      <c r="N297" s="24" t="s">
        <v>1755</v>
      </c>
      <c r="O297" s="96">
        <v>14.798206278026907</v>
      </c>
      <c r="P297" s="25" t="s">
        <v>1755</v>
      </c>
      <c r="Q297" s="26"/>
      <c r="R297" s="27"/>
      <c r="S297" s="116" t="s">
        <v>1757</v>
      </c>
      <c r="T297" s="98">
        <v>15735</v>
      </c>
      <c r="U297" s="79">
        <v>0</v>
      </c>
      <c r="V297" s="80">
        <v>1078</v>
      </c>
      <c r="W297" s="118">
        <v>0</v>
      </c>
      <c r="X297" s="101" t="s">
        <v>1757</v>
      </c>
      <c r="Y297" s="119" t="s">
        <v>1755</v>
      </c>
      <c r="Z297" s="82">
        <f t="shared" si="40"/>
        <v>1</v>
      </c>
      <c r="AA297" s="21">
        <f t="shared" si="41"/>
        <v>1</v>
      </c>
      <c r="AB297" s="21">
        <f t="shared" si="42"/>
        <v>0</v>
      </c>
      <c r="AC297" s="21">
        <f t="shared" si="43"/>
        <v>0</v>
      </c>
      <c r="AD297" s="83" t="str">
        <f t="shared" si="44"/>
        <v>SRSA</v>
      </c>
      <c r="AE297" s="82">
        <f t="shared" si="45"/>
        <v>1</v>
      </c>
      <c r="AF297" s="21">
        <f t="shared" si="46"/>
        <v>0</v>
      </c>
      <c r="AG297" s="21">
        <f t="shared" si="47"/>
        <v>0</v>
      </c>
      <c r="AH297" s="83" t="str">
        <f t="shared" si="48"/>
        <v>-</v>
      </c>
      <c r="AI297" s="82">
        <f t="shared" si="49"/>
        <v>0</v>
      </c>
    </row>
    <row r="298" spans="1:35" ht="12.75" customHeight="1">
      <c r="A298" s="108" t="s">
        <v>1907</v>
      </c>
      <c r="B298" s="110" t="s">
        <v>1908</v>
      </c>
      <c r="C298" s="82" t="s">
        <v>1909</v>
      </c>
      <c r="D298" s="21" t="s">
        <v>188</v>
      </c>
      <c r="E298" s="21" t="s">
        <v>1910</v>
      </c>
      <c r="F298" s="112" t="s">
        <v>1750</v>
      </c>
      <c r="G298" s="104" t="s">
        <v>1911</v>
      </c>
      <c r="H298" s="32" t="s">
        <v>1974</v>
      </c>
      <c r="I298" s="22" t="s">
        <v>1912</v>
      </c>
      <c r="J298" s="94" t="s">
        <v>1592</v>
      </c>
      <c r="K298" s="23" t="s">
        <v>1755</v>
      </c>
      <c r="L298" s="114" t="s">
        <v>1755</v>
      </c>
      <c r="M298" s="106">
        <v>2799.29</v>
      </c>
      <c r="N298" s="24" t="s">
        <v>1755</v>
      </c>
      <c r="O298" s="96">
        <v>27.008360596146858</v>
      </c>
      <c r="P298" s="25" t="s">
        <v>1757</v>
      </c>
      <c r="Q298" s="26"/>
      <c r="R298" s="27"/>
      <c r="S298" s="116" t="s">
        <v>1757</v>
      </c>
      <c r="T298" s="98">
        <v>215142</v>
      </c>
      <c r="U298" s="79">
        <v>0</v>
      </c>
      <c r="V298" s="80">
        <v>13729</v>
      </c>
      <c r="W298" s="118">
        <v>0</v>
      </c>
      <c r="X298" s="101" t="s">
        <v>1757</v>
      </c>
      <c r="Y298" s="119" t="s">
        <v>1757</v>
      </c>
      <c r="Z298" s="82">
        <f t="shared" si="40"/>
        <v>0</v>
      </c>
      <c r="AA298" s="21">
        <f t="shared" si="41"/>
        <v>0</v>
      </c>
      <c r="AB298" s="21">
        <f t="shared" si="42"/>
        <v>0</v>
      </c>
      <c r="AC298" s="21">
        <f t="shared" si="43"/>
        <v>0</v>
      </c>
      <c r="AD298" s="83" t="str">
        <f t="shared" si="44"/>
        <v>-</v>
      </c>
      <c r="AE298" s="82">
        <f t="shared" si="45"/>
        <v>1</v>
      </c>
      <c r="AF298" s="21">
        <f t="shared" si="46"/>
        <v>1</v>
      </c>
      <c r="AG298" s="21" t="str">
        <f t="shared" si="47"/>
        <v>Initial</v>
      </c>
      <c r="AH298" s="83" t="str">
        <f t="shared" si="48"/>
        <v>RLIS</v>
      </c>
      <c r="AI298" s="82">
        <f t="shared" si="49"/>
        <v>0</v>
      </c>
    </row>
    <row r="299" spans="1:35" ht="12.75" customHeight="1">
      <c r="A299" s="108" t="s">
        <v>1913</v>
      </c>
      <c r="B299" s="110" t="s">
        <v>1914</v>
      </c>
      <c r="C299" s="82" t="s">
        <v>1915</v>
      </c>
      <c r="D299" s="21" t="s">
        <v>1916</v>
      </c>
      <c r="E299" s="21" t="s">
        <v>1917</v>
      </c>
      <c r="F299" s="112" t="s">
        <v>1750</v>
      </c>
      <c r="G299" s="104" t="s">
        <v>1918</v>
      </c>
      <c r="H299" s="32" t="s">
        <v>1919</v>
      </c>
      <c r="I299" s="22" t="s">
        <v>1920</v>
      </c>
      <c r="J299" s="94" t="s">
        <v>1774</v>
      </c>
      <c r="K299" s="23" t="s">
        <v>1757</v>
      </c>
      <c r="L299" s="114" t="s">
        <v>1755</v>
      </c>
      <c r="M299" s="106">
        <v>834.28</v>
      </c>
      <c r="N299" s="24" t="s">
        <v>1755</v>
      </c>
      <c r="O299" s="96">
        <v>25.651302605210418</v>
      </c>
      <c r="P299" s="25" t="s">
        <v>1757</v>
      </c>
      <c r="Q299" s="26"/>
      <c r="R299" s="27"/>
      <c r="S299" s="116" t="s">
        <v>1757</v>
      </c>
      <c r="T299" s="98">
        <v>72503</v>
      </c>
      <c r="U299" s="79">
        <v>0</v>
      </c>
      <c r="V299" s="80">
        <v>4732</v>
      </c>
      <c r="W299" s="118">
        <v>0</v>
      </c>
      <c r="X299" s="101" t="s">
        <v>1757</v>
      </c>
      <c r="Y299" s="119" t="s">
        <v>1755</v>
      </c>
      <c r="Z299" s="82">
        <f t="shared" si="40"/>
        <v>1</v>
      </c>
      <c r="AA299" s="21">
        <f t="shared" si="41"/>
        <v>0</v>
      </c>
      <c r="AB299" s="21">
        <f t="shared" si="42"/>
        <v>0</v>
      </c>
      <c r="AC299" s="21">
        <f t="shared" si="43"/>
        <v>0</v>
      </c>
      <c r="AD299" s="83" t="str">
        <f t="shared" si="44"/>
        <v>-</v>
      </c>
      <c r="AE299" s="82">
        <f t="shared" si="45"/>
        <v>1</v>
      </c>
      <c r="AF299" s="21">
        <f t="shared" si="46"/>
        <v>1</v>
      </c>
      <c r="AG299" s="21" t="str">
        <f t="shared" si="47"/>
        <v>Initial</v>
      </c>
      <c r="AH299" s="83" t="str">
        <f t="shared" si="48"/>
        <v>RLIS</v>
      </c>
      <c r="AI299" s="82">
        <f t="shared" si="4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LEAs Eligible for the 2009 SRSA Program (MS Excel)</dc:title>
  <dc:subject/>
  <dc:creator/>
  <cp:keywords/>
  <dc:description/>
  <cp:lastModifiedBy>Alan Smigielski User</cp:lastModifiedBy>
  <dcterms:created xsi:type="dcterms:W3CDTF">2009-04-07T13:48:08Z</dcterms:created>
  <dcterms:modified xsi:type="dcterms:W3CDTF">2009-05-29T18:17:56Z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