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65341" windowWidth="12120" windowHeight="9120" activeTab="0"/>
  </bookViews>
  <sheets>
    <sheet name="SRSA" sheetId="1" r:id="rId1"/>
    <sheet name="ALL" sheetId="2" r:id="rId2"/>
  </sheets>
  <definedNames>
    <definedName name="_xlnm.Print_Area" localSheetId="1">'ALL'!$A$1:$AI$201</definedName>
    <definedName name="_xlnm.Print_Area" localSheetId="0">'SRSA'!$A$1:$AF$201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<sst xmlns="http://schemas.openxmlformats.org/spreadsheetml/2006/main" count="2410" uniqueCount="650">
  <si>
    <t>FISCAL YEAR 2006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</si>
  <si>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</si>
  <si>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</si>
  <si>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</si>
  <si>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</si>
  <si>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</si>
  <si>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</si>
  <si>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</si>
  <si>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</si>
  <si>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</si>
  <si>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</si>
  <si>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</si>
  <si>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</si>
  <si>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</si>
  <si>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</si>
  <si>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</si>
  <si>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</si>
  <si>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</si>
  <si>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</si>
  <si>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</si>
  <si>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2004 Title II, Part A allocation amount</t>
  </si>
  <si>
    <t>FY 2004 Title II, Part D formula allocation amount</t>
  </si>
  <si>
    <t>FY 2004 Title IV, Part A allocation amount</t>
  </si>
  <si>
    <t>FY 2004 Title V allocation amount</t>
  </si>
  <si>
    <t>Made AYP - School Year 04-05 (Yes, No)</t>
  </si>
  <si>
    <t>Used the Reap-Flex authority School Year 05-06 (Yes, No)</t>
  </si>
  <si>
    <t>13A</t>
  </si>
  <si>
    <t>14A</t>
  </si>
  <si>
    <t>TROUP COUNTY</t>
  </si>
  <si>
    <t>200 MOOTY BRIDGE ROAD</t>
  </si>
  <si>
    <t>LAGRANGE</t>
  </si>
  <si>
    <t>GA</t>
  </si>
  <si>
    <t xml:space="preserve"> </t>
  </si>
  <si>
    <t>5,6,7,N</t>
  </si>
  <si>
    <t>NO</t>
  </si>
  <si>
    <t>CCAT</t>
  </si>
  <si>
    <t>149 NORTHSIDE DR. EAST</t>
  </si>
  <si>
    <t>STATESBORO</t>
  </si>
  <si>
    <t>M</t>
  </si>
  <si>
    <t>YES</t>
  </si>
  <si>
    <t>NORTHWEST GEORGIA RESA</t>
  </si>
  <si>
    <t>3167 CEDARTOWN HWY SE</t>
  </si>
  <si>
    <t>ROME</t>
  </si>
  <si>
    <t>NORTH GEORGIA RESA</t>
  </si>
  <si>
    <t>4731 OLD HIGHWAY 5 SOUTH</t>
  </si>
  <si>
    <t>ELLIJAY</t>
  </si>
  <si>
    <t>PIONEER RESA</t>
  </si>
  <si>
    <t>1342 HIGHWAY 254</t>
  </si>
  <si>
    <t>CLEVELAND</t>
  </si>
  <si>
    <t>METRO RESA</t>
  </si>
  <si>
    <t>1870 TEASLEY DRIVE, SE</t>
  </si>
  <si>
    <t>SMYRNA</t>
  </si>
  <si>
    <t>1,N</t>
  </si>
  <si>
    <t>NORTHEAST GEORGIA RESA</t>
  </si>
  <si>
    <t>375 WINTER STREET</t>
  </si>
  <si>
    <t>WINTERVILLE</t>
  </si>
  <si>
    <t>WEST GEORGIA RESA</t>
  </si>
  <si>
    <t>99 BROWN SCHOOL DRIVE</t>
  </si>
  <si>
    <t>GRANTVILLE</t>
  </si>
  <si>
    <t>GRIFFIN RESA</t>
  </si>
  <si>
    <t>440 TILNEY AVENUE</t>
  </si>
  <si>
    <t>GRIFFIN</t>
  </si>
  <si>
    <t>3,N</t>
  </si>
  <si>
    <t>OCONEE RESA</t>
  </si>
  <si>
    <t>518 NORTH HARRIS STREET</t>
  </si>
  <si>
    <t>SANDERSVILLE</t>
  </si>
  <si>
    <t>CENTRAL SAVANNAH RIVER RESA</t>
  </si>
  <si>
    <t>4683 AUGUSTA HWY, SE</t>
  </si>
  <si>
    <t>DEARING</t>
  </si>
  <si>
    <t>8,N</t>
  </si>
  <si>
    <t>HEART OF GEORGIA RESA</t>
  </si>
  <si>
    <t>1141 COCHRAN HIGHWAY</t>
  </si>
  <si>
    <t>EASTMAN</t>
  </si>
  <si>
    <t>FIRST DISTRICT RESA</t>
  </si>
  <si>
    <t>201 WEST LEE STREETPOST OFFICE</t>
  </si>
  <si>
    <t>BROOKLET</t>
  </si>
  <si>
    <t>2,7</t>
  </si>
  <si>
    <t>OKEFENOKEE RESA</t>
  </si>
  <si>
    <t>1450 NORTH AUGUSTA AVENUE</t>
  </si>
  <si>
    <t>WAYCROSS</t>
  </si>
  <si>
    <t>STATE SCHOOLS</t>
  </si>
  <si>
    <t>SUITE2053, 205 JESSIE HILL JR.</t>
  </si>
  <si>
    <t>ATLANTA</t>
  </si>
  <si>
    <t>2,3,8</t>
  </si>
  <si>
    <t>ODYSSEY</t>
  </si>
  <si>
    <t>1485 HIGHWAY 34 E SUITE B-1</t>
  </si>
  <si>
    <t>NEWNAN</t>
  </si>
  <si>
    <t>KIDSPEACE</t>
  </si>
  <si>
    <t>101 KIDSPEACE DRIVE</t>
  </si>
  <si>
    <t>BOWDON</t>
  </si>
  <si>
    <t>DEPARTMENT OF JUVENILE JUSTICE</t>
  </si>
  <si>
    <t>3408 CONVINGTON HWY</t>
  </si>
  <si>
    <t>DECATUR</t>
  </si>
  <si>
    <t>1,2,3,4,6,7,8</t>
  </si>
  <si>
    <t>APPLING COUNTY</t>
  </si>
  <si>
    <t>249 BLACKSHEAR HIGHWAY</t>
  </si>
  <si>
    <t>BAXLEY</t>
  </si>
  <si>
    <t>6,7,N</t>
  </si>
  <si>
    <t>ATKINSON COUNTY</t>
  </si>
  <si>
    <t>506 ROBERTS AVENUE</t>
  </si>
  <si>
    <t>PEARSON</t>
  </si>
  <si>
    <t>7,N</t>
  </si>
  <si>
    <t>ATLANTA CITY</t>
  </si>
  <si>
    <t>130 TRINITY AVE., S.W.</t>
  </si>
  <si>
    <t>1,3,N</t>
  </si>
  <si>
    <t>BACON COUNTY</t>
  </si>
  <si>
    <t>601 NORTH PIERCE STREET</t>
  </si>
  <si>
    <t>ALMA</t>
  </si>
  <si>
    <t>6,N</t>
  </si>
  <si>
    <t>BAKER COUNTY</t>
  </si>
  <si>
    <t>400 HILLCREST DRIVE</t>
  </si>
  <si>
    <t>NEWTON</t>
  </si>
  <si>
    <t>7,8,N</t>
  </si>
  <si>
    <t>BALDWIN COUNTY</t>
  </si>
  <si>
    <t>110  NORTH ABC STREET</t>
  </si>
  <si>
    <t>MILLEDGEVILLE</t>
  </si>
  <si>
    <t>BANKS COUNTY</t>
  </si>
  <si>
    <t>102 HIGHWAY 51 SOUTH</t>
  </si>
  <si>
    <t>HOMER</t>
  </si>
  <si>
    <t>BARROW COUNTY</t>
  </si>
  <si>
    <t>179 W. ATHENS STREET</t>
  </si>
  <si>
    <t>WINDER</t>
  </si>
  <si>
    <t>3,8,N</t>
  </si>
  <si>
    <t>BARTOW COUNTY</t>
  </si>
  <si>
    <t>65 GILREATH ROAD, NW</t>
  </si>
  <si>
    <t>CARTERSVILLE</t>
  </si>
  <si>
    <t>BEN HILL COUNTY</t>
  </si>
  <si>
    <t>509 W. PALM ST.</t>
  </si>
  <si>
    <t>FITZGERALD</t>
  </si>
  <si>
    <t>BERRIEN COUNTY</t>
  </si>
  <si>
    <t>100 E. SMITH AVENUE</t>
  </si>
  <si>
    <t>NASHVILLE</t>
  </si>
  <si>
    <t>BIBB COUNTY</t>
  </si>
  <si>
    <t>484 MULBERRY STREET</t>
  </si>
  <si>
    <t>MACON</t>
  </si>
  <si>
    <t>2,4,8,N</t>
  </si>
  <si>
    <t>BLECKLEY COUNTY</t>
  </si>
  <si>
    <t>909 NORTHEAST DYKES STREET</t>
  </si>
  <si>
    <t>COCHRAN</t>
  </si>
  <si>
    <t>BRANTLEY COUNTY</t>
  </si>
  <si>
    <t>ROUTE 2, BOX 22-T</t>
  </si>
  <si>
    <t>NAHUNTA</t>
  </si>
  <si>
    <t>BREMEN CITY</t>
  </si>
  <si>
    <t>504 LAUREL STREET</t>
  </si>
  <si>
    <t>BREMEN</t>
  </si>
  <si>
    <t>BROOKS COUNTY</t>
  </si>
  <si>
    <t>489 BARWICK ROAD</t>
  </si>
  <si>
    <t>QUITMAN</t>
  </si>
  <si>
    <t>4,8,N</t>
  </si>
  <si>
    <t>BRYAN COUNTY</t>
  </si>
  <si>
    <t>66 SOUTH INDUSTRIAL BOULEVARD</t>
  </si>
  <si>
    <t>PEMBROKE</t>
  </si>
  <si>
    <t>BUFORD CITY</t>
  </si>
  <si>
    <t>70 WILEY DRIVE, SUITE 200</t>
  </si>
  <si>
    <t>BUFORD</t>
  </si>
  <si>
    <t>BULLOCH COUNTY</t>
  </si>
  <si>
    <t>150 WILLIAMS RD., SUITE A</t>
  </si>
  <si>
    <t>BURKE COUNTY</t>
  </si>
  <si>
    <t>789 PERIMETER ROAD</t>
  </si>
  <si>
    <t>WAYNESBORO</t>
  </si>
  <si>
    <t>BUTTS COUNTY</t>
  </si>
  <si>
    <t>181 NORTH MULBERRY STREET</t>
  </si>
  <si>
    <t>JACKSON</t>
  </si>
  <si>
    <t>CALHOUN CITY</t>
  </si>
  <si>
    <t>380 BARRETT RD.</t>
  </si>
  <si>
    <t>CALHOUN</t>
  </si>
  <si>
    <t>CALHOUN COUNTY</t>
  </si>
  <si>
    <t>113 MAIN STREET EAST</t>
  </si>
  <si>
    <t>MORGAN</t>
  </si>
  <si>
    <t>CAMDEN COUNTY</t>
  </si>
  <si>
    <t>311 SOUTH EAST STREET</t>
  </si>
  <si>
    <t>KINGSLAND</t>
  </si>
  <si>
    <t>CANDLER COUNTY</t>
  </si>
  <si>
    <t>210 SOUTH COLLEGE STREET</t>
  </si>
  <si>
    <t>METTER</t>
  </si>
  <si>
    <t>CARROLL COUNTY</t>
  </si>
  <si>
    <t>164 INDEPENDENCE DRIVE</t>
  </si>
  <si>
    <t>CARROLLTON</t>
  </si>
  <si>
    <t>CARROLLTON CITY</t>
  </si>
  <si>
    <t>106 TROJAN DRIVE</t>
  </si>
  <si>
    <t>CARTERSVILLE CITY</t>
  </si>
  <si>
    <t>15 NELSON STREET</t>
  </si>
  <si>
    <t>CATOOSA COUNTY</t>
  </si>
  <si>
    <t>307 CLEVELAND STREET</t>
  </si>
  <si>
    <t>RINGGOLD</t>
  </si>
  <si>
    <t>CHARLTON COUNTY</t>
  </si>
  <si>
    <t>500 SOUTH THIRD STREET</t>
  </si>
  <si>
    <t>FOLKSTON</t>
  </si>
  <si>
    <t>CHATHAM COUNTY</t>
  </si>
  <si>
    <t>208 BULL STREET</t>
  </si>
  <si>
    <t>SAVANNAH</t>
  </si>
  <si>
    <t>2,4,8</t>
  </si>
  <si>
    <t>CHATTAHOOCHEE COUNTY</t>
  </si>
  <si>
    <t>26 MERRELL STREET</t>
  </si>
  <si>
    <t>CUSSETA</t>
  </si>
  <si>
    <t>CHATTOOGA COUNTY</t>
  </si>
  <si>
    <t>33 MIDDLE SCHOOL ROAD</t>
  </si>
  <si>
    <t>SUMMERVILLE</t>
  </si>
  <si>
    <t>CHEROKEE COUNTY</t>
  </si>
  <si>
    <t>221 WEST MAIN STREET</t>
  </si>
  <si>
    <t>CANTON</t>
  </si>
  <si>
    <t>CHICKAMAUGA CITY</t>
  </si>
  <si>
    <t>402 COVE ROAD</t>
  </si>
  <si>
    <t>CHICKAMAUGA</t>
  </si>
  <si>
    <t>4,N</t>
  </si>
  <si>
    <t>CLARKE COUNTY</t>
  </si>
  <si>
    <t>240 MITCHELL BRIDGE ROAD</t>
  </si>
  <si>
    <t>ATHENS</t>
  </si>
  <si>
    <t>CLAY COUNTY</t>
  </si>
  <si>
    <t>111 COMMERCE STREET</t>
  </si>
  <si>
    <t>FORT GAINES</t>
  </si>
  <si>
    <t>CLAYTON COUNTY</t>
  </si>
  <si>
    <t>1058 FIFTH AVE</t>
  </si>
  <si>
    <t>JONESBORO</t>
  </si>
  <si>
    <t>3,8</t>
  </si>
  <si>
    <t>CLINCH COUNTY</t>
  </si>
  <si>
    <t>119 SOUTH COLLEGE STREET</t>
  </si>
  <si>
    <t>HOMERVILLE</t>
  </si>
  <si>
    <t>COBB COUNTY</t>
  </si>
  <si>
    <t>514 GLOVER STREET</t>
  </si>
  <si>
    <t>MARIETTA</t>
  </si>
  <si>
    <t>COFFEE COUNTY</t>
  </si>
  <si>
    <t>1311 SOUTH PETERSON AVENUE</t>
  </si>
  <si>
    <t>DOUGLAS</t>
  </si>
  <si>
    <t>COLQUITT COUNTY</t>
  </si>
  <si>
    <t>710 28TH AVENUE, SE</t>
  </si>
  <si>
    <t>MOULTRIE</t>
  </si>
  <si>
    <t>COLUMBIA COUNTY</t>
  </si>
  <si>
    <t>6430 POLLARDS POND ROAD</t>
  </si>
  <si>
    <t>APPLING</t>
  </si>
  <si>
    <t>COMMERCE CITY</t>
  </si>
  <si>
    <t>270 LAKEVIEW DRIVE</t>
  </si>
  <si>
    <t>COMMERCE</t>
  </si>
  <si>
    <t>COOK COUNTY</t>
  </si>
  <si>
    <t>1109 NORTH PARRISH AVENUE</t>
  </si>
  <si>
    <t>ADEL</t>
  </si>
  <si>
    <t>COWETA COUNTY</t>
  </si>
  <si>
    <t>237 JACKSON STREET</t>
  </si>
  <si>
    <t>CRAWFORD COUNTY</t>
  </si>
  <si>
    <t>190 CRUSSELLE STREET</t>
  </si>
  <si>
    <t>ROBERTA</t>
  </si>
  <si>
    <t>CRISP COUNTY</t>
  </si>
  <si>
    <t>201 S. 7TH STREET</t>
  </si>
  <si>
    <t>CORDELE</t>
  </si>
  <si>
    <t>6,7</t>
  </si>
  <si>
    <t>DADE COUNTY</t>
  </si>
  <si>
    <t>52 TRADITION LANE</t>
  </si>
  <si>
    <t>TRENTON</t>
  </si>
  <si>
    <t>DALTON CITY</t>
  </si>
  <si>
    <t>100 SOUTH HAMILTON STREET</t>
  </si>
  <si>
    <t>DALTON</t>
  </si>
  <si>
    <t>2,N</t>
  </si>
  <si>
    <t>DAWSON COUNTY</t>
  </si>
  <si>
    <t>517 ALLEN STREET</t>
  </si>
  <si>
    <t>DAWSONVILLE</t>
  </si>
  <si>
    <t>DECATUR CITY</t>
  </si>
  <si>
    <t>320 NORTH MCDONOUGH STREET</t>
  </si>
  <si>
    <t>DECATUR COUNTY</t>
  </si>
  <si>
    <t>100 WEST STREET; PO DRAWER 129</t>
  </si>
  <si>
    <t>BAINBRIDGE</t>
  </si>
  <si>
    <t>DEKALB COUNTY</t>
  </si>
  <si>
    <t>3770 NORTH DECATUR ROAD</t>
  </si>
  <si>
    <t>DODGE COUNTY</t>
  </si>
  <si>
    <t>720 COLLEGE STREET</t>
  </si>
  <si>
    <t>DOOLY COUNTY</t>
  </si>
  <si>
    <t>202 COTTON STREET</t>
  </si>
  <si>
    <t>VIENNA</t>
  </si>
  <si>
    <t>DOUGHERTY COUNTY</t>
  </si>
  <si>
    <t>200 PINE AVENUE</t>
  </si>
  <si>
    <t>ALBANY</t>
  </si>
  <si>
    <t>DOUGLAS COUNTY</t>
  </si>
  <si>
    <t>9030 HIGHWAY 5</t>
  </si>
  <si>
    <t>DOUGLASVILLE</t>
  </si>
  <si>
    <t>DUBLIN CITY</t>
  </si>
  <si>
    <t>207 SHAMROCK DRIVE</t>
  </si>
  <si>
    <t>DUBLIN</t>
  </si>
  <si>
    <t>LAURENS COUNTY</t>
  </si>
  <si>
    <t>467 FIRETOWER ROAD</t>
  </si>
  <si>
    <t>EARLY COUNTY</t>
  </si>
  <si>
    <t>11927 COLUMBIA STREET</t>
  </si>
  <si>
    <t>BLAKELY</t>
  </si>
  <si>
    <t>ECHOLS COUNTY</t>
  </si>
  <si>
    <t>216 HIGHWAY 129 NORTH</t>
  </si>
  <si>
    <t>STATENVILLE</t>
  </si>
  <si>
    <t>EFFINGHAM COUNTY</t>
  </si>
  <si>
    <t>405 NORTH ASH STREET</t>
  </si>
  <si>
    <t>SPRINGFIELD</t>
  </si>
  <si>
    <t>ELBERT COUNTY</t>
  </si>
  <si>
    <t>50 LAUREL DRIVE</t>
  </si>
  <si>
    <t>ELBERTON</t>
  </si>
  <si>
    <t>EMANUEL COUNTY</t>
  </si>
  <si>
    <t>201 NORTH MAIN STREET</t>
  </si>
  <si>
    <t>SWAINSBORO</t>
  </si>
  <si>
    <t>EVANS COUNTY</t>
  </si>
  <si>
    <t>613 WEST MAIN STREET</t>
  </si>
  <si>
    <t>CLAXTON</t>
  </si>
  <si>
    <t>FANNIN COUNTY</t>
  </si>
  <si>
    <t>2290 EAST FIRST STREET</t>
  </si>
  <si>
    <t>BLUE RIDGE</t>
  </si>
  <si>
    <t>FAYETTE COUNTY</t>
  </si>
  <si>
    <t>210 STONEWALL AVENUE</t>
  </si>
  <si>
    <t>FAYETTEVILLE</t>
  </si>
  <si>
    <t>FLOYD COUNTY</t>
  </si>
  <si>
    <t>600 RIVERSIDE PARKWAY, NE</t>
  </si>
  <si>
    <t>FORSYTH COUNTY</t>
  </si>
  <si>
    <t>1120 DAHLONEGA HIGHWAY</t>
  </si>
  <si>
    <t>CUMMING</t>
  </si>
  <si>
    <t>FRANKLIN COUNTY</t>
  </si>
  <si>
    <t>919 HULL AVENUE</t>
  </si>
  <si>
    <t>CARNESVILLE</t>
  </si>
  <si>
    <t>FULTON COUNTY</t>
  </si>
  <si>
    <t>786 CLEVELAND AVENUE, SW</t>
  </si>
  <si>
    <t>1,2,3,8,N</t>
  </si>
  <si>
    <t>GAINESVILLE CITY</t>
  </si>
  <si>
    <t>508 OAK STREET, NW</t>
  </si>
  <si>
    <t>GAINESVILLE</t>
  </si>
  <si>
    <t>GILMER COUNTY</t>
  </si>
  <si>
    <t>497 BOBCAT TRAIL</t>
  </si>
  <si>
    <t>GLASCOCK COUNTY</t>
  </si>
  <si>
    <t>738 RAILROAD AVENUE</t>
  </si>
  <si>
    <t>GIBSON</t>
  </si>
  <si>
    <t>GLYNN COUNTY</t>
  </si>
  <si>
    <t>1313 EGMONT STREET</t>
  </si>
  <si>
    <t>BRUNSWICK</t>
  </si>
  <si>
    <t>2,4,N</t>
  </si>
  <si>
    <t>GORDON COUNTY</t>
  </si>
  <si>
    <t>205 WARRIOR PATH</t>
  </si>
  <si>
    <t>GRADY COUNTY</t>
  </si>
  <si>
    <t>122 NORTH BROAD</t>
  </si>
  <si>
    <t>CAIRO</t>
  </si>
  <si>
    <t>GREENE COUNTY</t>
  </si>
  <si>
    <t>101 EAST THIRD STREET,</t>
  </si>
  <si>
    <t>GREENSBORO</t>
  </si>
  <si>
    <t>SPALDING COUNTY</t>
  </si>
  <si>
    <t>216 SOUTH SIXTH STREET</t>
  </si>
  <si>
    <t>GWINNETT COUNTY</t>
  </si>
  <si>
    <t>HABERSHAM COUNTY</t>
  </si>
  <si>
    <t>132 WEST STANFORD MILL ROAD</t>
  </si>
  <si>
    <t>CLARKESVILLE</t>
  </si>
  <si>
    <t>HALL COUNTY</t>
  </si>
  <si>
    <t>711 GREEN STREET, SUITE 100</t>
  </si>
  <si>
    <t>HANCOCK COUNTY</t>
  </si>
  <si>
    <t>AUGUSTA HIGHWAY</t>
  </si>
  <si>
    <t>SPARTA</t>
  </si>
  <si>
    <t>HARALSON COUNTY</t>
  </si>
  <si>
    <t>10 VAN WERT STREET</t>
  </si>
  <si>
    <t>BUCHANAN</t>
  </si>
  <si>
    <t>HARRIS COUNTY</t>
  </si>
  <si>
    <t>132 BARNES MILL ROAD</t>
  </si>
  <si>
    <t>HAMILTON</t>
  </si>
  <si>
    <t>HART COUNTY</t>
  </si>
  <si>
    <t>284 CAMPBELL DRIVE</t>
  </si>
  <si>
    <t>HARTWELL</t>
  </si>
  <si>
    <t>HEARD COUNTY</t>
  </si>
  <si>
    <t>131 EAST COURT SQUARE,</t>
  </si>
  <si>
    <t>FRANKLIN</t>
  </si>
  <si>
    <t>HENRY COUNTY</t>
  </si>
  <si>
    <t>33 N. ZACK HINTON PARKWAY</t>
  </si>
  <si>
    <t>MCDONOUGH</t>
  </si>
  <si>
    <t>HOUSTON COUNTY</t>
  </si>
  <si>
    <t>1100 MAIN STREET</t>
  </si>
  <si>
    <t>PERRY</t>
  </si>
  <si>
    <t>IRWIN COUNTY</t>
  </si>
  <si>
    <t>210 APPLE STREET</t>
  </si>
  <si>
    <t>OCILLA</t>
  </si>
  <si>
    <t>JACKSON COUNTY</t>
  </si>
  <si>
    <t>1660 WINDER HIGHWAY</t>
  </si>
  <si>
    <t>JEFFERSON</t>
  </si>
  <si>
    <t>JASPER COUNTY</t>
  </si>
  <si>
    <t>1125-A FRED SMITH STREET</t>
  </si>
  <si>
    <t>MONTICELLO</t>
  </si>
  <si>
    <t>JEFF DAVIS COUNTY</t>
  </si>
  <si>
    <t>44 CHARLES ROGERS BLVD.</t>
  </si>
  <si>
    <t>HAZLEHURST</t>
  </si>
  <si>
    <t>JEFFERSON CITY</t>
  </si>
  <si>
    <t>575 WASHINGTON STREET</t>
  </si>
  <si>
    <t>JEFFERSON COUNTY</t>
  </si>
  <si>
    <t>1001 PEACHTREE STREET</t>
  </si>
  <si>
    <t>LOUISVILLE</t>
  </si>
  <si>
    <t>JENKINS COUNTY</t>
  </si>
  <si>
    <t>527 BARNEY AVENUE</t>
  </si>
  <si>
    <t>MILLEN</t>
  </si>
  <si>
    <t>JOHNSON COUNTY</t>
  </si>
  <si>
    <t>325 LEE STREET</t>
  </si>
  <si>
    <t>WRIGHTSVILLE</t>
  </si>
  <si>
    <t>JONES COUNTY</t>
  </si>
  <si>
    <t>125 STEWART AVENUE</t>
  </si>
  <si>
    <t>GRAY</t>
  </si>
  <si>
    <t>LAMAR COUNTY</t>
  </si>
  <si>
    <t>THREE TROJAN WAY</t>
  </si>
  <si>
    <t>BARNESVILLE</t>
  </si>
  <si>
    <t>LANIER COUNTY</t>
  </si>
  <si>
    <t>HIGHWAY 221 SOUTH &amp; MURRAY BLV</t>
  </si>
  <si>
    <t>LAKELAND</t>
  </si>
  <si>
    <t>LEE COUNTY</t>
  </si>
  <si>
    <t>PO BOX399, 126 STARKSVILLE AVE</t>
  </si>
  <si>
    <t>LEESBURG</t>
  </si>
  <si>
    <t>LIBERTY COUNTY</t>
  </si>
  <si>
    <t>110 SOUTH GAUSE STREET</t>
  </si>
  <si>
    <t>HINESVILLE</t>
  </si>
  <si>
    <t>2,8,N</t>
  </si>
  <si>
    <t>LINCOLN COUNTY</t>
  </si>
  <si>
    <t>423 METASVILLE ROAD</t>
  </si>
  <si>
    <t>LINCOLNTON</t>
  </si>
  <si>
    <t>LONG COUNTY</t>
  </si>
  <si>
    <t>MCDONALD STREET</t>
  </si>
  <si>
    <t>LUDOWICI</t>
  </si>
  <si>
    <t>LOWNDES COUNTY</t>
  </si>
  <si>
    <t>1592 NORMAN DRIVE</t>
  </si>
  <si>
    <t>VALDOSTA</t>
  </si>
  <si>
    <t>LUMPKIN COUNTY</t>
  </si>
  <si>
    <t>51 MOUNTAIN VIEW DRIVE</t>
  </si>
  <si>
    <t>DAHLONEGA</t>
  </si>
  <si>
    <t>MACON COUNTY</t>
  </si>
  <si>
    <t>HIGHWAY 49</t>
  </si>
  <si>
    <t>OGLETHORPE</t>
  </si>
  <si>
    <t>MADISON COUNTY</t>
  </si>
  <si>
    <t>55 MARY ELLEN COURT</t>
  </si>
  <si>
    <t>DANIELSVILLE</t>
  </si>
  <si>
    <t>MARIETTA CITY</t>
  </si>
  <si>
    <t>250 HOWARD STREET</t>
  </si>
  <si>
    <t>MARION COUNTY</t>
  </si>
  <si>
    <t>1697 PINEVILLE ROAD</t>
  </si>
  <si>
    <t>BUENA VISTA</t>
  </si>
  <si>
    <t>MCDUFFIE COUNTY</t>
  </si>
  <si>
    <t>716 NORTH LEE STREET</t>
  </si>
  <si>
    <t>THOMSON</t>
  </si>
  <si>
    <t>MCINTOSH COUNTY</t>
  </si>
  <si>
    <t>200 PINE STREET</t>
  </si>
  <si>
    <t>DARIEN</t>
  </si>
  <si>
    <t>MERIWETHER COUNTY</t>
  </si>
  <si>
    <t>2100 GASTON STREET</t>
  </si>
  <si>
    <t>GREENVILLE</t>
  </si>
  <si>
    <t>MILLER COUNTY</t>
  </si>
  <si>
    <t>111 NORTH FIRST STREET</t>
  </si>
  <si>
    <t>COLQUITT</t>
  </si>
  <si>
    <t>MITCHELL COUNTY</t>
  </si>
  <si>
    <t>108 SOUTH HARNEY STREET</t>
  </si>
  <si>
    <t>CAMILLA</t>
  </si>
  <si>
    <t>MONROE COUNTY</t>
  </si>
  <si>
    <t>25 BROOKLYN AVENUE</t>
  </si>
  <si>
    <t>FORSYTH</t>
  </si>
  <si>
    <t>MONTGOMERY COUNTY</t>
  </si>
  <si>
    <t>403 SOUTH FULTON STREET</t>
  </si>
  <si>
    <t>MOUNT VERNON</t>
  </si>
  <si>
    <t>MORGAN COUNTY</t>
  </si>
  <si>
    <t>1065 EAST AVENUE</t>
  </si>
  <si>
    <t>MADISON</t>
  </si>
  <si>
    <t>MURRAY COUNTY</t>
  </si>
  <si>
    <t>715 CHESTNUT STREET</t>
  </si>
  <si>
    <t>CHATSWORTH</t>
  </si>
  <si>
    <t>MUSCOGEE COUNTY</t>
  </si>
  <si>
    <t>P.O. BOX 2427, 1200 BRADLEY DR</t>
  </si>
  <si>
    <t>COLUMBUS</t>
  </si>
  <si>
    <t>2,8</t>
  </si>
  <si>
    <t>NEWTON COUNTY</t>
  </si>
  <si>
    <t>2109 NEWTON DRIVE, NE</t>
  </si>
  <si>
    <t>COVINGTON</t>
  </si>
  <si>
    <t>OCONEE COUNTY</t>
  </si>
  <si>
    <t>34 SCHOOL STREET</t>
  </si>
  <si>
    <t>WATKINSVILLE</t>
  </si>
  <si>
    <t>4,7,8,N</t>
  </si>
  <si>
    <t>OGLETHORPE COUNTY</t>
  </si>
  <si>
    <t>735 ATHENS ROAD</t>
  </si>
  <si>
    <t>LEXINGTON</t>
  </si>
  <si>
    <t>PAULDING COUNTY</t>
  </si>
  <si>
    <t>522 HARDEE STREET</t>
  </si>
  <si>
    <t>DALLAS</t>
  </si>
  <si>
    <t>PEACH COUNTY</t>
  </si>
  <si>
    <t>523 VINEVILLE STREET</t>
  </si>
  <si>
    <t>FORT VALLEY</t>
  </si>
  <si>
    <t>PELHAM CITY</t>
  </si>
  <si>
    <t>188 WEST RAILROAD STREET SOUTH</t>
  </si>
  <si>
    <t>PELHAM</t>
  </si>
  <si>
    <t>PICKENS COUNTY</t>
  </si>
  <si>
    <t>159 STEGALL DRIVE</t>
  </si>
  <si>
    <t>JASPER</t>
  </si>
  <si>
    <t>PIERCE COUNTY</t>
  </si>
  <si>
    <t>834-A EAST MAIN STREET</t>
  </si>
  <si>
    <t>BLACKSHEAR</t>
  </si>
  <si>
    <t>PIKE COUNTY</t>
  </si>
  <si>
    <t>16 JACKSON STREET</t>
  </si>
  <si>
    <t>ZEBULON</t>
  </si>
  <si>
    <t>POLK COUNTY</t>
  </si>
  <si>
    <t>612 SOUTH COLLEGE STREET</t>
  </si>
  <si>
    <t>CEDARTOWN</t>
  </si>
  <si>
    <t>PULASKI COUNTY</t>
  </si>
  <si>
    <t>206 MCCORMICK AVENUE</t>
  </si>
  <si>
    <t>HAWKINSVILLE</t>
  </si>
  <si>
    <t>PUTNAM COUNTY</t>
  </si>
  <si>
    <t>158 OLD  GLENWOOD SPRINGS ROAD</t>
  </si>
  <si>
    <t>EATONTON</t>
  </si>
  <si>
    <t>QUITMAN COUNTY</t>
  </si>
  <si>
    <t>P.O. BOX 248</t>
  </si>
  <si>
    <t>GEORGETOWN</t>
  </si>
  <si>
    <t>RABUN COUNTY</t>
  </si>
  <si>
    <t>41 EDUCATION STREET</t>
  </si>
  <si>
    <t>CLAYTON</t>
  </si>
  <si>
    <t>RANDOLPH COUNTY</t>
  </si>
  <si>
    <t>1208 ANDREW STREET</t>
  </si>
  <si>
    <t>CUTHBERT</t>
  </si>
  <si>
    <t>RICHMOND COUNTY</t>
  </si>
  <si>
    <t>864 BROAD STREET</t>
  </si>
  <si>
    <t>AUGUSTA</t>
  </si>
  <si>
    <t>ROCKDALE COUNTY</t>
  </si>
  <si>
    <t>954 NORTH MAIN STREET</t>
  </si>
  <si>
    <t>CONYERS</t>
  </si>
  <si>
    <t>ROME CITY</t>
  </si>
  <si>
    <t>508 EAST SECOND STREET</t>
  </si>
  <si>
    <t>SCHLEY COUNTY</t>
  </si>
  <si>
    <t>204 PERRY DRIVE</t>
  </si>
  <si>
    <t>ELLAVILLE</t>
  </si>
  <si>
    <t>SCREVEN COUNTY</t>
  </si>
  <si>
    <t>216 MIMS ROAD</t>
  </si>
  <si>
    <t>SYLVANIA</t>
  </si>
  <si>
    <t>SEMINOLE COUNTY</t>
  </si>
  <si>
    <t>800 SOUTH WOOLFORK AVENUE</t>
  </si>
  <si>
    <t>DONALSONVILLE</t>
  </si>
  <si>
    <t>SOCIAL CIRCLE CITY</t>
  </si>
  <si>
    <t>240-B WEST HIGHTOWER TRAIL</t>
  </si>
  <si>
    <t>SOCIAL CIRCLE</t>
  </si>
  <si>
    <t>STEPHENS COUNTY</t>
  </si>
  <si>
    <t>ROUTE 1, BOX 1050</t>
  </si>
  <si>
    <t>TOCCOA</t>
  </si>
  <si>
    <t>STEWART COUNTY</t>
  </si>
  <si>
    <t>OLD EUFAULA HIGHWAY</t>
  </si>
  <si>
    <t>LUMPKIN</t>
  </si>
  <si>
    <t>SUMTER COUNTY</t>
  </si>
  <si>
    <t>100 LEARNING LANE</t>
  </si>
  <si>
    <t>AMERICUS</t>
  </si>
  <si>
    <t>TALBOT COUNTY</t>
  </si>
  <si>
    <t>P.O. BOX 515</t>
  </si>
  <si>
    <t>TALBOTTON</t>
  </si>
  <si>
    <t>TALIAFERRO COUNTY</t>
  </si>
  <si>
    <t>557 BROAD STREET</t>
  </si>
  <si>
    <t>CRAWFORDVILLE</t>
  </si>
  <si>
    <t>TATTNALL COUNTY</t>
  </si>
  <si>
    <t>147 BRAZELL STREET</t>
  </si>
  <si>
    <t>REIDSVILLE</t>
  </si>
  <si>
    <t>TAYLOR COUNTY</t>
  </si>
  <si>
    <t>229 MULBERRY STREET</t>
  </si>
  <si>
    <t>BUTLER</t>
  </si>
  <si>
    <t>TELFAIR COUNTY</t>
  </si>
  <si>
    <t>210-B PARSONAGE STREET</t>
  </si>
  <si>
    <t>MCRAE</t>
  </si>
  <si>
    <t>TERRELL COUNTY</t>
  </si>
  <si>
    <t>955 FORRESTER DRIVE, SE</t>
  </si>
  <si>
    <t>DAWSON</t>
  </si>
  <si>
    <t>THOMAS COUNTY</t>
  </si>
  <si>
    <t>11343 U.S. HIGHWAY 319 NORTH</t>
  </si>
  <si>
    <t>THOMASVILLE</t>
  </si>
  <si>
    <t>THOMASVILLE CITY</t>
  </si>
  <si>
    <t>915 EAST JACKSON STREET</t>
  </si>
  <si>
    <t>TIFT COUNTY</t>
  </si>
  <si>
    <t>P.O. BOX 389, 207 NORTH RIDGE</t>
  </si>
  <si>
    <t>TIFTON</t>
  </si>
  <si>
    <t>TOOMBS COUNTY</t>
  </si>
  <si>
    <t>117 EAST WESLEY AVENUE</t>
  </si>
  <si>
    <t>LYONS</t>
  </si>
  <si>
    <t>TOWNS COUNTY</t>
  </si>
  <si>
    <t>67 LAKEVIEW CIRCLE, SUITE C</t>
  </si>
  <si>
    <t>HIAWASSEE</t>
  </si>
  <si>
    <t>TREUTLEN COUNTY</t>
  </si>
  <si>
    <t>202 THIRD STREET SOUTH</t>
  </si>
  <si>
    <t>SOPERTON</t>
  </si>
  <si>
    <t>TRION CITY</t>
  </si>
  <si>
    <t>1255 PINE STREET</t>
  </si>
  <si>
    <t>TRION</t>
  </si>
  <si>
    <t>TURNER COUNTY</t>
  </si>
  <si>
    <t>P.O. BOX 609</t>
  </si>
  <si>
    <t>ASHBURN</t>
  </si>
  <si>
    <t>TWIGGS COUNTY</t>
  </si>
  <si>
    <t>952 EAST MAIN STREET</t>
  </si>
  <si>
    <t>JEFFERSONVILLE</t>
  </si>
  <si>
    <t>UNION COUNTY</t>
  </si>
  <si>
    <t>10 HUGHES STREET</t>
  </si>
  <si>
    <t>BLAIRSVILLE</t>
  </si>
  <si>
    <t>THOMASTON-UPSON COUNTY</t>
  </si>
  <si>
    <t>205 CIVIC CENTER DRIVE</t>
  </si>
  <si>
    <t>THOMASTON</t>
  </si>
  <si>
    <t>VALDOSTA CITY</t>
  </si>
  <si>
    <t>PO. BOX 5407, 1204 WILLIAMS ST</t>
  </si>
  <si>
    <t>VIDALIA CITY</t>
  </si>
  <si>
    <t>301 ADAMS STREET</t>
  </si>
  <si>
    <t>VIDALIA</t>
  </si>
  <si>
    <t>WALKER COUNTY</t>
  </si>
  <si>
    <t>201 SOUTH DUKE STREET</t>
  </si>
  <si>
    <t>LAFAYETTE</t>
  </si>
  <si>
    <t>WALTON COUNTY</t>
  </si>
  <si>
    <t>200 DOUBLE SPRINGS CHURCH ROAD</t>
  </si>
  <si>
    <t>MONROE</t>
  </si>
  <si>
    <t>WARE COUNTY</t>
  </si>
  <si>
    <t>1301 BAILEY STREET</t>
  </si>
  <si>
    <t>WARREN COUNTY</t>
  </si>
  <si>
    <t>107 ACADEMY STREET</t>
  </si>
  <si>
    <t>WARRENTON</t>
  </si>
  <si>
    <t>WASHINGTON COUNTY</t>
  </si>
  <si>
    <t>501 INDUSTRIAL DRIVE</t>
  </si>
  <si>
    <t>WAYNE COUNTY</t>
  </si>
  <si>
    <t>555 SOUTH SUNSET BOULVARD</t>
  </si>
  <si>
    <t>JESUP</t>
  </si>
  <si>
    <t>WEBSTER COUNTY</t>
  </si>
  <si>
    <t>HIGHWAY 41 NORTH</t>
  </si>
  <si>
    <t>PRESTON</t>
  </si>
  <si>
    <t>WHEELER COUNTY</t>
  </si>
  <si>
    <t>MCRAE STREET</t>
  </si>
  <si>
    <t>ALAMO</t>
  </si>
  <si>
    <t>WHITE COUNTY</t>
  </si>
  <si>
    <t>113 NORTH BROOKS STREET</t>
  </si>
  <si>
    <t>WHITFIELD COUNTY</t>
  </si>
  <si>
    <t>1306 SOUTH THORNTON AVENUE</t>
  </si>
  <si>
    <t>WILCOX COUNTY</t>
  </si>
  <si>
    <t>103 NORTH BROAD STREET</t>
  </si>
  <si>
    <t>ABBEVILLE</t>
  </si>
  <si>
    <t>WILKES COUNTY</t>
  </si>
  <si>
    <t>313-A NORTH ALEXANDER AVENUE</t>
  </si>
  <si>
    <t>WASHINGTON</t>
  </si>
  <si>
    <t>WILKINSON COUNTY</t>
  </si>
  <si>
    <t>P. O. BOX 206</t>
  </si>
  <si>
    <t>IRWINTON</t>
  </si>
  <si>
    <t>WORTH COUNTY</t>
  </si>
  <si>
    <t>504 EAST PRICE STREET</t>
  </si>
  <si>
    <t>SYLVESTER</t>
  </si>
  <si>
    <t>Yes</t>
  </si>
  <si>
    <t>No</t>
  </si>
  <si>
    <t>NA</t>
  </si>
  <si>
    <t xml:space="preserve">   (229) 559-5413</t>
  </si>
  <si>
    <t>437 OLD PEACHTREE RD</t>
  </si>
  <si>
    <t>SUWANEE</t>
  </si>
  <si>
    <t xml:space="preserve">   (678) 301-6000</t>
  </si>
  <si>
    <t xml:space="preserve">   (229) 387-2400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</si>
  <si>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</si>
  <si>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</si>
  <si>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</si>
  <si>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</si>
  <si>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</si>
  <si>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</si>
  <si>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</si>
  <si>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</si>
  <si>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</si>
  <si>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</si>
  <si>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A</t>
  </si>
  <si>
    <t>LEAs ELIGIBLE for the 2006 Small Rural School Achievement Program (SRSA)</t>
  </si>
  <si>
    <t xml:space="preserve">* All Local Educational Agencies (LEAs) listed on this page are eligible for the SRSA program for Fiscal Year 2006.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</si>
  <si>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</si>
  <si>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</si>
  <si>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2005-06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</si>
  <si>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</si>
  <si>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</si>
  <si>
    <t>Georgia School Districts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</si>
</sst>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0000"/>
    <numFmt numFmtId="168" formatCode="[&lt;=9999999]###\-####;\(###\)\ ###\-####"/>
    <numFmt numFmtId="169" formatCode="&quot;$&quot;#,##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167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0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7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2" borderId="13" xfId="0" applyFont="1" applyFill="1" applyBorder="1" applyAlignment="1">
      <alignment horizontal="center"/>
    </xf>
    <xf numFmtId="2" fontId="0" fillId="0" borderId="13" xfId="0" applyNumberFormat="1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2" fontId="1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 wrapText="1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1" fillId="0" borderId="8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2" fontId="1" fillId="0" borderId="8" xfId="0" applyNumberFormat="1" applyFont="1" applyFill="1" applyBorder="1" applyAlignment="1" applyProtection="1">
      <alignment horizontal="center"/>
      <protection/>
    </xf>
    <xf numFmtId="2" fontId="1" fillId="0" borderId="11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/>
      <protection locked="0"/>
    </xf>
    <xf numFmtId="3" fontId="0" fillId="0" borderId="13" xfId="0" applyNumberFormat="1" applyFont="1" applyFill="1" applyBorder="1" applyAlignment="1" applyProtection="1">
      <alignment/>
      <protection locked="0"/>
    </xf>
    <xf numFmtId="3" fontId="0" fillId="0" borderId="15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left" textRotation="75" wrapText="1"/>
      <protection/>
    </xf>
    <xf numFmtId="0" fontId="1" fillId="0" borderId="2" xfId="0" applyNumberFormat="1" applyFont="1" applyFill="1" applyBorder="1" applyAlignment="1" applyProtection="1">
      <alignment horizontal="left" textRotation="75" wrapText="1"/>
      <protection/>
    </xf>
    <xf numFmtId="0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16" xfId="0" applyFont="1" applyFill="1" applyBorder="1" applyAlignment="1" applyProtection="1">
      <alignment horizontal="left" textRotation="75" wrapText="1"/>
      <protection locked="0"/>
    </xf>
    <xf numFmtId="0" fontId="1" fillId="4" borderId="16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8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6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49" fontId="0" fillId="2" borderId="20" xfId="0" applyNumberFormat="1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2" fontId="0" fillId="2" borderId="20" xfId="0" applyNumberFormat="1" applyFont="1" applyFill="1" applyBorder="1" applyAlignment="1">
      <alignment horizontal="center"/>
    </xf>
    <xf numFmtId="166" fontId="0" fillId="2" borderId="13" xfId="0" applyNumberFormat="1" applyFont="1" applyFill="1" applyBorder="1" applyAlignment="1">
      <alignment/>
    </xf>
    <xf numFmtId="49" fontId="0" fillId="2" borderId="15" xfId="0" applyNumberFormat="1" applyFont="1" applyFill="1" applyBorder="1" applyAlignment="1">
      <alignment/>
    </xf>
    <xf numFmtId="2" fontId="0" fillId="2" borderId="15" xfId="0" applyNumberFormat="1" applyFont="1" applyFill="1" applyBorder="1" applyAlignment="1">
      <alignment/>
    </xf>
    <xf numFmtId="0" fontId="0" fillId="2" borderId="20" xfId="0" applyFont="1" applyFill="1" applyBorder="1" applyAlignment="1">
      <alignment horizontal="center"/>
    </xf>
    <xf numFmtId="3" fontId="0" fillId="0" borderId="12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2" borderId="21" xfId="0" applyFont="1" applyFill="1" applyBorder="1" applyAlignment="1">
      <alignment/>
    </xf>
    <xf numFmtId="168" fontId="0" fillId="2" borderId="13" xfId="0" applyNumberFormat="1" applyFont="1" applyFill="1" applyBorder="1" applyAlignment="1">
      <alignment/>
    </xf>
    <xf numFmtId="0" fontId="0" fillId="0" borderId="13" xfId="0" applyFont="1" applyFill="1" applyBorder="1" applyAlignment="1" applyProtection="1">
      <alignment horizontal="center"/>
      <protection locked="0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0" fontId="0" fillId="2" borderId="18" xfId="0" applyFont="1" applyFill="1" applyBorder="1" applyAlignment="1">
      <alignment horizontal="center"/>
    </xf>
    <xf numFmtId="0" fontId="1" fillId="5" borderId="22" xfId="0" applyFont="1" applyFill="1" applyBorder="1" applyAlignment="1" applyProtection="1">
      <alignment horizontal="left" textRotation="75" wrapText="1"/>
      <protection/>
    </xf>
    <xf numFmtId="0" fontId="1" fillId="5" borderId="23" xfId="0" applyFont="1" applyFill="1" applyBorder="1" applyAlignment="1" applyProtection="1">
      <alignment horizontal="left" textRotation="75" wrapText="1"/>
      <protection/>
    </xf>
    <xf numFmtId="166" fontId="0" fillId="2" borderId="18" xfId="0" applyNumberFormat="1" applyFont="1" applyFill="1" applyBorder="1" applyAlignment="1">
      <alignment/>
    </xf>
    <xf numFmtId="168" fontId="0" fillId="2" borderId="18" xfId="0" applyNumberFormat="1" applyFont="1" applyFill="1" applyBorder="1" applyAlignment="1">
      <alignment/>
    </xf>
    <xf numFmtId="0" fontId="0" fillId="0" borderId="18" xfId="0" applyFont="1" applyFill="1" applyBorder="1" applyAlignment="1" applyProtection="1">
      <alignment horizontal="center"/>
      <protection locked="0"/>
    </xf>
    <xf numFmtId="3" fontId="0" fillId="0" borderId="18" xfId="0" applyNumberFormat="1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/>
      <protection locked="0"/>
    </xf>
    <xf numFmtId="2" fontId="0" fillId="0" borderId="18" xfId="0" applyNumberFormat="1" applyFont="1" applyFill="1" applyBorder="1" applyAlignment="1" applyProtection="1">
      <alignment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49" fontId="0" fillId="2" borderId="24" xfId="0" applyNumberFormat="1" applyFont="1" applyFill="1" applyBorder="1" applyAlignment="1">
      <alignment/>
    </xf>
    <xf numFmtId="2" fontId="0" fillId="2" borderId="24" xfId="0" applyNumberFormat="1" applyFont="1" applyFill="1" applyBorder="1" applyAlignment="1">
      <alignment/>
    </xf>
    <xf numFmtId="169" fontId="0" fillId="0" borderId="24" xfId="0" applyNumberFormat="1" applyFont="1" applyFill="1" applyBorder="1" applyAlignment="1" applyProtection="1">
      <alignment/>
      <protection locked="0"/>
    </xf>
    <xf numFmtId="169" fontId="0" fillId="0" borderId="15" xfId="0" applyNumberFormat="1" applyFont="1" applyFill="1" applyBorder="1" applyAlignment="1" applyProtection="1">
      <alignment/>
      <protection locked="0"/>
    </xf>
    <xf numFmtId="3" fontId="0" fillId="0" borderId="24" xfId="0" applyNumberFormat="1" applyFont="1" applyFill="1" applyBorder="1" applyAlignment="1" applyProtection="1">
      <alignment/>
      <protection locked="0"/>
    </xf>
    <xf numFmtId="167" fontId="0" fillId="2" borderId="17" xfId="0" applyNumberFormat="1" applyFont="1" applyFill="1" applyBorder="1" applyAlignment="1">
      <alignment/>
    </xf>
    <xf numFmtId="167" fontId="0" fillId="2" borderId="21" xfId="0" applyNumberFormat="1" applyFont="1" applyFill="1" applyBorder="1" applyAlignment="1">
      <alignment/>
    </xf>
    <xf numFmtId="3" fontId="0" fillId="0" borderId="17" xfId="0" applyNumberFormat="1" applyFont="1" applyFill="1" applyBorder="1" applyAlignment="1" applyProtection="1">
      <alignment/>
      <protection locked="0"/>
    </xf>
    <xf numFmtId="3" fontId="0" fillId="0" borderId="21" xfId="0" applyNumberFormat="1" applyFont="1" applyFill="1" applyBorder="1" applyAlignment="1" applyProtection="1">
      <alignment/>
      <protection locked="0"/>
    </xf>
    <xf numFmtId="49" fontId="0" fillId="2" borderId="19" xfId="0" applyNumberFormat="1" applyFont="1" applyFill="1" applyBorder="1" applyAlignment="1">
      <alignment/>
    </xf>
    <xf numFmtId="0" fontId="0" fillId="2" borderId="19" xfId="0" applyFont="1" applyFill="1" applyBorder="1" applyAlignment="1">
      <alignment/>
    </xf>
    <xf numFmtId="2" fontId="0" fillId="2" borderId="19" xfId="0" applyNumberFormat="1" applyFont="1" applyFill="1" applyBorder="1" applyAlignment="1">
      <alignment horizontal="center"/>
    </xf>
    <xf numFmtId="0" fontId="0" fillId="0" borderId="25" xfId="0" applyFont="1" applyFill="1" applyBorder="1" applyAlignment="1" applyProtection="1">
      <alignment horizontal="center"/>
      <protection locked="0"/>
    </xf>
    <xf numFmtId="0" fontId="1" fillId="4" borderId="26" xfId="0" applyFont="1" applyFill="1" applyBorder="1" applyAlignment="1" applyProtection="1">
      <alignment horizontal="left" textRotation="75" wrapText="1"/>
      <protection/>
    </xf>
    <xf numFmtId="0" fontId="0" fillId="2" borderId="25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0" borderId="25" xfId="0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49" fontId="0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167" fontId="0" fillId="0" borderId="17" xfId="0" applyNumberFormat="1" applyFont="1" applyFill="1" applyBorder="1" applyAlignment="1">
      <alignment/>
    </xf>
    <xf numFmtId="166" fontId="0" fillId="0" borderId="18" xfId="0" applyNumberFormat="1" applyFont="1" applyFill="1" applyBorder="1" applyAlignment="1">
      <alignment/>
    </xf>
    <xf numFmtId="168" fontId="0" fillId="0" borderId="18" xfId="0" applyNumberFormat="1" applyFont="1" applyFill="1" applyBorder="1" applyAlignment="1">
      <alignment/>
    </xf>
    <xf numFmtId="49" fontId="0" fillId="0" borderId="24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0" fillId="0" borderId="20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2" fontId="0" fillId="0" borderId="20" xfId="0" applyNumberFormat="1" applyFont="1" applyFill="1" applyBorder="1" applyAlignment="1">
      <alignment horizontal="center"/>
    </xf>
    <xf numFmtId="167" fontId="0" fillId="0" borderId="21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68" fontId="0" fillId="0" borderId="13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49" fontId="0" fillId="6" borderId="20" xfId="0" applyNumberFormat="1" applyFont="1" applyFill="1" applyBorder="1" applyAlignment="1">
      <alignment/>
    </xf>
    <xf numFmtId="0" fontId="0" fillId="6" borderId="20" xfId="0" applyFont="1" applyFill="1" applyBorder="1" applyAlignment="1">
      <alignment/>
    </xf>
    <xf numFmtId="0" fontId="0" fillId="6" borderId="21" xfId="0" applyFont="1" applyFill="1" applyBorder="1" applyAlignment="1">
      <alignment/>
    </xf>
    <xf numFmtId="0" fontId="0" fillId="6" borderId="13" xfId="0" applyFont="1" applyFill="1" applyBorder="1" applyAlignment="1">
      <alignment/>
    </xf>
    <xf numFmtId="2" fontId="0" fillId="6" borderId="20" xfId="0" applyNumberFormat="1" applyFont="1" applyFill="1" applyBorder="1" applyAlignment="1">
      <alignment horizontal="center"/>
    </xf>
    <xf numFmtId="167" fontId="0" fillId="6" borderId="21" xfId="0" applyNumberFormat="1" applyFont="1" applyFill="1" applyBorder="1" applyAlignment="1">
      <alignment/>
    </xf>
    <xf numFmtId="166" fontId="0" fillId="6" borderId="13" xfId="0" applyNumberFormat="1" applyFont="1" applyFill="1" applyBorder="1" applyAlignment="1">
      <alignment/>
    </xf>
    <xf numFmtId="168" fontId="0" fillId="6" borderId="13" xfId="0" applyNumberFormat="1" applyFont="1" applyFill="1" applyBorder="1" applyAlignment="1">
      <alignment/>
    </xf>
    <xf numFmtId="49" fontId="0" fillId="6" borderId="15" xfId="0" applyNumberFormat="1" applyFont="1" applyFill="1" applyBorder="1" applyAlignment="1">
      <alignment/>
    </xf>
    <xf numFmtId="0" fontId="0" fillId="6" borderId="13" xfId="0" applyFont="1" applyFill="1" applyBorder="1" applyAlignment="1">
      <alignment horizontal="center"/>
    </xf>
    <xf numFmtId="0" fontId="0" fillId="6" borderId="12" xfId="0" applyFont="1" applyFill="1" applyBorder="1" applyAlignment="1" applyProtection="1">
      <alignment horizontal="center"/>
      <protection locked="0"/>
    </xf>
    <xf numFmtId="3" fontId="0" fillId="6" borderId="21" xfId="0" applyNumberFormat="1" applyFont="1" applyFill="1" applyBorder="1" applyAlignment="1" applyProtection="1">
      <alignment/>
      <protection locked="0"/>
    </xf>
    <xf numFmtId="0" fontId="0" fillId="6" borderId="13" xfId="0" applyFont="1" applyFill="1" applyBorder="1" applyAlignment="1" applyProtection="1">
      <alignment horizontal="center"/>
      <protection locked="0"/>
    </xf>
    <xf numFmtId="2" fontId="0" fillId="6" borderId="15" xfId="0" applyNumberFormat="1" applyFont="1" applyFill="1" applyBorder="1" applyAlignment="1">
      <alignment/>
    </xf>
    <xf numFmtId="2" fontId="0" fillId="6" borderId="13" xfId="0" applyNumberFormat="1" applyFont="1" applyFill="1" applyBorder="1" applyAlignment="1" applyProtection="1">
      <alignment/>
      <protection locked="0"/>
    </xf>
    <xf numFmtId="2" fontId="0" fillId="6" borderId="13" xfId="0" applyNumberFormat="1" applyFont="1" applyFill="1" applyBorder="1" applyAlignment="1" applyProtection="1">
      <alignment horizontal="center"/>
      <protection locked="0"/>
    </xf>
    <xf numFmtId="0" fontId="0" fillId="6" borderId="12" xfId="0" applyFont="1" applyFill="1" applyBorder="1" applyAlignment="1">
      <alignment horizontal="center"/>
    </xf>
    <xf numFmtId="169" fontId="0" fillId="6" borderId="15" xfId="0" applyNumberFormat="1" applyFont="1" applyFill="1" applyBorder="1" applyAlignment="1" applyProtection="1">
      <alignment/>
      <protection locked="0"/>
    </xf>
    <xf numFmtId="0" fontId="0" fillId="6" borderId="13" xfId="0" applyFont="1" applyFill="1" applyBorder="1" applyAlignment="1" applyProtection="1">
      <alignment/>
      <protection locked="0"/>
    </xf>
    <xf numFmtId="0" fontId="0" fillId="6" borderId="12" xfId="0" applyFont="1" applyFill="1" applyBorder="1" applyAlignment="1" applyProtection="1">
      <alignment/>
      <protection locked="0"/>
    </xf>
    <xf numFmtId="3" fontId="0" fillId="6" borderId="15" xfId="0" applyNumberFormat="1" applyFont="1" applyFill="1" applyBorder="1" applyAlignment="1" applyProtection="1">
      <alignment/>
      <protection locked="0"/>
    </xf>
    <xf numFmtId="3" fontId="0" fillId="6" borderId="12" xfId="0" applyNumberFormat="1" applyFont="1" applyFill="1" applyBorder="1" applyAlignment="1" applyProtection="1">
      <alignment/>
      <protection locked="0"/>
    </xf>
    <xf numFmtId="0" fontId="0" fillId="6" borderId="2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" fontId="1" fillId="0" borderId="8" xfId="0" applyNumberFormat="1" applyFont="1" applyBorder="1" applyAlignment="1">
      <alignment horizontal="center"/>
    </xf>
    <xf numFmtId="0" fontId="1" fillId="0" borderId="27" xfId="0" applyFont="1" applyBorder="1" applyAlignment="1" applyProtection="1">
      <alignment horizontal="center"/>
      <protection/>
    </xf>
    <xf numFmtId="0" fontId="1" fillId="0" borderId="28" xfId="0" applyFont="1" applyFill="1" applyBorder="1" applyAlignment="1" applyProtection="1">
      <alignment horizontal="center"/>
      <protection/>
    </xf>
    <xf numFmtId="0" fontId="1" fillId="0" borderId="29" xfId="0" applyFont="1" applyFill="1" applyBorder="1" applyAlignment="1" applyProtection="1">
      <alignment horizontal="center"/>
      <protection/>
    </xf>
    <xf numFmtId="0" fontId="1" fillId="0" borderId="30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19" applyFont="1" applyAlignment="1">
      <alignment vertical="center" wrapText="1"/>
    </xf>
    <xf numFmtId="0" fontId="0" fillId="0" borderId="0" xfId="0" applyAlignment="1">
      <alignment/>
    </xf>
    <xf numFmtId="0" fontId="0" fillId="0" borderId="0" xfId="19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19" applyFont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J17"/>
  <sheetViews>
    <sheetView tabSelected="1" zoomScale="75" zoomScaleNormal="75" workbookViewId="0" topLeftCell="A1">
      <selection activeCell="A11" sqref="A11"/>
    </sheetView>
  </sheetViews>
  <sheetFormatPr defaultColWidth="9.140625" defaultRowHeight="12.75"/>
  <cols>
    <col min="2" max="2" width="9.421875" style="0" bestFit="1" customWidth="1"/>
    <col min="3" max="3" width="21.140625" style="0" bestFit="1" customWidth="1"/>
    <col min="4" max="4" width="24.00390625" style="0" bestFit="1" customWidth="1"/>
    <col min="5" max="5" width="17.2812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3.57421875" style="0" bestFit="1" customWidth="1"/>
    <col min="10" max="12" width="6.57421875" style="0" bestFit="1" customWidth="1"/>
    <col min="13" max="13" width="4.140625" style="0" bestFit="1" customWidth="1"/>
    <col min="14" max="14" width="6.57421875" style="0" bestFit="1" customWidth="1"/>
    <col min="15" max="17" width="6.57421875" style="0" hidden="1" customWidth="1"/>
    <col min="18" max="18" width="0" style="0" hidden="1" customWidth="1"/>
    <col min="19" max="19" width="6.57421875" style="0" hidden="1" customWidth="1"/>
    <col min="20" max="20" width="7.57421875" style="0" bestFit="1" customWidth="1"/>
    <col min="21" max="25" width="6.57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hidden="1" customWidth="1"/>
    <col min="35" max="35" width="6.28125" style="0" hidden="1" customWidth="1"/>
    <col min="36" max="36" width="0" style="0" hidden="1" customWidth="1"/>
  </cols>
  <sheetData>
    <row r="1" spans="1:25" ht="18" customHeight="1">
      <c r="A1" s="180" t="s">
        <v>642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4"/>
    </row>
    <row r="2" spans="1:25" ht="12.75">
      <c r="A2" s="178" t="s">
        <v>643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4"/>
    </row>
    <row r="3" spans="1:14" ht="12.75">
      <c r="A3" s="179" t="s">
        <v>644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8"/>
    </row>
    <row r="4" spans="1:14" ht="15.75" customHeight="1">
      <c r="A4" s="182" t="s">
        <v>645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</row>
    <row r="5" spans="1:22" ht="45" customHeight="1">
      <c r="A5" s="175" t="s">
        <v>646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1:14" ht="12.75">
      <c r="A6" s="177" t="s">
        <v>647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</row>
    <row r="7" spans="1:25" ht="12.75">
      <c r="A7" s="177" t="s">
        <v>648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8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4"/>
    </row>
    <row r="8" spans="1:25" ht="18">
      <c r="A8" s="9" t="s">
        <v>649</v>
      </c>
      <c r="B8" s="2"/>
      <c r="C8" s="3"/>
      <c r="D8" s="3"/>
      <c r="E8" s="3"/>
      <c r="F8" s="39"/>
      <c r="G8" s="3"/>
      <c r="H8" s="43"/>
      <c r="I8" s="3"/>
      <c r="J8" s="4"/>
      <c r="K8" s="5"/>
      <c r="L8" s="3"/>
      <c r="M8" s="6"/>
      <c r="N8" s="3"/>
      <c r="O8" s="3"/>
      <c r="P8" s="10"/>
      <c r="Q8" s="43"/>
      <c r="R8" s="43"/>
      <c r="S8" s="11"/>
      <c r="T8" s="3"/>
      <c r="U8" s="8"/>
      <c r="V8" s="8"/>
      <c r="W8" s="8"/>
      <c r="X8" s="8"/>
      <c r="Y8" s="8"/>
    </row>
    <row r="9" spans="1:35" ht="159.75" customHeight="1" thickBot="1">
      <c r="A9" s="12" t="s">
        <v>1</v>
      </c>
      <c r="B9" s="13" t="s">
        <v>2</v>
      </c>
      <c r="C9" s="14" t="s">
        <v>3</v>
      </c>
      <c r="D9" s="14" t="s">
        <v>4</v>
      </c>
      <c r="E9" s="14" t="s">
        <v>5</v>
      </c>
      <c r="F9" s="40" t="s">
        <v>6</v>
      </c>
      <c r="G9" s="15" t="s">
        <v>7</v>
      </c>
      <c r="H9" s="40" t="s">
        <v>8</v>
      </c>
      <c r="I9" s="14" t="s">
        <v>9</v>
      </c>
      <c r="J9" s="16" t="s">
        <v>10</v>
      </c>
      <c r="K9" s="17" t="s">
        <v>11</v>
      </c>
      <c r="L9" s="18" t="s">
        <v>12</v>
      </c>
      <c r="M9" s="19" t="s">
        <v>13</v>
      </c>
      <c r="N9" s="20" t="s">
        <v>14</v>
      </c>
      <c r="O9" s="21" t="s">
        <v>15</v>
      </c>
      <c r="P9" s="22" t="s">
        <v>16</v>
      </c>
      <c r="Q9" s="45" t="s">
        <v>17</v>
      </c>
      <c r="R9" s="46" t="s">
        <v>18</v>
      </c>
      <c r="S9" s="108" t="s">
        <v>19</v>
      </c>
      <c r="T9" s="52" t="s">
        <v>20</v>
      </c>
      <c r="U9" s="53" t="s">
        <v>21</v>
      </c>
      <c r="V9" s="53" t="s">
        <v>22</v>
      </c>
      <c r="W9" s="54" t="s">
        <v>23</v>
      </c>
      <c r="X9" s="86" t="s">
        <v>24</v>
      </c>
      <c r="Y9" s="87" t="s">
        <v>25</v>
      </c>
      <c r="Z9" s="55" t="s">
        <v>631</v>
      </c>
      <c r="AA9" s="56" t="s">
        <v>632</v>
      </c>
      <c r="AB9" s="56" t="s">
        <v>633</v>
      </c>
      <c r="AC9" s="57" t="s">
        <v>634</v>
      </c>
      <c r="AD9" s="58" t="s">
        <v>635</v>
      </c>
      <c r="AE9" s="55" t="s">
        <v>636</v>
      </c>
      <c r="AF9" s="56" t="s">
        <v>637</v>
      </c>
      <c r="AG9" s="57" t="s">
        <v>638</v>
      </c>
      <c r="AH9" s="59" t="s">
        <v>639</v>
      </c>
      <c r="AI9" s="60" t="s">
        <v>640</v>
      </c>
    </row>
    <row r="10" spans="1:35" ht="13.5" thickBot="1">
      <c r="A10" s="23">
        <v>1</v>
      </c>
      <c r="B10" s="23">
        <v>2</v>
      </c>
      <c r="C10" s="24">
        <v>3</v>
      </c>
      <c r="D10" s="25">
        <v>4</v>
      </c>
      <c r="E10" s="25">
        <v>5</v>
      </c>
      <c r="F10" s="41"/>
      <c r="G10" s="165">
        <v>6</v>
      </c>
      <c r="H10" s="44"/>
      <c r="I10" s="26">
        <v>7</v>
      </c>
      <c r="J10" s="27">
        <v>8</v>
      </c>
      <c r="K10" s="25">
        <v>9</v>
      </c>
      <c r="L10" s="28">
        <v>10</v>
      </c>
      <c r="M10" s="29">
        <v>11</v>
      </c>
      <c r="N10" s="30">
        <v>12</v>
      </c>
      <c r="O10" s="31">
        <v>13</v>
      </c>
      <c r="P10" s="32">
        <v>14</v>
      </c>
      <c r="Q10" s="47" t="s">
        <v>26</v>
      </c>
      <c r="R10" s="48" t="s">
        <v>27</v>
      </c>
      <c r="S10" s="166">
        <v>15</v>
      </c>
      <c r="T10" s="61">
        <v>16</v>
      </c>
      <c r="U10" s="62">
        <v>17</v>
      </c>
      <c r="V10" s="62">
        <v>18</v>
      </c>
      <c r="W10" s="63">
        <v>19</v>
      </c>
      <c r="X10" s="167">
        <v>20</v>
      </c>
      <c r="Y10" s="168">
        <v>21</v>
      </c>
      <c r="Z10" s="24"/>
      <c r="AA10" s="25"/>
      <c r="AB10" s="25"/>
      <c r="AC10" s="26"/>
      <c r="AD10" s="64">
        <v>22</v>
      </c>
      <c r="AE10" s="65"/>
      <c r="AF10" s="66"/>
      <c r="AG10" s="67"/>
      <c r="AH10" s="64">
        <v>23</v>
      </c>
      <c r="AI10" s="24" t="s">
        <v>641</v>
      </c>
    </row>
    <row r="11" spans="1:36" s="126" customFormat="1" ht="12.75">
      <c r="A11" s="113">
        <v>1300180</v>
      </c>
      <c r="B11" s="114">
        <v>604</v>
      </c>
      <c r="C11" s="115" t="s">
        <v>109</v>
      </c>
      <c r="D11" s="116" t="s">
        <v>110</v>
      </c>
      <c r="E11" s="116" t="s">
        <v>111</v>
      </c>
      <c r="F11" s="117" t="s">
        <v>31</v>
      </c>
      <c r="G11" s="118">
        <v>31770</v>
      </c>
      <c r="H11" s="119">
        <v>1770</v>
      </c>
      <c r="I11" s="120">
        <v>2297345346</v>
      </c>
      <c r="J11" s="121" t="s">
        <v>112</v>
      </c>
      <c r="K11" s="122" t="s">
        <v>39</v>
      </c>
      <c r="L11" s="107" t="s">
        <v>625</v>
      </c>
      <c r="M11" s="102">
        <v>348</v>
      </c>
      <c r="N11" s="90" t="s">
        <v>625</v>
      </c>
      <c r="O11" s="123">
        <v>27.61904762</v>
      </c>
      <c r="P11" s="122" t="str">
        <f aca="true" t="shared" si="0" ref="P11:P17">IF(O11&lt;20,"NO","YES")</f>
        <v>YES</v>
      </c>
      <c r="Q11" s="93"/>
      <c r="R11" s="94"/>
      <c r="S11" s="124" t="s">
        <v>39</v>
      </c>
      <c r="T11" s="97">
        <v>67225</v>
      </c>
      <c r="U11" s="91">
        <v>6225</v>
      </c>
      <c r="V11" s="91">
        <v>6746</v>
      </c>
      <c r="W11" s="112">
        <v>2792</v>
      </c>
      <c r="X11" s="99" t="s">
        <v>624</v>
      </c>
      <c r="Y11" s="112" t="s">
        <v>624</v>
      </c>
      <c r="Z11" s="115">
        <f aca="true" t="shared" si="1" ref="Z11:Z17">IF(OR(K11="YES",L11="YES"),1,0)</f>
        <v>1</v>
      </c>
      <c r="AA11" s="116">
        <f aca="true" t="shared" si="2" ref="AA11:AA17">IF(OR(AND(ISNUMBER(M11),AND(M11&gt;0,M11&lt;600)),AND(ISNUMBER(M11),AND(M11&gt;0,N11="YES"))),1,0)</f>
        <v>1</v>
      </c>
      <c r="AB11" s="116">
        <f aca="true" t="shared" si="3" ref="AB11:AB17">IF(AND(OR(K11="YES",L11="YES"),(Z11=0)),"Trouble",0)</f>
        <v>0</v>
      </c>
      <c r="AC11" s="116">
        <f aca="true" t="shared" si="4" ref="AC11:AC17">IF(AND(OR(AND(ISNUMBER(M11),AND(M11&gt;0,M11&lt;600)),AND(ISNUMBER(M11),AND(M11&gt;0,N11="YES"))),(AA11=0)),"Trouble",0)</f>
        <v>0</v>
      </c>
      <c r="AD11" s="125" t="str">
        <f aca="true" t="shared" si="5" ref="AD11:AD17">IF(AND(Z11=1,AA11=1),"SRSA","-")</f>
        <v>SRSA</v>
      </c>
      <c r="AE11" s="115">
        <f aca="true" t="shared" si="6" ref="AE11:AE17">IF(S11="YES",1,0)</f>
        <v>1</v>
      </c>
      <c r="AF11" s="116">
        <f aca="true" t="shared" si="7" ref="AF11:AF17">IF(OR(AND(ISNUMBER(Q11),Q11&gt;=20),(AND(ISNUMBER(Q11)=FALSE,AND(ISNUMBER(O11),O11&gt;=20)))),1,0)</f>
        <v>1</v>
      </c>
      <c r="AG11" s="116" t="str">
        <f aca="true" t="shared" si="8" ref="AG11:AG17">IF(AND(AE11=1,AF11=1),"Initial",0)</f>
        <v>Initial</v>
      </c>
      <c r="AH11" s="125" t="str">
        <f aca="true" t="shared" si="9" ref="AH11:AH17">IF(AND(AND(AG11="Initial",AI11=0),AND(ISNUMBER(M11),M11&gt;0)),"RLIS","-")</f>
        <v>-</v>
      </c>
      <c r="AI11" s="115" t="str">
        <f aca="true" t="shared" si="10" ref="AI11:AI17">IF(AND(AD11="SRSA",AG11="Initial"),"SRSA",0)</f>
        <v>SRSA</v>
      </c>
      <c r="AJ11" s="126">
        <v>1300180</v>
      </c>
    </row>
    <row r="12" spans="1:36" s="126" customFormat="1" ht="12.75">
      <c r="A12" s="127">
        <v>1301200</v>
      </c>
      <c r="B12" s="128">
        <v>630</v>
      </c>
      <c r="C12" s="129" t="s">
        <v>208</v>
      </c>
      <c r="D12" s="130" t="s">
        <v>209</v>
      </c>
      <c r="E12" s="130" t="s">
        <v>210</v>
      </c>
      <c r="F12" s="131" t="s">
        <v>31</v>
      </c>
      <c r="G12" s="132">
        <v>31751</v>
      </c>
      <c r="H12" s="133">
        <v>1751</v>
      </c>
      <c r="I12" s="134">
        <v>2297682232</v>
      </c>
      <c r="J12" s="135" t="s">
        <v>101</v>
      </c>
      <c r="K12" s="136" t="s">
        <v>39</v>
      </c>
      <c r="L12" s="33" t="s">
        <v>625</v>
      </c>
      <c r="M12" s="103">
        <v>336</v>
      </c>
      <c r="N12" s="83" t="s">
        <v>625</v>
      </c>
      <c r="O12" s="137">
        <v>36.37873754</v>
      </c>
      <c r="P12" s="136" t="str">
        <f t="shared" si="0"/>
        <v>YES</v>
      </c>
      <c r="Q12" s="36"/>
      <c r="R12" s="84"/>
      <c r="S12" s="138" t="s">
        <v>39</v>
      </c>
      <c r="T12" s="98">
        <v>74011</v>
      </c>
      <c r="U12" s="50">
        <v>7191</v>
      </c>
      <c r="V12" s="50">
        <v>6932</v>
      </c>
      <c r="W12" s="79">
        <v>2603</v>
      </c>
      <c r="X12" s="51" t="s">
        <v>624</v>
      </c>
      <c r="Y12" s="79" t="s">
        <v>624</v>
      </c>
      <c r="Z12" s="129">
        <f t="shared" si="1"/>
        <v>1</v>
      </c>
      <c r="AA12" s="130">
        <f t="shared" si="2"/>
        <v>1</v>
      </c>
      <c r="AB12" s="130">
        <f t="shared" si="3"/>
        <v>0</v>
      </c>
      <c r="AC12" s="130">
        <f t="shared" si="4"/>
        <v>0</v>
      </c>
      <c r="AD12" s="139" t="str">
        <f t="shared" si="5"/>
        <v>SRSA</v>
      </c>
      <c r="AE12" s="129">
        <f t="shared" si="6"/>
        <v>1</v>
      </c>
      <c r="AF12" s="130">
        <f t="shared" si="7"/>
        <v>1</v>
      </c>
      <c r="AG12" s="130" t="str">
        <f t="shared" si="8"/>
        <v>Initial</v>
      </c>
      <c r="AH12" s="139" t="str">
        <f t="shared" si="9"/>
        <v>-</v>
      </c>
      <c r="AI12" s="129" t="str">
        <f t="shared" si="10"/>
        <v>SRSA</v>
      </c>
      <c r="AJ12" s="126">
        <v>1301200</v>
      </c>
    </row>
    <row r="13" spans="1:36" s="126" customFormat="1" ht="12.75">
      <c r="A13" s="127">
        <v>1302370</v>
      </c>
      <c r="B13" s="128">
        <v>662</v>
      </c>
      <c r="C13" s="129" t="s">
        <v>318</v>
      </c>
      <c r="D13" s="130" t="s">
        <v>319</v>
      </c>
      <c r="E13" s="130" t="s">
        <v>320</v>
      </c>
      <c r="F13" s="131" t="s">
        <v>31</v>
      </c>
      <c r="G13" s="132">
        <v>30810</v>
      </c>
      <c r="H13" s="133">
        <v>810</v>
      </c>
      <c r="I13" s="134">
        <v>7065982291</v>
      </c>
      <c r="J13" s="135" t="s">
        <v>101</v>
      </c>
      <c r="K13" s="136" t="s">
        <v>39</v>
      </c>
      <c r="L13" s="33" t="s">
        <v>625</v>
      </c>
      <c r="M13" s="103">
        <v>584</v>
      </c>
      <c r="N13" s="83" t="s">
        <v>625</v>
      </c>
      <c r="O13" s="137">
        <v>16.43835616</v>
      </c>
      <c r="P13" s="136" t="str">
        <f t="shared" si="0"/>
        <v>NO</v>
      </c>
      <c r="Q13" s="36"/>
      <c r="R13" s="84"/>
      <c r="S13" s="138" t="s">
        <v>39</v>
      </c>
      <c r="T13" s="98">
        <v>34729</v>
      </c>
      <c r="U13" s="50">
        <v>1733</v>
      </c>
      <c r="V13" s="50">
        <v>2246</v>
      </c>
      <c r="W13" s="79">
        <v>1577</v>
      </c>
      <c r="X13" s="51" t="s">
        <v>623</v>
      </c>
      <c r="Y13" s="79" t="s">
        <v>624</v>
      </c>
      <c r="Z13" s="129">
        <f t="shared" si="1"/>
        <v>1</v>
      </c>
      <c r="AA13" s="130">
        <f t="shared" si="2"/>
        <v>1</v>
      </c>
      <c r="AB13" s="130">
        <f t="shared" si="3"/>
        <v>0</v>
      </c>
      <c r="AC13" s="130">
        <f t="shared" si="4"/>
        <v>0</v>
      </c>
      <c r="AD13" s="139" t="str">
        <f t="shared" si="5"/>
        <v>SRSA</v>
      </c>
      <c r="AE13" s="129">
        <f t="shared" si="6"/>
        <v>1</v>
      </c>
      <c r="AF13" s="130">
        <f t="shared" si="7"/>
        <v>0</v>
      </c>
      <c r="AG13" s="130">
        <f t="shared" si="8"/>
        <v>0</v>
      </c>
      <c r="AH13" s="139" t="str">
        <f t="shared" si="9"/>
        <v>-</v>
      </c>
      <c r="AI13" s="129">
        <f t="shared" si="10"/>
        <v>0</v>
      </c>
      <c r="AJ13" s="126">
        <v>1302370</v>
      </c>
    </row>
    <row r="14" spans="1:36" s="126" customFormat="1" ht="12.75">
      <c r="A14" s="140">
        <v>1300024</v>
      </c>
      <c r="B14" s="141">
        <v>797</v>
      </c>
      <c r="C14" s="142" t="s">
        <v>87</v>
      </c>
      <c r="D14" s="143" t="s">
        <v>88</v>
      </c>
      <c r="E14" s="143" t="s">
        <v>89</v>
      </c>
      <c r="F14" s="144" t="s">
        <v>31</v>
      </c>
      <c r="G14" s="145">
        <v>30108</v>
      </c>
      <c r="H14" s="146" t="s">
        <v>32</v>
      </c>
      <c r="I14" s="147">
        <v>7704377200</v>
      </c>
      <c r="J14" s="148">
        <v>8</v>
      </c>
      <c r="K14" s="149" t="s">
        <v>39</v>
      </c>
      <c r="L14" s="150" t="s">
        <v>625</v>
      </c>
      <c r="M14" s="151">
        <v>60</v>
      </c>
      <c r="N14" s="152" t="s">
        <v>625</v>
      </c>
      <c r="O14" s="153" t="s">
        <v>38</v>
      </c>
      <c r="P14" s="149" t="s">
        <v>38</v>
      </c>
      <c r="Q14" s="154"/>
      <c r="R14" s="155"/>
      <c r="S14" s="156" t="s">
        <v>39</v>
      </c>
      <c r="T14" s="157">
        <v>11648</v>
      </c>
      <c r="U14" s="158">
        <v>1274</v>
      </c>
      <c r="V14" s="158">
        <v>1067</v>
      </c>
      <c r="W14" s="159">
        <v>593</v>
      </c>
      <c r="X14" s="160" t="s">
        <v>625</v>
      </c>
      <c r="Y14" s="161" t="s">
        <v>625</v>
      </c>
      <c r="Z14" s="142">
        <f t="shared" si="1"/>
        <v>1</v>
      </c>
      <c r="AA14" s="143">
        <f t="shared" si="2"/>
        <v>1</v>
      </c>
      <c r="AB14" s="143">
        <f t="shared" si="3"/>
        <v>0</v>
      </c>
      <c r="AC14" s="143">
        <f t="shared" si="4"/>
        <v>0</v>
      </c>
      <c r="AD14" s="162" t="str">
        <f t="shared" si="5"/>
        <v>SRSA</v>
      </c>
      <c r="AE14" s="142">
        <f t="shared" si="6"/>
        <v>1</v>
      </c>
      <c r="AF14" s="143">
        <f t="shared" si="7"/>
        <v>0</v>
      </c>
      <c r="AG14" s="143">
        <f t="shared" si="8"/>
        <v>0</v>
      </c>
      <c r="AH14" s="162" t="str">
        <f t="shared" si="9"/>
        <v>-</v>
      </c>
      <c r="AI14" s="142">
        <f t="shared" si="10"/>
        <v>0</v>
      </c>
      <c r="AJ14" s="126" t="e">
        <v>#N/A</v>
      </c>
    </row>
    <row r="15" spans="1:36" s="126" customFormat="1" ht="12.75">
      <c r="A15" s="127">
        <v>1304290</v>
      </c>
      <c r="B15" s="128">
        <v>718</v>
      </c>
      <c r="C15" s="129" t="s">
        <v>492</v>
      </c>
      <c r="D15" s="130" t="s">
        <v>493</v>
      </c>
      <c r="E15" s="130" t="s">
        <v>494</v>
      </c>
      <c r="F15" s="131" t="s">
        <v>31</v>
      </c>
      <c r="G15" s="132">
        <v>39854</v>
      </c>
      <c r="H15" s="133" t="s">
        <v>32</v>
      </c>
      <c r="I15" s="134">
        <v>2293344189</v>
      </c>
      <c r="J15" s="135" t="s">
        <v>101</v>
      </c>
      <c r="K15" s="136" t="s">
        <v>39</v>
      </c>
      <c r="L15" s="33" t="s">
        <v>625</v>
      </c>
      <c r="M15" s="103">
        <v>255</v>
      </c>
      <c r="N15" s="83" t="s">
        <v>625</v>
      </c>
      <c r="O15" s="137">
        <v>32.05741627</v>
      </c>
      <c r="P15" s="136" t="str">
        <f t="shared" si="0"/>
        <v>YES</v>
      </c>
      <c r="Q15" s="36"/>
      <c r="R15" s="84"/>
      <c r="S15" s="138" t="s">
        <v>39</v>
      </c>
      <c r="T15" s="98">
        <v>51376</v>
      </c>
      <c r="U15" s="50">
        <v>3742</v>
      </c>
      <c r="V15" s="50">
        <v>3968</v>
      </c>
      <c r="W15" s="79">
        <v>1574</v>
      </c>
      <c r="X15" s="51" t="s">
        <v>623</v>
      </c>
      <c r="Y15" s="79" t="s">
        <v>624</v>
      </c>
      <c r="Z15" s="129">
        <f t="shared" si="1"/>
        <v>1</v>
      </c>
      <c r="AA15" s="130">
        <f t="shared" si="2"/>
        <v>1</v>
      </c>
      <c r="AB15" s="130">
        <f t="shared" si="3"/>
        <v>0</v>
      </c>
      <c r="AC15" s="130">
        <f t="shared" si="4"/>
        <v>0</v>
      </c>
      <c r="AD15" s="139" t="str">
        <f t="shared" si="5"/>
        <v>SRSA</v>
      </c>
      <c r="AE15" s="129">
        <f t="shared" si="6"/>
        <v>1</v>
      </c>
      <c r="AF15" s="130">
        <f t="shared" si="7"/>
        <v>1</v>
      </c>
      <c r="AG15" s="130" t="str">
        <f t="shared" si="8"/>
        <v>Initial</v>
      </c>
      <c r="AH15" s="139" t="str">
        <f t="shared" si="9"/>
        <v>-</v>
      </c>
      <c r="AI15" s="129" t="str">
        <f t="shared" si="10"/>
        <v>SRSA</v>
      </c>
      <c r="AJ15" s="126">
        <v>1304290</v>
      </c>
    </row>
    <row r="16" spans="1:36" s="126" customFormat="1" ht="12.75">
      <c r="A16" s="127">
        <v>1304680</v>
      </c>
      <c r="B16" s="128">
        <v>731</v>
      </c>
      <c r="C16" s="129" t="s">
        <v>533</v>
      </c>
      <c r="D16" s="130" t="s">
        <v>534</v>
      </c>
      <c r="E16" s="130" t="s">
        <v>535</v>
      </c>
      <c r="F16" s="131" t="s">
        <v>31</v>
      </c>
      <c r="G16" s="132">
        <v>30631</v>
      </c>
      <c r="H16" s="133">
        <v>631</v>
      </c>
      <c r="I16" s="134">
        <v>7064562575</v>
      </c>
      <c r="J16" s="135" t="s">
        <v>101</v>
      </c>
      <c r="K16" s="136" t="s">
        <v>39</v>
      </c>
      <c r="L16" s="33" t="s">
        <v>625</v>
      </c>
      <c r="M16" s="103">
        <v>251</v>
      </c>
      <c r="N16" s="83" t="s">
        <v>625</v>
      </c>
      <c r="O16" s="137">
        <v>32.06349206</v>
      </c>
      <c r="P16" s="136" t="str">
        <f t="shared" si="0"/>
        <v>YES</v>
      </c>
      <c r="Q16" s="36"/>
      <c r="R16" s="84"/>
      <c r="S16" s="138" t="s">
        <v>39</v>
      </c>
      <c r="T16" s="98">
        <v>42783</v>
      </c>
      <c r="U16" s="50">
        <v>2880</v>
      </c>
      <c r="V16" s="50">
        <v>3192</v>
      </c>
      <c r="W16" s="79">
        <v>1288</v>
      </c>
      <c r="X16" s="51" t="s">
        <v>624</v>
      </c>
      <c r="Y16" s="79" t="s">
        <v>624</v>
      </c>
      <c r="Z16" s="129">
        <f t="shared" si="1"/>
        <v>1</v>
      </c>
      <c r="AA16" s="130">
        <f t="shared" si="2"/>
        <v>1</v>
      </c>
      <c r="AB16" s="130">
        <f t="shared" si="3"/>
        <v>0</v>
      </c>
      <c r="AC16" s="130">
        <f t="shared" si="4"/>
        <v>0</v>
      </c>
      <c r="AD16" s="139" t="str">
        <f t="shared" si="5"/>
        <v>SRSA</v>
      </c>
      <c r="AE16" s="129">
        <f t="shared" si="6"/>
        <v>1</v>
      </c>
      <c r="AF16" s="130">
        <f t="shared" si="7"/>
        <v>1</v>
      </c>
      <c r="AG16" s="130" t="str">
        <f t="shared" si="8"/>
        <v>Initial</v>
      </c>
      <c r="AH16" s="139" t="str">
        <f t="shared" si="9"/>
        <v>-</v>
      </c>
      <c r="AI16" s="129" t="str">
        <f t="shared" si="10"/>
        <v>SRSA</v>
      </c>
      <c r="AJ16" s="126">
        <v>1304680</v>
      </c>
    </row>
    <row r="17" spans="1:36" s="126" customFormat="1" ht="12.75">
      <c r="A17" s="127">
        <v>1305580</v>
      </c>
      <c r="B17" s="128">
        <v>752</v>
      </c>
      <c r="C17" s="129" t="s">
        <v>601</v>
      </c>
      <c r="D17" s="130" t="s">
        <v>602</v>
      </c>
      <c r="E17" s="130" t="s">
        <v>603</v>
      </c>
      <c r="F17" s="131" t="s">
        <v>31</v>
      </c>
      <c r="G17" s="132">
        <v>31824</v>
      </c>
      <c r="H17" s="133">
        <v>1824</v>
      </c>
      <c r="I17" s="134">
        <v>9122293315</v>
      </c>
      <c r="J17" s="135" t="s">
        <v>101</v>
      </c>
      <c r="K17" s="136" t="s">
        <v>39</v>
      </c>
      <c r="L17" s="33" t="s">
        <v>625</v>
      </c>
      <c r="M17" s="103">
        <v>349</v>
      </c>
      <c r="N17" s="83" t="s">
        <v>625</v>
      </c>
      <c r="O17" s="137">
        <v>24.70588235</v>
      </c>
      <c r="P17" s="136" t="str">
        <f t="shared" si="0"/>
        <v>YES</v>
      </c>
      <c r="Q17" s="36"/>
      <c r="R17" s="84"/>
      <c r="S17" s="138" t="s">
        <v>39</v>
      </c>
      <c r="T17" s="98">
        <v>39678</v>
      </c>
      <c r="U17" s="50">
        <v>2357</v>
      </c>
      <c r="V17" s="50">
        <v>2876</v>
      </c>
      <c r="W17" s="79">
        <v>1409</v>
      </c>
      <c r="X17" s="51" t="s">
        <v>623</v>
      </c>
      <c r="Y17" s="79" t="s">
        <v>625</v>
      </c>
      <c r="Z17" s="129">
        <f t="shared" si="1"/>
        <v>1</v>
      </c>
      <c r="AA17" s="130">
        <f t="shared" si="2"/>
        <v>1</v>
      </c>
      <c r="AB17" s="130">
        <f t="shared" si="3"/>
        <v>0</v>
      </c>
      <c r="AC17" s="130">
        <f t="shared" si="4"/>
        <v>0</v>
      </c>
      <c r="AD17" s="139" t="str">
        <f t="shared" si="5"/>
        <v>SRSA</v>
      </c>
      <c r="AE17" s="129">
        <f t="shared" si="6"/>
        <v>1</v>
      </c>
      <c r="AF17" s="130">
        <f t="shared" si="7"/>
        <v>1</v>
      </c>
      <c r="AG17" s="130" t="str">
        <f t="shared" si="8"/>
        <v>Initial</v>
      </c>
      <c r="AH17" s="139" t="str">
        <f t="shared" si="9"/>
        <v>-</v>
      </c>
      <c r="AI17" s="129" t="str">
        <f t="shared" si="10"/>
        <v>SRSA</v>
      </c>
      <c r="AJ17" s="126">
        <v>1305580</v>
      </c>
    </row>
    <row r="18" s="126" customFormat="1" ht="12.75"/>
    <row r="19" s="126" customFormat="1" ht="12.75"/>
    <row r="20" s="126" customFormat="1" ht="12.75"/>
    <row r="21" s="126" customFormat="1" ht="12.75"/>
    <row r="22" s="126" customFormat="1" ht="12.75"/>
    <row r="23" s="126" customFormat="1" ht="12.75"/>
    <row r="24" s="126" customFormat="1" ht="12.75"/>
    <row r="25" s="126" customFormat="1" ht="12.75"/>
    <row r="26" s="126" customFormat="1" ht="12.75"/>
    <row r="27" s="126" customFormat="1" ht="12.75"/>
    <row r="28" s="126" customFormat="1" ht="12.75"/>
    <row r="29" s="126" customFormat="1" ht="12.75"/>
    <row r="30" s="126" customFormat="1" ht="12.75"/>
    <row r="31" s="126" customFormat="1" ht="12.75"/>
    <row r="32" s="126" customFormat="1" ht="12.75"/>
    <row r="33" s="126" customFormat="1" ht="12.75"/>
    <row r="34" s="126" customFormat="1" ht="12.75"/>
    <row r="35" s="126" customFormat="1" ht="12.75"/>
    <row r="36" s="126" customFormat="1" ht="12.75"/>
    <row r="37" s="126" customFormat="1" ht="12.75"/>
    <row r="38" s="126" customFormat="1" ht="12.75"/>
    <row r="39" s="126" customFormat="1" ht="12.75"/>
    <row r="40" s="126" customFormat="1" ht="12.75"/>
    <row r="41" s="126" customFormat="1" ht="12.75"/>
    <row r="42" s="126" customFormat="1" ht="12.75"/>
    <row r="43" s="126" customFormat="1" ht="12.75"/>
    <row r="44" s="126" customFormat="1" ht="12.75"/>
    <row r="45" s="126" customFormat="1" ht="12.75"/>
    <row r="46" s="126" customFormat="1" ht="12.75"/>
    <row r="47" s="126" customFormat="1" ht="12.75"/>
    <row r="48" s="126" customFormat="1" ht="12.75"/>
    <row r="49" s="126" customFormat="1" ht="12.75"/>
    <row r="50" s="126" customFormat="1" ht="12.75"/>
    <row r="51" s="126" customFormat="1" ht="12.75"/>
    <row r="52" s="126" customFormat="1" ht="12.75"/>
    <row r="53" s="126" customFormat="1" ht="12.75"/>
    <row r="54" s="126" customFormat="1" ht="12.75"/>
    <row r="55" s="126" customFormat="1" ht="12.75"/>
    <row r="56" s="126" customFormat="1" ht="12.75"/>
    <row r="57" s="126" customFormat="1" ht="12.75"/>
    <row r="58" s="126" customFormat="1" ht="12.75"/>
    <row r="59" s="126" customFormat="1" ht="12.75"/>
    <row r="60" s="126" customFormat="1" ht="12.75"/>
    <row r="61" s="126" customFormat="1" ht="12.75"/>
    <row r="62" s="126" customFormat="1" ht="12.75"/>
    <row r="63" s="126" customFormat="1" ht="12.75"/>
    <row r="64" s="126" customFormat="1" ht="12.75"/>
    <row r="65" s="126" customFormat="1" ht="12.75"/>
    <row r="66" s="126" customFormat="1" ht="12.75"/>
    <row r="67" s="126" customFormat="1" ht="12.75"/>
    <row r="68" s="126" customFormat="1" ht="12.75"/>
    <row r="69" s="126" customFormat="1" ht="12.75"/>
    <row r="70" s="126" customFormat="1" ht="12.75"/>
    <row r="71" s="126" customFormat="1" ht="12.75"/>
    <row r="72" s="126" customFormat="1" ht="12.75"/>
    <row r="73" s="126" customFormat="1" ht="12.75"/>
    <row r="74" s="126" customFormat="1" ht="12.75"/>
    <row r="75" s="126" customFormat="1" ht="12.75"/>
    <row r="76" s="126" customFormat="1" ht="12.75"/>
    <row r="77" s="126" customFormat="1" ht="12.75"/>
    <row r="78" s="126" customFormat="1" ht="12.75"/>
    <row r="79" s="126" customFormat="1" ht="12.75"/>
    <row r="80" s="126" customFormat="1" ht="12.75"/>
    <row r="81" s="126" customFormat="1" ht="12.75"/>
    <row r="82" s="126" customFormat="1" ht="12.75"/>
    <row r="83" s="126" customFormat="1" ht="12.75"/>
    <row r="84" s="126" customFormat="1" ht="12.75"/>
    <row r="85" s="126" customFormat="1" ht="12.75"/>
    <row r="86" s="126" customFormat="1" ht="12.75"/>
    <row r="87" s="126" customFormat="1" ht="12.75"/>
    <row r="88" s="126" customFormat="1" ht="12.75"/>
    <row r="89" s="126" customFormat="1" ht="12.75"/>
    <row r="90" s="126" customFormat="1" ht="12.75"/>
    <row r="91" s="126" customFormat="1" ht="12.75"/>
    <row r="92" s="126" customFormat="1" ht="12.75"/>
    <row r="93" s="126" customFormat="1" ht="12.75"/>
    <row r="94" s="126" customFormat="1" ht="12.75"/>
    <row r="95" s="126" customFormat="1" ht="12.75"/>
    <row r="96" s="126" customFormat="1" ht="12.75"/>
    <row r="97" s="126" customFormat="1" ht="12.75"/>
    <row r="98" s="126" customFormat="1" ht="12.75"/>
    <row r="99" s="126" customFormat="1" ht="12.75"/>
    <row r="100" s="126" customFormat="1" ht="12.75"/>
    <row r="101" s="126" customFormat="1" ht="12.75"/>
    <row r="102" s="126" customFormat="1" ht="12.75"/>
    <row r="103" s="126" customFormat="1" ht="12.75"/>
    <row r="104" s="126" customFormat="1" ht="12.75"/>
    <row r="105" s="126" customFormat="1" ht="12.75"/>
    <row r="106" s="126" customFormat="1" ht="12.75"/>
    <row r="107" s="126" customFormat="1" ht="12.75"/>
    <row r="108" s="126" customFormat="1" ht="12.75"/>
    <row r="109" s="126" customFormat="1" ht="12.75"/>
    <row r="110" s="126" customFormat="1" ht="12.75"/>
    <row r="111" s="126" customFormat="1" ht="12.75"/>
    <row r="112" s="126" customFormat="1" ht="12.75"/>
    <row r="113" s="126" customFormat="1" ht="12.75"/>
    <row r="114" s="126" customFormat="1" ht="12.75"/>
    <row r="115" s="126" customFormat="1" ht="12.75"/>
    <row r="116" s="126" customFormat="1" ht="12.75"/>
    <row r="117" s="126" customFormat="1" ht="12.75"/>
    <row r="118" s="126" customFormat="1" ht="12.75"/>
    <row r="119" s="126" customFormat="1" ht="12.75"/>
    <row r="120" s="126" customFormat="1" ht="12.75"/>
    <row r="121" s="126" customFormat="1" ht="12.75"/>
    <row r="122" s="126" customFormat="1" ht="12.75"/>
    <row r="123" s="126" customFormat="1" ht="12.75"/>
    <row r="124" s="126" customFormat="1" ht="12.75"/>
    <row r="125" s="126" customFormat="1" ht="12.75"/>
    <row r="126" s="126" customFormat="1" ht="12.75"/>
    <row r="127" s="126" customFormat="1" ht="12.75"/>
    <row r="128" s="126" customFormat="1" ht="12.75"/>
    <row r="129" s="126" customFormat="1" ht="12.75"/>
    <row r="130" s="126" customFormat="1" ht="12.75"/>
    <row r="131" s="126" customFormat="1" ht="12.75"/>
    <row r="132" s="126" customFormat="1" ht="12.75"/>
    <row r="133" s="126" customFormat="1" ht="12.75"/>
    <row r="134" s="126" customFormat="1" ht="12.75"/>
    <row r="135" s="126" customFormat="1" ht="12.75"/>
    <row r="136" s="126" customFormat="1" ht="12.75"/>
    <row r="137" s="126" customFormat="1" ht="12.75"/>
    <row r="138" s="126" customFormat="1" ht="12.75"/>
    <row r="139" s="126" customFormat="1" ht="12.75"/>
    <row r="140" s="126" customFormat="1" ht="12.75"/>
    <row r="141" s="126" customFormat="1" ht="12.75"/>
    <row r="142" s="126" customFormat="1" ht="12.75"/>
    <row r="143" s="126" customFormat="1" ht="12.75"/>
    <row r="144" s="126" customFormat="1" ht="12.75"/>
    <row r="145" s="126" customFormat="1" ht="12.75"/>
    <row r="146" s="126" customFormat="1" ht="12.75"/>
    <row r="147" s="126" customFormat="1" ht="12.75"/>
    <row r="148" s="126" customFormat="1" ht="12.75"/>
    <row r="149" s="126" customFormat="1" ht="12.75"/>
    <row r="150" s="126" customFormat="1" ht="12.75"/>
    <row r="151" s="126" customFormat="1" ht="12.75"/>
    <row r="152" s="126" customFormat="1" ht="12.75"/>
    <row r="153" s="126" customFormat="1" ht="12.75"/>
    <row r="154" s="126" customFormat="1" ht="12.75"/>
    <row r="155" s="126" customFormat="1" ht="12.75"/>
    <row r="156" s="126" customFormat="1" ht="12.75"/>
    <row r="157" s="126" customFormat="1" ht="12.75"/>
    <row r="158" s="126" customFormat="1" ht="12.75"/>
    <row r="159" s="126" customFormat="1" ht="12.75"/>
    <row r="160" s="126" customFormat="1" ht="12.75"/>
    <row r="161" s="126" customFormat="1" ht="12.75"/>
    <row r="162" s="126" customFormat="1" ht="12.75"/>
    <row r="163" s="126" customFormat="1" ht="12.75"/>
    <row r="164" s="126" customFormat="1" ht="12.75"/>
    <row r="165" s="126" customFormat="1" ht="12.75"/>
    <row r="166" s="126" customFormat="1" ht="12.75"/>
    <row r="167" s="126" customFormat="1" ht="12.75"/>
    <row r="168" s="126" customFormat="1" ht="12.75"/>
    <row r="169" s="126" customFormat="1" ht="12.75"/>
    <row r="170" s="126" customFormat="1" ht="12.75"/>
    <row r="171" s="126" customFormat="1" ht="12.75"/>
    <row r="172" s="126" customFormat="1" ht="12.75"/>
    <row r="173" s="126" customFormat="1" ht="12.75"/>
    <row r="174" s="126" customFormat="1" ht="12.75"/>
    <row r="175" s="126" customFormat="1" ht="12.75"/>
    <row r="176" s="126" customFormat="1" ht="12.75"/>
    <row r="177" s="126" customFormat="1" ht="12.75"/>
    <row r="178" s="126" customFormat="1" ht="12.75"/>
    <row r="179" s="126" customFormat="1" ht="12.75"/>
    <row r="180" s="126" customFormat="1" ht="12.75"/>
    <row r="181" s="126" customFormat="1" ht="12.75"/>
    <row r="182" s="126" customFormat="1" ht="12.75"/>
    <row r="183" s="126" customFormat="1" ht="12.75"/>
    <row r="184" s="126" customFormat="1" ht="12.75"/>
    <row r="185" s="126" customFormat="1" ht="12.75"/>
    <row r="186" s="126" customFormat="1" ht="12.75"/>
    <row r="187" s="126" customFormat="1" ht="12.75"/>
    <row r="188" s="126" customFormat="1" ht="12.75"/>
    <row r="189" s="126" customFormat="1" ht="12.75"/>
    <row r="190" s="126" customFormat="1" ht="12.75"/>
    <row r="191" s="126" customFormat="1" ht="12.75"/>
    <row r="192" s="126" customFormat="1" ht="12.75"/>
    <row r="193" s="126" customFormat="1" ht="12.75"/>
    <row r="194" s="126" customFormat="1" ht="12.75"/>
    <row r="195" s="126" customFormat="1" ht="12.75"/>
    <row r="196" s="126" customFormat="1" ht="12.75"/>
    <row r="197" s="126" customFormat="1" ht="12.75"/>
    <row r="198" s="126" customFormat="1" ht="12.75"/>
    <row r="199" s="126" customFormat="1" ht="12.75"/>
    <row r="200" s="126" customFormat="1" ht="12.75"/>
    <row r="201" s="126" customFormat="1" ht="12.75"/>
    <row r="202" s="126" customFormat="1" ht="12.75"/>
    <row r="203" s="126" customFormat="1" ht="12.75"/>
    <row r="204" s="126" customFormat="1" ht="12.75"/>
    <row r="205" s="126" customFormat="1" ht="12.75"/>
    <row r="206" s="126" customFormat="1" ht="12.75"/>
    <row r="207" s="126" customFormat="1" ht="12.75"/>
    <row r="208" s="126" customFormat="1" ht="12.75"/>
    <row r="209" s="126" customFormat="1" ht="12.75"/>
  </sheetData>
  <mergeCells count="7">
    <mergeCell ref="A5:V5"/>
    <mergeCell ref="A6:N6"/>
    <mergeCell ref="A7:N7"/>
    <mergeCell ref="A1:N1"/>
    <mergeCell ref="A2:N2"/>
    <mergeCell ref="A3:N3"/>
    <mergeCell ref="A4:N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 r:id="rId5"/>
  <headerFooter alignWithMargins="0">
    <oddFooter>&amp;L&amp;"Arial,Bold"&amp;2006&amp;C&amp;P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211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7.7109375" style="0" customWidth="1"/>
    <col min="2" max="2" width="9.421875" style="0" bestFit="1" customWidth="1"/>
    <col min="3" max="3" width="35.28125" style="0" bestFit="1" customWidth="1"/>
    <col min="4" max="4" width="36.421875" style="0" bestFit="1" customWidth="1"/>
    <col min="5" max="5" width="17.421875" style="0" bestFit="1" customWidth="1"/>
    <col min="6" max="6" width="6.8515625" style="42" hidden="1" customWidth="1"/>
    <col min="7" max="7" width="6.8515625" style="0" customWidth="1"/>
    <col min="8" max="8" width="5.8515625" style="42" hidden="1" customWidth="1"/>
    <col min="9" max="9" width="15.28125" style="0" bestFit="1" customWidth="1"/>
    <col min="10" max="10" width="11.57421875" style="0" bestFit="1" customWidth="1"/>
    <col min="11" max="12" width="6.57421875" style="0" bestFit="1" customWidth="1"/>
    <col min="13" max="13" width="7.57421875" style="0" bestFit="1" customWidth="1"/>
    <col min="14" max="16" width="6.57421875" style="0" bestFit="1" customWidth="1"/>
    <col min="17" max="17" width="6.57421875" style="42" hidden="1" customWidth="1"/>
    <col min="18" max="18" width="9.140625" style="42" hidden="1" customWidth="1"/>
    <col min="19" max="19" width="6.57421875" style="0" bestFit="1" customWidth="1"/>
    <col min="20" max="20" width="7.57421875" style="0" bestFit="1" customWidth="1"/>
    <col min="21" max="25" width="6.57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customWidth="1"/>
    <col min="35" max="35" width="6.28125" style="0" hidden="1" customWidth="1"/>
  </cols>
  <sheetData>
    <row r="1" spans="1:25" ht="12.75">
      <c r="A1" s="1" t="s">
        <v>0</v>
      </c>
      <c r="B1" s="2"/>
      <c r="C1" s="3"/>
      <c r="D1" s="3"/>
      <c r="E1" s="3"/>
      <c r="F1" s="38"/>
      <c r="G1" s="3"/>
      <c r="H1" s="43"/>
      <c r="I1" s="3"/>
      <c r="J1" s="4"/>
      <c r="K1" s="5"/>
      <c r="L1" s="3"/>
      <c r="M1" s="6"/>
      <c r="N1" s="3"/>
      <c r="O1" s="3"/>
      <c r="Q1" s="43"/>
      <c r="R1" s="43"/>
      <c r="S1" s="7"/>
      <c r="T1" s="3"/>
      <c r="U1" s="8"/>
      <c r="V1" s="8"/>
      <c r="W1" s="8"/>
      <c r="X1" s="8"/>
      <c r="Y1" s="8"/>
    </row>
    <row r="2" spans="1:25" ht="18">
      <c r="A2" s="9" t="s">
        <v>649</v>
      </c>
      <c r="B2" s="2"/>
      <c r="C2" s="3"/>
      <c r="D2" s="3"/>
      <c r="E2" s="3"/>
      <c r="F2" s="39"/>
      <c r="G2" s="3"/>
      <c r="H2" s="43"/>
      <c r="I2" s="3"/>
      <c r="J2" s="4"/>
      <c r="K2" s="5"/>
      <c r="L2" s="3"/>
      <c r="M2" s="6"/>
      <c r="N2" s="3"/>
      <c r="O2" s="3"/>
      <c r="P2" s="10"/>
      <c r="Q2" s="43"/>
      <c r="R2" s="43"/>
      <c r="S2" s="11"/>
      <c r="T2" s="3"/>
      <c r="U2" s="8"/>
      <c r="V2" s="8"/>
      <c r="W2" s="8"/>
      <c r="X2" s="8"/>
      <c r="Y2" s="8"/>
    </row>
    <row r="3" spans="1:35" ht="159.75" customHeight="1" thickBot="1">
      <c r="A3" s="12" t="s">
        <v>1</v>
      </c>
      <c r="B3" s="13" t="s">
        <v>2</v>
      </c>
      <c r="C3" s="14" t="s">
        <v>3</v>
      </c>
      <c r="D3" s="14" t="s">
        <v>4</v>
      </c>
      <c r="E3" s="14" t="s">
        <v>5</v>
      </c>
      <c r="F3" s="40" t="s">
        <v>6</v>
      </c>
      <c r="G3" s="15" t="s">
        <v>7</v>
      </c>
      <c r="H3" s="40" t="s">
        <v>8</v>
      </c>
      <c r="I3" s="14" t="s">
        <v>9</v>
      </c>
      <c r="J3" s="16" t="s">
        <v>10</v>
      </c>
      <c r="K3" s="17" t="s">
        <v>11</v>
      </c>
      <c r="L3" s="18" t="s">
        <v>12</v>
      </c>
      <c r="M3" s="19" t="s">
        <v>13</v>
      </c>
      <c r="N3" s="20" t="s">
        <v>14</v>
      </c>
      <c r="O3" s="21" t="s">
        <v>15</v>
      </c>
      <c r="P3" s="22" t="s">
        <v>16</v>
      </c>
      <c r="Q3" s="45" t="s">
        <v>17</v>
      </c>
      <c r="R3" s="46" t="s">
        <v>18</v>
      </c>
      <c r="S3" s="108" t="s">
        <v>19</v>
      </c>
      <c r="T3" s="52" t="s">
        <v>20</v>
      </c>
      <c r="U3" s="53" t="s">
        <v>21</v>
      </c>
      <c r="V3" s="53" t="s">
        <v>22</v>
      </c>
      <c r="W3" s="54" t="s">
        <v>23</v>
      </c>
      <c r="X3" s="86" t="s">
        <v>24</v>
      </c>
      <c r="Y3" s="87" t="s">
        <v>25</v>
      </c>
      <c r="Z3" s="55" t="s">
        <v>631</v>
      </c>
      <c r="AA3" s="56" t="s">
        <v>632</v>
      </c>
      <c r="AB3" s="56" t="s">
        <v>633</v>
      </c>
      <c r="AC3" s="57" t="s">
        <v>634</v>
      </c>
      <c r="AD3" s="58" t="s">
        <v>635</v>
      </c>
      <c r="AE3" s="55" t="s">
        <v>636</v>
      </c>
      <c r="AF3" s="56" t="s">
        <v>637</v>
      </c>
      <c r="AG3" s="57" t="s">
        <v>638</v>
      </c>
      <c r="AH3" s="59" t="s">
        <v>639</v>
      </c>
      <c r="AI3" s="60" t="s">
        <v>640</v>
      </c>
    </row>
    <row r="4" spans="1:35" s="80" customFormat="1" ht="13.5" thickBot="1">
      <c r="A4" s="64">
        <v>1</v>
      </c>
      <c r="B4" s="169">
        <v>2</v>
      </c>
      <c r="C4" s="24">
        <v>3</v>
      </c>
      <c r="D4" s="24">
        <v>4</v>
      </c>
      <c r="E4" s="24">
        <v>5</v>
      </c>
      <c r="F4" s="41"/>
      <c r="G4" s="165">
        <v>6</v>
      </c>
      <c r="H4" s="170"/>
      <c r="I4" s="171">
        <v>7</v>
      </c>
      <c r="J4" s="27">
        <v>8</v>
      </c>
      <c r="K4" s="24">
        <v>9</v>
      </c>
      <c r="L4" s="169">
        <v>10</v>
      </c>
      <c r="M4" s="24">
        <v>11</v>
      </c>
      <c r="N4" s="171">
        <v>12</v>
      </c>
      <c r="O4" s="27">
        <v>13</v>
      </c>
      <c r="P4" s="24">
        <v>14</v>
      </c>
      <c r="Q4" s="170" t="s">
        <v>26</v>
      </c>
      <c r="R4" s="172" t="s">
        <v>27</v>
      </c>
      <c r="S4" s="171">
        <v>15</v>
      </c>
      <c r="T4" s="27">
        <v>16</v>
      </c>
      <c r="U4" s="24">
        <v>17</v>
      </c>
      <c r="V4" s="24">
        <v>18</v>
      </c>
      <c r="W4" s="169">
        <v>19</v>
      </c>
      <c r="X4" s="173">
        <v>20</v>
      </c>
      <c r="Y4" s="174">
        <v>21</v>
      </c>
      <c r="Z4" s="24"/>
      <c r="AA4" s="24"/>
      <c r="AB4" s="24"/>
      <c r="AC4" s="171"/>
      <c r="AD4" s="64">
        <v>22</v>
      </c>
      <c r="AE4" s="24"/>
      <c r="AF4" s="24"/>
      <c r="AG4" s="171"/>
      <c r="AH4" s="64">
        <v>23</v>
      </c>
      <c r="AI4" s="24" t="s">
        <v>641</v>
      </c>
    </row>
    <row r="5" spans="1:35" ht="12.75">
      <c r="A5" s="104">
        <v>1300060</v>
      </c>
      <c r="B5" s="105">
        <v>601</v>
      </c>
      <c r="C5" s="68" t="s">
        <v>94</v>
      </c>
      <c r="D5" s="69" t="s">
        <v>95</v>
      </c>
      <c r="E5" s="69" t="s">
        <v>96</v>
      </c>
      <c r="F5" s="106" t="s">
        <v>31</v>
      </c>
      <c r="G5" s="100">
        <v>31513</v>
      </c>
      <c r="H5" s="88">
        <v>1513</v>
      </c>
      <c r="I5" s="89">
        <v>9123678600</v>
      </c>
      <c r="J5" s="95" t="s">
        <v>97</v>
      </c>
      <c r="K5" s="85" t="s">
        <v>34</v>
      </c>
      <c r="L5" s="107" t="s">
        <v>625</v>
      </c>
      <c r="M5" s="102">
        <v>3139</v>
      </c>
      <c r="N5" s="90" t="s">
        <v>625</v>
      </c>
      <c r="O5" s="96">
        <v>23.15328467</v>
      </c>
      <c r="P5" s="85" t="str">
        <f>IF(O5&lt;20,"NO","YES")</f>
        <v>YES</v>
      </c>
      <c r="Q5" s="93"/>
      <c r="R5" s="94"/>
      <c r="S5" s="109" t="s">
        <v>39</v>
      </c>
      <c r="T5" s="97"/>
      <c r="U5" s="92"/>
      <c r="V5" s="92"/>
      <c r="W5" s="111"/>
      <c r="X5" s="99" t="s">
        <v>623</v>
      </c>
      <c r="Y5" s="112" t="s">
        <v>625</v>
      </c>
      <c r="Z5" s="68">
        <f>IF(OR(K5="YES",L5="YES"),1,0)</f>
        <v>0</v>
      </c>
      <c r="AA5" s="69">
        <f>IF(OR(AND(ISNUMBER(M5),AND(M5&gt;0,M5&lt;600)),AND(ISNUMBER(M5),AND(M5&gt;0,N5="YES"))),1,0)</f>
        <v>0</v>
      </c>
      <c r="AB5" s="69">
        <f>IF(AND(OR(K5="YES",L5="YES"),(Z5=0)),"Trouble",0)</f>
        <v>0</v>
      </c>
      <c r="AC5" s="69">
        <f>IF(AND(OR(AND(ISNUMBER(M5),AND(M5&gt;0,M5&lt;600)),AND(ISNUMBER(M5),AND(M5&gt;0,N5="YES"))),(AA5=0)),"Trouble",0)</f>
        <v>0</v>
      </c>
      <c r="AD5" s="70" t="str">
        <f>IF(AND(Z5=1,AA5=1),"SRSA","-")</f>
        <v>-</v>
      </c>
      <c r="AE5" s="68">
        <f>IF(S5="YES",1,0)</f>
        <v>1</v>
      </c>
      <c r="AF5" s="69">
        <f>IF(OR(AND(ISNUMBER(Q5),Q5&gt;=20),(AND(ISNUMBER(Q5)=FALSE,AND(ISNUMBER(O5),O5&gt;=20)))),1,0)</f>
        <v>1</v>
      </c>
      <c r="AG5" s="69" t="str">
        <f>IF(AND(AE5=1,AF5=1),"Initial",0)</f>
        <v>Initial</v>
      </c>
      <c r="AH5" s="70" t="str">
        <f>IF(AND(AND(AG5="Initial",AI5=0),AND(ISNUMBER(M5),M5&gt;0)),"RLIS","-")</f>
        <v>RLIS</v>
      </c>
      <c r="AI5" s="68">
        <f>IF(AND(AD5="SRSA",AG5="Initial"),"SRSA",0)</f>
        <v>0</v>
      </c>
    </row>
    <row r="6" spans="1:35" ht="12.75">
      <c r="A6" s="71">
        <v>1300090</v>
      </c>
      <c r="B6" s="72">
        <v>602</v>
      </c>
      <c r="C6" s="81" t="s">
        <v>98</v>
      </c>
      <c r="D6" s="73" t="s">
        <v>99</v>
      </c>
      <c r="E6" s="73" t="s">
        <v>100</v>
      </c>
      <c r="F6" s="74" t="s">
        <v>31</v>
      </c>
      <c r="G6" s="101">
        <v>31642</v>
      </c>
      <c r="H6" s="75">
        <v>1642</v>
      </c>
      <c r="I6" s="82">
        <v>9124227373</v>
      </c>
      <c r="J6" s="76" t="s">
        <v>101</v>
      </c>
      <c r="K6" s="35" t="s">
        <v>39</v>
      </c>
      <c r="L6" s="33" t="s">
        <v>625</v>
      </c>
      <c r="M6" s="103">
        <v>1658</v>
      </c>
      <c r="N6" s="83" t="s">
        <v>625</v>
      </c>
      <c r="O6" s="77">
        <v>29.01342674</v>
      </c>
      <c r="P6" s="35" t="str">
        <f>IF(O6&lt;20,"NO","YES")</f>
        <v>YES</v>
      </c>
      <c r="Q6" s="36"/>
      <c r="R6" s="84"/>
      <c r="S6" s="110" t="s">
        <v>39</v>
      </c>
      <c r="T6" s="98"/>
      <c r="U6" s="37"/>
      <c r="V6" s="37"/>
      <c r="W6" s="34"/>
      <c r="X6" s="51" t="s">
        <v>624</v>
      </c>
      <c r="Y6" s="79" t="s">
        <v>625</v>
      </c>
      <c r="Z6" s="81">
        <f aca="true" t="shared" si="0" ref="Z6:Z69">IF(OR(K6="YES",L6="YES"),1,0)</f>
        <v>1</v>
      </c>
      <c r="AA6" s="73">
        <f aca="true" t="shared" si="1" ref="AA6:AA69">IF(OR(AND(ISNUMBER(M6),AND(M6&gt;0,M6&lt;600)),AND(ISNUMBER(M6),AND(M6&gt;0,N6="YES"))),1,0)</f>
        <v>0</v>
      </c>
      <c r="AB6" s="73">
        <f aca="true" t="shared" si="2" ref="AB6:AB69">IF(AND(OR(K6="YES",L6="YES"),(Z6=0)),"Trouble",0)</f>
        <v>0</v>
      </c>
      <c r="AC6" s="73">
        <f aca="true" t="shared" si="3" ref="AC6:AC69">IF(AND(OR(AND(ISNUMBER(M6),AND(M6&gt;0,M6&lt;600)),AND(ISNUMBER(M6),AND(M6&gt;0,N6="YES"))),(AA6=0)),"Trouble",0)</f>
        <v>0</v>
      </c>
      <c r="AD6" s="78" t="str">
        <f aca="true" t="shared" si="4" ref="AD6:AD69">IF(AND(Z6=1,AA6=1),"SRSA","-")</f>
        <v>-</v>
      </c>
      <c r="AE6" s="81">
        <f aca="true" t="shared" si="5" ref="AE6:AE69">IF(S6="YES",1,0)</f>
        <v>1</v>
      </c>
      <c r="AF6" s="73">
        <f aca="true" t="shared" si="6" ref="AF6:AF69">IF(OR(AND(ISNUMBER(Q6),Q6&gt;=20),(AND(ISNUMBER(Q6)=FALSE,AND(ISNUMBER(O6),O6&gt;=20)))),1,0)</f>
        <v>1</v>
      </c>
      <c r="AG6" s="73" t="str">
        <f aca="true" t="shared" si="7" ref="AG6:AG69">IF(AND(AE6=1,AF6=1),"Initial",0)</f>
        <v>Initial</v>
      </c>
      <c r="AH6" s="78" t="str">
        <f aca="true" t="shared" si="8" ref="AH6:AH69">IF(AND(AND(AG6="Initial",AI6=0),AND(ISNUMBER(M6),M6&gt;0)),"RLIS","-")</f>
        <v>RLIS</v>
      </c>
      <c r="AI6" s="81">
        <f aca="true" t="shared" si="9" ref="AI6:AI69">IF(AND(AD6="SRSA",AG6="Initial"),"SRSA",0)</f>
        <v>0</v>
      </c>
    </row>
    <row r="7" spans="1:35" ht="12.75">
      <c r="A7" s="71">
        <v>1300120</v>
      </c>
      <c r="B7" s="72">
        <v>761</v>
      </c>
      <c r="C7" s="81" t="s">
        <v>102</v>
      </c>
      <c r="D7" s="73" t="s">
        <v>103</v>
      </c>
      <c r="E7" s="73" t="s">
        <v>82</v>
      </c>
      <c r="F7" s="74" t="s">
        <v>31</v>
      </c>
      <c r="G7" s="101">
        <v>30303</v>
      </c>
      <c r="H7" s="75" t="s">
        <v>32</v>
      </c>
      <c r="I7" s="82">
        <v>4048023500</v>
      </c>
      <c r="J7" s="76" t="s">
        <v>104</v>
      </c>
      <c r="K7" s="35" t="s">
        <v>34</v>
      </c>
      <c r="L7" s="33" t="s">
        <v>625</v>
      </c>
      <c r="M7" s="103">
        <v>49965</v>
      </c>
      <c r="N7" s="83" t="s">
        <v>625</v>
      </c>
      <c r="O7" s="77">
        <v>37.07362084</v>
      </c>
      <c r="P7" s="35" t="str">
        <f>IF(O7&lt;20,"NO","YES")</f>
        <v>YES</v>
      </c>
      <c r="Q7" s="36"/>
      <c r="R7" s="84"/>
      <c r="S7" s="110" t="s">
        <v>34</v>
      </c>
      <c r="T7" s="98"/>
      <c r="U7" s="37"/>
      <c r="V7" s="37"/>
      <c r="W7" s="34"/>
      <c r="X7" s="51" t="s">
        <v>624</v>
      </c>
      <c r="Y7" s="79" t="s">
        <v>625</v>
      </c>
      <c r="Z7" s="81">
        <f t="shared" si="0"/>
        <v>0</v>
      </c>
      <c r="AA7" s="73">
        <f t="shared" si="1"/>
        <v>0</v>
      </c>
      <c r="AB7" s="73">
        <f t="shared" si="2"/>
        <v>0</v>
      </c>
      <c r="AC7" s="73">
        <f t="shared" si="3"/>
        <v>0</v>
      </c>
      <c r="AD7" s="78" t="str">
        <f t="shared" si="4"/>
        <v>-</v>
      </c>
      <c r="AE7" s="81">
        <f t="shared" si="5"/>
        <v>0</v>
      </c>
      <c r="AF7" s="73">
        <f t="shared" si="6"/>
        <v>1</v>
      </c>
      <c r="AG7" s="73">
        <f t="shared" si="7"/>
        <v>0</v>
      </c>
      <c r="AH7" s="78" t="str">
        <f t="shared" si="8"/>
        <v>-</v>
      </c>
      <c r="AI7" s="81">
        <f t="shared" si="9"/>
        <v>0</v>
      </c>
    </row>
    <row r="8" spans="1:35" ht="12.75">
      <c r="A8" s="71">
        <v>1300150</v>
      </c>
      <c r="B8" s="72">
        <v>603</v>
      </c>
      <c r="C8" s="81" t="s">
        <v>105</v>
      </c>
      <c r="D8" s="73" t="s">
        <v>106</v>
      </c>
      <c r="E8" s="73" t="s">
        <v>107</v>
      </c>
      <c r="F8" s="74" t="s">
        <v>31</v>
      </c>
      <c r="G8" s="101">
        <v>31510</v>
      </c>
      <c r="H8" s="75">
        <v>1510</v>
      </c>
      <c r="I8" s="82">
        <v>9126327363</v>
      </c>
      <c r="J8" s="76" t="s">
        <v>108</v>
      </c>
      <c r="K8" s="35" t="s">
        <v>34</v>
      </c>
      <c r="L8" s="33" t="s">
        <v>625</v>
      </c>
      <c r="M8" s="103">
        <v>1763</v>
      </c>
      <c r="N8" s="83" t="s">
        <v>625</v>
      </c>
      <c r="O8" s="77">
        <v>22.94647589</v>
      </c>
      <c r="P8" s="35" t="str">
        <f>IF(O8&lt;20,"NO","YES")</f>
        <v>YES</v>
      </c>
      <c r="Q8" s="36"/>
      <c r="R8" s="84"/>
      <c r="S8" s="110" t="s">
        <v>39</v>
      </c>
      <c r="T8" s="98"/>
      <c r="U8" s="37"/>
      <c r="V8" s="37"/>
      <c r="W8" s="34"/>
      <c r="X8" s="51" t="s">
        <v>623</v>
      </c>
      <c r="Y8" s="79" t="s">
        <v>625</v>
      </c>
      <c r="Z8" s="81">
        <f t="shared" si="0"/>
        <v>0</v>
      </c>
      <c r="AA8" s="73">
        <f t="shared" si="1"/>
        <v>0</v>
      </c>
      <c r="AB8" s="73">
        <f t="shared" si="2"/>
        <v>0</v>
      </c>
      <c r="AC8" s="73">
        <f t="shared" si="3"/>
        <v>0</v>
      </c>
      <c r="AD8" s="78" t="str">
        <f t="shared" si="4"/>
        <v>-</v>
      </c>
      <c r="AE8" s="81">
        <f t="shared" si="5"/>
        <v>1</v>
      </c>
      <c r="AF8" s="73">
        <f t="shared" si="6"/>
        <v>1</v>
      </c>
      <c r="AG8" s="73" t="str">
        <f t="shared" si="7"/>
        <v>Initial</v>
      </c>
      <c r="AH8" s="78" t="str">
        <f t="shared" si="8"/>
        <v>RLIS</v>
      </c>
      <c r="AI8" s="81">
        <f t="shared" si="9"/>
        <v>0</v>
      </c>
    </row>
    <row r="9" spans="1:35" ht="12.75">
      <c r="A9" s="71">
        <v>1300180</v>
      </c>
      <c r="B9" s="72">
        <v>604</v>
      </c>
      <c r="C9" s="81" t="s">
        <v>109</v>
      </c>
      <c r="D9" s="73" t="s">
        <v>110</v>
      </c>
      <c r="E9" s="73" t="s">
        <v>111</v>
      </c>
      <c r="F9" s="74" t="s">
        <v>31</v>
      </c>
      <c r="G9" s="101">
        <v>31770</v>
      </c>
      <c r="H9" s="75">
        <v>1770</v>
      </c>
      <c r="I9" s="82">
        <v>2297345346</v>
      </c>
      <c r="J9" s="76" t="s">
        <v>112</v>
      </c>
      <c r="K9" s="35" t="s">
        <v>39</v>
      </c>
      <c r="L9" s="33" t="s">
        <v>625</v>
      </c>
      <c r="M9" s="103">
        <v>348</v>
      </c>
      <c r="N9" s="83" t="s">
        <v>625</v>
      </c>
      <c r="O9" s="77">
        <v>27.61904762</v>
      </c>
      <c r="P9" s="35" t="str">
        <f>IF(O9&lt;20,"NO","YES")</f>
        <v>YES</v>
      </c>
      <c r="Q9" s="36"/>
      <c r="R9" s="84"/>
      <c r="S9" s="110" t="s">
        <v>39</v>
      </c>
      <c r="T9" s="98">
        <v>67225</v>
      </c>
      <c r="U9" s="50">
        <v>6225</v>
      </c>
      <c r="V9" s="50">
        <v>6746</v>
      </c>
      <c r="W9" s="79">
        <v>2792</v>
      </c>
      <c r="X9" s="51" t="s">
        <v>624</v>
      </c>
      <c r="Y9" s="79" t="s">
        <v>624</v>
      </c>
      <c r="Z9" s="81">
        <f t="shared" si="0"/>
        <v>1</v>
      </c>
      <c r="AA9" s="73">
        <f t="shared" si="1"/>
        <v>1</v>
      </c>
      <c r="AB9" s="73">
        <f t="shared" si="2"/>
        <v>0</v>
      </c>
      <c r="AC9" s="73">
        <f t="shared" si="3"/>
        <v>0</v>
      </c>
      <c r="AD9" s="78" t="str">
        <f t="shared" si="4"/>
        <v>SRSA</v>
      </c>
      <c r="AE9" s="81">
        <f t="shared" si="5"/>
        <v>1</v>
      </c>
      <c r="AF9" s="73">
        <f t="shared" si="6"/>
        <v>1</v>
      </c>
      <c r="AG9" s="73" t="str">
        <f t="shared" si="7"/>
        <v>Initial</v>
      </c>
      <c r="AH9" s="78" t="str">
        <f t="shared" si="8"/>
        <v>-</v>
      </c>
      <c r="AI9" s="81" t="str">
        <f t="shared" si="9"/>
        <v>SRSA</v>
      </c>
    </row>
    <row r="10" spans="1:35" ht="12.75">
      <c r="A10" s="71">
        <v>1300210</v>
      </c>
      <c r="B10" s="72">
        <v>605</v>
      </c>
      <c r="C10" s="81" t="s">
        <v>113</v>
      </c>
      <c r="D10" s="73" t="s">
        <v>114</v>
      </c>
      <c r="E10" s="73" t="s">
        <v>115</v>
      </c>
      <c r="F10" s="74" t="s">
        <v>31</v>
      </c>
      <c r="G10" s="101">
        <v>31061</v>
      </c>
      <c r="H10" s="75">
        <v>1061</v>
      </c>
      <c r="I10" s="82">
        <v>4784534176</v>
      </c>
      <c r="J10" s="76" t="s">
        <v>108</v>
      </c>
      <c r="K10" s="35" t="s">
        <v>34</v>
      </c>
      <c r="L10" s="33" t="s">
        <v>625</v>
      </c>
      <c r="M10" s="103">
        <v>5602</v>
      </c>
      <c r="N10" s="83" t="s">
        <v>625</v>
      </c>
      <c r="O10" s="77">
        <v>20.39580564</v>
      </c>
      <c r="P10" s="35" t="str">
        <f aca="true" t="shared" si="10" ref="P10:P15">IF(O10&lt;20,"NO","YES")</f>
        <v>YES</v>
      </c>
      <c r="Q10" s="36"/>
      <c r="R10" s="84"/>
      <c r="S10" s="110" t="s">
        <v>39</v>
      </c>
      <c r="T10" s="98"/>
      <c r="U10" s="37"/>
      <c r="V10" s="37"/>
      <c r="W10" s="34"/>
      <c r="X10" s="51" t="s">
        <v>624</v>
      </c>
      <c r="Y10" s="79" t="s">
        <v>625</v>
      </c>
      <c r="Z10" s="81">
        <f t="shared" si="0"/>
        <v>0</v>
      </c>
      <c r="AA10" s="73">
        <f t="shared" si="1"/>
        <v>0</v>
      </c>
      <c r="AB10" s="73">
        <f t="shared" si="2"/>
        <v>0</v>
      </c>
      <c r="AC10" s="73">
        <f t="shared" si="3"/>
        <v>0</v>
      </c>
      <c r="AD10" s="78" t="str">
        <f t="shared" si="4"/>
        <v>-</v>
      </c>
      <c r="AE10" s="81">
        <f t="shared" si="5"/>
        <v>1</v>
      </c>
      <c r="AF10" s="73">
        <f t="shared" si="6"/>
        <v>1</v>
      </c>
      <c r="AG10" s="73" t="str">
        <f t="shared" si="7"/>
        <v>Initial</v>
      </c>
      <c r="AH10" s="78" t="str">
        <f t="shared" si="8"/>
        <v>RLIS</v>
      </c>
      <c r="AI10" s="81">
        <f t="shared" si="9"/>
        <v>0</v>
      </c>
    </row>
    <row r="11" spans="1:35" ht="12.75">
      <c r="A11" s="71">
        <v>1300240</v>
      </c>
      <c r="B11" s="72">
        <v>606</v>
      </c>
      <c r="C11" s="81" t="s">
        <v>116</v>
      </c>
      <c r="D11" s="73" t="s">
        <v>117</v>
      </c>
      <c r="E11" s="73" t="s">
        <v>118</v>
      </c>
      <c r="F11" s="74" t="s">
        <v>31</v>
      </c>
      <c r="G11" s="101">
        <v>30547</v>
      </c>
      <c r="H11" s="75">
        <v>547</v>
      </c>
      <c r="I11" s="82">
        <v>7066772224</v>
      </c>
      <c r="J11" s="76" t="s">
        <v>101</v>
      </c>
      <c r="K11" s="35" t="s">
        <v>39</v>
      </c>
      <c r="L11" s="33" t="s">
        <v>625</v>
      </c>
      <c r="M11" s="103">
        <v>2600</v>
      </c>
      <c r="N11" s="83" t="s">
        <v>625</v>
      </c>
      <c r="O11" s="77">
        <v>17.28873239</v>
      </c>
      <c r="P11" s="35" t="str">
        <f t="shared" si="10"/>
        <v>NO</v>
      </c>
      <c r="Q11" s="36"/>
      <c r="R11" s="84"/>
      <c r="S11" s="110" t="s">
        <v>39</v>
      </c>
      <c r="T11" s="98"/>
      <c r="U11" s="37"/>
      <c r="V11" s="37"/>
      <c r="W11" s="34"/>
      <c r="X11" s="51" t="s">
        <v>623</v>
      </c>
      <c r="Y11" s="79" t="s">
        <v>625</v>
      </c>
      <c r="Z11" s="81">
        <f t="shared" si="0"/>
        <v>1</v>
      </c>
      <c r="AA11" s="73">
        <f t="shared" si="1"/>
        <v>0</v>
      </c>
      <c r="AB11" s="73">
        <f t="shared" si="2"/>
        <v>0</v>
      </c>
      <c r="AC11" s="73">
        <f t="shared" si="3"/>
        <v>0</v>
      </c>
      <c r="AD11" s="78" t="str">
        <f t="shared" si="4"/>
        <v>-</v>
      </c>
      <c r="AE11" s="81">
        <f t="shared" si="5"/>
        <v>1</v>
      </c>
      <c r="AF11" s="73">
        <f t="shared" si="6"/>
        <v>0</v>
      </c>
      <c r="AG11" s="73">
        <f t="shared" si="7"/>
        <v>0</v>
      </c>
      <c r="AH11" s="78" t="str">
        <f t="shared" si="8"/>
        <v>-</v>
      </c>
      <c r="AI11" s="81">
        <f t="shared" si="9"/>
        <v>0</v>
      </c>
    </row>
    <row r="12" spans="1:35" ht="12.75">
      <c r="A12" s="71">
        <v>1300290</v>
      </c>
      <c r="B12" s="72">
        <v>607</v>
      </c>
      <c r="C12" s="81" t="s">
        <v>119</v>
      </c>
      <c r="D12" s="73" t="s">
        <v>120</v>
      </c>
      <c r="E12" s="73" t="s">
        <v>121</v>
      </c>
      <c r="F12" s="74" t="s">
        <v>31</v>
      </c>
      <c r="G12" s="101">
        <v>30680</v>
      </c>
      <c r="H12" s="75">
        <v>680</v>
      </c>
      <c r="I12" s="82">
        <v>7708674527</v>
      </c>
      <c r="J12" s="76" t="s">
        <v>122</v>
      </c>
      <c r="K12" s="35" t="s">
        <v>34</v>
      </c>
      <c r="L12" s="33" t="s">
        <v>625</v>
      </c>
      <c r="M12" s="103">
        <v>10474</v>
      </c>
      <c r="N12" s="83" t="s">
        <v>625</v>
      </c>
      <c r="O12" s="77">
        <v>13.65336658</v>
      </c>
      <c r="P12" s="35" t="str">
        <f t="shared" si="10"/>
        <v>NO</v>
      </c>
      <c r="Q12" s="36"/>
      <c r="R12" s="84"/>
      <c r="S12" s="110" t="s">
        <v>34</v>
      </c>
      <c r="T12" s="98"/>
      <c r="U12" s="37"/>
      <c r="V12" s="37"/>
      <c r="W12" s="34"/>
      <c r="X12" s="51" t="s">
        <v>623</v>
      </c>
      <c r="Y12" s="79" t="s">
        <v>625</v>
      </c>
      <c r="Z12" s="81">
        <f t="shared" si="0"/>
        <v>0</v>
      </c>
      <c r="AA12" s="73">
        <f t="shared" si="1"/>
        <v>0</v>
      </c>
      <c r="AB12" s="73">
        <f t="shared" si="2"/>
        <v>0</v>
      </c>
      <c r="AC12" s="73">
        <f t="shared" si="3"/>
        <v>0</v>
      </c>
      <c r="AD12" s="78" t="str">
        <f t="shared" si="4"/>
        <v>-</v>
      </c>
      <c r="AE12" s="81">
        <f t="shared" si="5"/>
        <v>0</v>
      </c>
      <c r="AF12" s="73">
        <f t="shared" si="6"/>
        <v>0</v>
      </c>
      <c r="AG12" s="73">
        <f t="shared" si="7"/>
        <v>0</v>
      </c>
      <c r="AH12" s="78" t="str">
        <f t="shared" si="8"/>
        <v>-</v>
      </c>
      <c r="AI12" s="81">
        <f t="shared" si="9"/>
        <v>0</v>
      </c>
    </row>
    <row r="13" spans="1:35" ht="12.75">
      <c r="A13" s="71">
        <v>1300330</v>
      </c>
      <c r="B13" s="72">
        <v>608</v>
      </c>
      <c r="C13" s="81" t="s">
        <v>123</v>
      </c>
      <c r="D13" s="73" t="s">
        <v>124</v>
      </c>
      <c r="E13" s="73" t="s">
        <v>125</v>
      </c>
      <c r="F13" s="74" t="s">
        <v>31</v>
      </c>
      <c r="G13" s="101">
        <v>30120</v>
      </c>
      <c r="H13" s="75">
        <v>120</v>
      </c>
      <c r="I13" s="82">
        <v>7706065800</v>
      </c>
      <c r="J13" s="76" t="s">
        <v>122</v>
      </c>
      <c r="K13" s="35" t="s">
        <v>34</v>
      </c>
      <c r="L13" s="33" t="s">
        <v>625</v>
      </c>
      <c r="M13" s="103">
        <v>13968</v>
      </c>
      <c r="N13" s="83" t="s">
        <v>625</v>
      </c>
      <c r="O13" s="77">
        <v>13.55408389</v>
      </c>
      <c r="P13" s="35" t="str">
        <f t="shared" si="10"/>
        <v>NO</v>
      </c>
      <c r="Q13" s="36"/>
      <c r="R13" s="84"/>
      <c r="S13" s="110" t="s">
        <v>34</v>
      </c>
      <c r="T13" s="98"/>
      <c r="U13" s="37"/>
      <c r="V13" s="37"/>
      <c r="W13" s="34"/>
      <c r="X13" s="51" t="s">
        <v>624</v>
      </c>
      <c r="Y13" s="79" t="s">
        <v>625</v>
      </c>
      <c r="Z13" s="81">
        <f t="shared" si="0"/>
        <v>0</v>
      </c>
      <c r="AA13" s="73">
        <f t="shared" si="1"/>
        <v>0</v>
      </c>
      <c r="AB13" s="73">
        <f t="shared" si="2"/>
        <v>0</v>
      </c>
      <c r="AC13" s="73">
        <f t="shared" si="3"/>
        <v>0</v>
      </c>
      <c r="AD13" s="78" t="str">
        <f t="shared" si="4"/>
        <v>-</v>
      </c>
      <c r="AE13" s="81">
        <f t="shared" si="5"/>
        <v>0</v>
      </c>
      <c r="AF13" s="73">
        <f t="shared" si="6"/>
        <v>0</v>
      </c>
      <c r="AG13" s="73">
        <f t="shared" si="7"/>
        <v>0</v>
      </c>
      <c r="AH13" s="78" t="str">
        <f t="shared" si="8"/>
        <v>-</v>
      </c>
      <c r="AI13" s="81">
        <f t="shared" si="9"/>
        <v>0</v>
      </c>
    </row>
    <row r="14" spans="1:35" ht="12.75">
      <c r="A14" s="71">
        <v>1300360</v>
      </c>
      <c r="B14" s="72">
        <v>609</v>
      </c>
      <c r="C14" s="81" t="s">
        <v>126</v>
      </c>
      <c r="D14" s="73" t="s">
        <v>127</v>
      </c>
      <c r="E14" s="73" t="s">
        <v>128</v>
      </c>
      <c r="F14" s="74" t="s">
        <v>31</v>
      </c>
      <c r="G14" s="101">
        <v>31750</v>
      </c>
      <c r="H14" s="75">
        <v>1750</v>
      </c>
      <c r="I14" s="82">
        <v>2294265500</v>
      </c>
      <c r="J14" s="76" t="s">
        <v>97</v>
      </c>
      <c r="K14" s="35" t="s">
        <v>34</v>
      </c>
      <c r="L14" s="33" t="s">
        <v>625</v>
      </c>
      <c r="M14" s="103">
        <v>3224</v>
      </c>
      <c r="N14" s="83" t="s">
        <v>625</v>
      </c>
      <c r="O14" s="77">
        <v>27.44158179</v>
      </c>
      <c r="P14" s="35" t="str">
        <f t="shared" si="10"/>
        <v>YES</v>
      </c>
      <c r="Q14" s="36"/>
      <c r="R14" s="84"/>
      <c r="S14" s="110" t="s">
        <v>39</v>
      </c>
      <c r="T14" s="98"/>
      <c r="U14" s="37"/>
      <c r="V14" s="37"/>
      <c r="W14" s="34"/>
      <c r="X14" s="51" t="s">
        <v>624</v>
      </c>
      <c r="Y14" s="79" t="s">
        <v>625</v>
      </c>
      <c r="Z14" s="81">
        <f t="shared" si="0"/>
        <v>0</v>
      </c>
      <c r="AA14" s="73">
        <f t="shared" si="1"/>
        <v>0</v>
      </c>
      <c r="AB14" s="73">
        <f t="shared" si="2"/>
        <v>0</v>
      </c>
      <c r="AC14" s="73">
        <f t="shared" si="3"/>
        <v>0</v>
      </c>
      <c r="AD14" s="78" t="str">
        <f t="shared" si="4"/>
        <v>-</v>
      </c>
      <c r="AE14" s="81">
        <f t="shared" si="5"/>
        <v>1</v>
      </c>
      <c r="AF14" s="73">
        <f t="shared" si="6"/>
        <v>1</v>
      </c>
      <c r="AG14" s="73" t="str">
        <f t="shared" si="7"/>
        <v>Initial</v>
      </c>
      <c r="AH14" s="78" t="str">
        <f t="shared" si="8"/>
        <v>RLIS</v>
      </c>
      <c r="AI14" s="81">
        <f t="shared" si="9"/>
        <v>0</v>
      </c>
    </row>
    <row r="15" spans="1:35" ht="12.75">
      <c r="A15" s="71">
        <v>1300390</v>
      </c>
      <c r="B15" s="72">
        <v>610</v>
      </c>
      <c r="C15" s="81" t="s">
        <v>129</v>
      </c>
      <c r="D15" s="73" t="s">
        <v>130</v>
      </c>
      <c r="E15" s="73" t="s">
        <v>131</v>
      </c>
      <c r="F15" s="74" t="s">
        <v>31</v>
      </c>
      <c r="G15" s="101">
        <v>31639</v>
      </c>
      <c r="H15" s="75">
        <v>1639</v>
      </c>
      <c r="I15" s="82">
        <v>2296862081</v>
      </c>
      <c r="J15" s="76" t="s">
        <v>108</v>
      </c>
      <c r="K15" s="35" t="s">
        <v>34</v>
      </c>
      <c r="L15" s="33" t="s">
        <v>625</v>
      </c>
      <c r="M15" s="103">
        <v>2980</v>
      </c>
      <c r="N15" s="83" t="s">
        <v>625</v>
      </c>
      <c r="O15" s="77">
        <v>24.60165711</v>
      </c>
      <c r="P15" s="35" t="str">
        <f t="shared" si="10"/>
        <v>YES</v>
      </c>
      <c r="Q15" s="36"/>
      <c r="R15" s="84"/>
      <c r="S15" s="110" t="s">
        <v>39</v>
      </c>
      <c r="T15" s="98"/>
      <c r="U15" s="37"/>
      <c r="V15" s="37"/>
      <c r="W15" s="34"/>
      <c r="X15" s="51" t="s">
        <v>623</v>
      </c>
      <c r="Y15" s="79" t="s">
        <v>625</v>
      </c>
      <c r="Z15" s="81">
        <f t="shared" si="0"/>
        <v>0</v>
      </c>
      <c r="AA15" s="73">
        <f t="shared" si="1"/>
        <v>0</v>
      </c>
      <c r="AB15" s="73">
        <f t="shared" si="2"/>
        <v>0</v>
      </c>
      <c r="AC15" s="73">
        <f t="shared" si="3"/>
        <v>0</v>
      </c>
      <c r="AD15" s="78" t="str">
        <f t="shared" si="4"/>
        <v>-</v>
      </c>
      <c r="AE15" s="81">
        <f t="shared" si="5"/>
        <v>1</v>
      </c>
      <c r="AF15" s="73">
        <f t="shared" si="6"/>
        <v>1</v>
      </c>
      <c r="AG15" s="73" t="str">
        <f t="shared" si="7"/>
        <v>Initial</v>
      </c>
      <c r="AH15" s="78" t="str">
        <f t="shared" si="8"/>
        <v>RLIS</v>
      </c>
      <c r="AI15" s="81">
        <f t="shared" si="9"/>
        <v>0</v>
      </c>
    </row>
    <row r="16" spans="1:35" ht="12.75">
      <c r="A16" s="71">
        <v>1300420</v>
      </c>
      <c r="B16" s="72">
        <v>611</v>
      </c>
      <c r="C16" s="81" t="s">
        <v>132</v>
      </c>
      <c r="D16" s="73" t="s">
        <v>133</v>
      </c>
      <c r="E16" s="73" t="s">
        <v>134</v>
      </c>
      <c r="F16" s="74" t="s">
        <v>31</v>
      </c>
      <c r="G16" s="101">
        <v>31201</v>
      </c>
      <c r="H16" s="75" t="s">
        <v>32</v>
      </c>
      <c r="I16" s="82">
        <v>4787658711</v>
      </c>
      <c r="J16" s="76" t="s">
        <v>135</v>
      </c>
      <c r="K16" s="35" t="s">
        <v>34</v>
      </c>
      <c r="L16" s="33" t="s">
        <v>625</v>
      </c>
      <c r="M16" s="103">
        <v>24662</v>
      </c>
      <c r="N16" s="83" t="s">
        <v>625</v>
      </c>
      <c r="O16" s="77">
        <v>26.26952465</v>
      </c>
      <c r="P16" s="35" t="str">
        <f aca="true" t="shared" si="11" ref="P16:P33">IF(O16&lt;20,"NO","YES")</f>
        <v>YES</v>
      </c>
      <c r="Q16" s="36"/>
      <c r="R16" s="84"/>
      <c r="S16" s="110" t="s">
        <v>34</v>
      </c>
      <c r="T16" s="98"/>
      <c r="U16" s="37"/>
      <c r="V16" s="37"/>
      <c r="W16" s="34"/>
      <c r="X16" s="51" t="s">
        <v>624</v>
      </c>
      <c r="Y16" s="79" t="s">
        <v>625</v>
      </c>
      <c r="Z16" s="81">
        <f t="shared" si="0"/>
        <v>0</v>
      </c>
      <c r="AA16" s="73">
        <f t="shared" si="1"/>
        <v>0</v>
      </c>
      <c r="AB16" s="73">
        <f t="shared" si="2"/>
        <v>0</v>
      </c>
      <c r="AC16" s="73">
        <f t="shared" si="3"/>
        <v>0</v>
      </c>
      <c r="AD16" s="78" t="str">
        <f t="shared" si="4"/>
        <v>-</v>
      </c>
      <c r="AE16" s="81">
        <f t="shared" si="5"/>
        <v>0</v>
      </c>
      <c r="AF16" s="73">
        <f t="shared" si="6"/>
        <v>1</v>
      </c>
      <c r="AG16" s="73">
        <f t="shared" si="7"/>
        <v>0</v>
      </c>
      <c r="AH16" s="78" t="str">
        <f t="shared" si="8"/>
        <v>-</v>
      </c>
      <c r="AI16" s="81">
        <f t="shared" si="9"/>
        <v>0</v>
      </c>
    </row>
    <row r="17" spans="1:35" ht="12.75">
      <c r="A17" s="71">
        <v>1300440</v>
      </c>
      <c r="B17" s="72">
        <v>612</v>
      </c>
      <c r="C17" s="81" t="s">
        <v>136</v>
      </c>
      <c r="D17" s="73" t="s">
        <v>137</v>
      </c>
      <c r="E17" s="73" t="s">
        <v>138</v>
      </c>
      <c r="F17" s="74" t="s">
        <v>31</v>
      </c>
      <c r="G17" s="101">
        <v>31014</v>
      </c>
      <c r="H17" s="75">
        <v>1014</v>
      </c>
      <c r="I17" s="82">
        <v>4789342821</v>
      </c>
      <c r="J17" s="76" t="s">
        <v>108</v>
      </c>
      <c r="K17" s="35" t="s">
        <v>34</v>
      </c>
      <c r="L17" s="33" t="s">
        <v>625</v>
      </c>
      <c r="M17" s="103">
        <v>2281</v>
      </c>
      <c r="N17" s="83" t="s">
        <v>625</v>
      </c>
      <c r="O17" s="77">
        <v>21.32352941</v>
      </c>
      <c r="P17" s="35" t="str">
        <f t="shared" si="11"/>
        <v>YES</v>
      </c>
      <c r="Q17" s="36"/>
      <c r="R17" s="84"/>
      <c r="S17" s="110" t="s">
        <v>39</v>
      </c>
      <c r="T17" s="98"/>
      <c r="U17" s="37"/>
      <c r="V17" s="37"/>
      <c r="W17" s="34"/>
      <c r="X17" s="51" t="s">
        <v>623</v>
      </c>
      <c r="Y17" s="79" t="s">
        <v>625</v>
      </c>
      <c r="Z17" s="81">
        <f t="shared" si="0"/>
        <v>0</v>
      </c>
      <c r="AA17" s="73">
        <f t="shared" si="1"/>
        <v>0</v>
      </c>
      <c r="AB17" s="73">
        <f t="shared" si="2"/>
        <v>0</v>
      </c>
      <c r="AC17" s="73">
        <f t="shared" si="3"/>
        <v>0</v>
      </c>
      <c r="AD17" s="78" t="str">
        <f t="shared" si="4"/>
        <v>-</v>
      </c>
      <c r="AE17" s="81">
        <f t="shared" si="5"/>
        <v>1</v>
      </c>
      <c r="AF17" s="73">
        <f t="shared" si="6"/>
        <v>1</v>
      </c>
      <c r="AG17" s="73" t="str">
        <f t="shared" si="7"/>
        <v>Initial</v>
      </c>
      <c r="AH17" s="78" t="str">
        <f t="shared" si="8"/>
        <v>RLIS</v>
      </c>
      <c r="AI17" s="81">
        <f t="shared" si="9"/>
        <v>0</v>
      </c>
    </row>
    <row r="18" spans="1:35" ht="12.75">
      <c r="A18" s="71">
        <v>1300480</v>
      </c>
      <c r="B18" s="72">
        <v>613</v>
      </c>
      <c r="C18" s="81" t="s">
        <v>139</v>
      </c>
      <c r="D18" s="73" t="s">
        <v>140</v>
      </c>
      <c r="E18" s="73" t="s">
        <v>141</v>
      </c>
      <c r="F18" s="74" t="s">
        <v>31</v>
      </c>
      <c r="G18" s="101">
        <v>31553</v>
      </c>
      <c r="H18" s="75">
        <v>1553</v>
      </c>
      <c r="I18" s="82">
        <v>9124626176</v>
      </c>
      <c r="J18" s="76" t="s">
        <v>69</v>
      </c>
      <c r="K18" s="35" t="s">
        <v>39</v>
      </c>
      <c r="L18" s="33" t="s">
        <v>625</v>
      </c>
      <c r="M18" s="103">
        <v>3282</v>
      </c>
      <c r="N18" s="83" t="s">
        <v>625</v>
      </c>
      <c r="O18" s="77">
        <v>21.79941954</v>
      </c>
      <c r="P18" s="35" t="str">
        <f t="shared" si="11"/>
        <v>YES</v>
      </c>
      <c r="Q18" s="36"/>
      <c r="R18" s="84"/>
      <c r="S18" s="110" t="s">
        <v>39</v>
      </c>
      <c r="T18" s="98"/>
      <c r="U18" s="37"/>
      <c r="V18" s="37"/>
      <c r="W18" s="34"/>
      <c r="X18" s="51" t="s">
        <v>623</v>
      </c>
      <c r="Y18" s="79" t="s">
        <v>625</v>
      </c>
      <c r="Z18" s="81">
        <f t="shared" si="0"/>
        <v>1</v>
      </c>
      <c r="AA18" s="73">
        <f t="shared" si="1"/>
        <v>0</v>
      </c>
      <c r="AB18" s="73">
        <f t="shared" si="2"/>
        <v>0</v>
      </c>
      <c r="AC18" s="73">
        <f t="shared" si="3"/>
        <v>0</v>
      </c>
      <c r="AD18" s="78" t="str">
        <f t="shared" si="4"/>
        <v>-</v>
      </c>
      <c r="AE18" s="81">
        <f t="shared" si="5"/>
        <v>1</v>
      </c>
      <c r="AF18" s="73">
        <f t="shared" si="6"/>
        <v>1</v>
      </c>
      <c r="AG18" s="73" t="str">
        <f t="shared" si="7"/>
        <v>Initial</v>
      </c>
      <c r="AH18" s="78" t="str">
        <f t="shared" si="8"/>
        <v>RLIS</v>
      </c>
      <c r="AI18" s="81">
        <f t="shared" si="9"/>
        <v>0</v>
      </c>
    </row>
    <row r="19" spans="1:35" ht="12.75">
      <c r="A19" s="71">
        <v>1300510</v>
      </c>
      <c r="B19" s="72">
        <v>763</v>
      </c>
      <c r="C19" s="81" t="s">
        <v>142</v>
      </c>
      <c r="D19" s="73" t="s">
        <v>143</v>
      </c>
      <c r="E19" s="73" t="s">
        <v>144</v>
      </c>
      <c r="F19" s="74" t="s">
        <v>31</v>
      </c>
      <c r="G19" s="101">
        <v>30110</v>
      </c>
      <c r="H19" s="75">
        <v>110</v>
      </c>
      <c r="I19" s="82">
        <v>7705375508</v>
      </c>
      <c r="J19" s="76" t="s">
        <v>62</v>
      </c>
      <c r="K19" s="35" t="s">
        <v>34</v>
      </c>
      <c r="L19" s="33" t="s">
        <v>625</v>
      </c>
      <c r="M19" s="103">
        <v>1601</v>
      </c>
      <c r="N19" s="83" t="s">
        <v>625</v>
      </c>
      <c r="O19" s="77">
        <v>8.296943231</v>
      </c>
      <c r="P19" s="35" t="str">
        <f t="shared" si="11"/>
        <v>NO</v>
      </c>
      <c r="Q19" s="36"/>
      <c r="R19" s="84"/>
      <c r="S19" s="110" t="s">
        <v>34</v>
      </c>
      <c r="T19" s="98"/>
      <c r="U19" s="37"/>
      <c r="V19" s="37"/>
      <c r="W19" s="34"/>
      <c r="X19" s="51" t="s">
        <v>623</v>
      </c>
      <c r="Y19" s="79" t="s">
        <v>625</v>
      </c>
      <c r="Z19" s="81">
        <f t="shared" si="0"/>
        <v>0</v>
      </c>
      <c r="AA19" s="73">
        <f t="shared" si="1"/>
        <v>0</v>
      </c>
      <c r="AB19" s="73">
        <f t="shared" si="2"/>
        <v>0</v>
      </c>
      <c r="AC19" s="73">
        <f t="shared" si="3"/>
        <v>0</v>
      </c>
      <c r="AD19" s="78" t="str">
        <f t="shared" si="4"/>
        <v>-</v>
      </c>
      <c r="AE19" s="81">
        <f t="shared" si="5"/>
        <v>0</v>
      </c>
      <c r="AF19" s="73">
        <f t="shared" si="6"/>
        <v>0</v>
      </c>
      <c r="AG19" s="73">
        <f t="shared" si="7"/>
        <v>0</v>
      </c>
      <c r="AH19" s="78" t="str">
        <f t="shared" si="8"/>
        <v>-</v>
      </c>
      <c r="AI19" s="81">
        <f t="shared" si="9"/>
        <v>0</v>
      </c>
    </row>
    <row r="20" spans="1:35" ht="12.75">
      <c r="A20" s="71">
        <v>1300540</v>
      </c>
      <c r="B20" s="72">
        <v>614</v>
      </c>
      <c r="C20" s="81" t="s">
        <v>145</v>
      </c>
      <c r="D20" s="73" t="s">
        <v>146</v>
      </c>
      <c r="E20" s="73" t="s">
        <v>147</v>
      </c>
      <c r="F20" s="74" t="s">
        <v>31</v>
      </c>
      <c r="G20" s="101">
        <v>31643</v>
      </c>
      <c r="H20" s="75">
        <v>1643</v>
      </c>
      <c r="I20" s="82">
        <v>2292637531</v>
      </c>
      <c r="J20" s="76" t="s">
        <v>148</v>
      </c>
      <c r="K20" s="35" t="s">
        <v>34</v>
      </c>
      <c r="L20" s="33" t="s">
        <v>625</v>
      </c>
      <c r="M20" s="103">
        <v>2303</v>
      </c>
      <c r="N20" s="83" t="s">
        <v>625</v>
      </c>
      <c r="O20" s="77">
        <v>28.46550613</v>
      </c>
      <c r="P20" s="35" t="str">
        <f t="shared" si="11"/>
        <v>YES</v>
      </c>
      <c r="Q20" s="36"/>
      <c r="R20" s="84"/>
      <c r="S20" s="110" t="s">
        <v>34</v>
      </c>
      <c r="T20" s="98"/>
      <c r="U20" s="37"/>
      <c r="V20" s="37"/>
      <c r="W20" s="34"/>
      <c r="X20" s="51" t="s">
        <v>624</v>
      </c>
      <c r="Y20" s="79" t="s">
        <v>625</v>
      </c>
      <c r="Z20" s="81">
        <f t="shared" si="0"/>
        <v>0</v>
      </c>
      <c r="AA20" s="73">
        <f t="shared" si="1"/>
        <v>0</v>
      </c>
      <c r="AB20" s="73">
        <f t="shared" si="2"/>
        <v>0</v>
      </c>
      <c r="AC20" s="73">
        <f t="shared" si="3"/>
        <v>0</v>
      </c>
      <c r="AD20" s="78" t="str">
        <f t="shared" si="4"/>
        <v>-</v>
      </c>
      <c r="AE20" s="81">
        <f t="shared" si="5"/>
        <v>0</v>
      </c>
      <c r="AF20" s="73">
        <f t="shared" si="6"/>
        <v>1</v>
      </c>
      <c r="AG20" s="73">
        <f t="shared" si="7"/>
        <v>0</v>
      </c>
      <c r="AH20" s="78" t="str">
        <f t="shared" si="8"/>
        <v>-</v>
      </c>
      <c r="AI20" s="81">
        <f t="shared" si="9"/>
        <v>0</v>
      </c>
    </row>
    <row r="21" spans="1:35" ht="12.75">
      <c r="A21" s="71">
        <v>1300570</v>
      </c>
      <c r="B21" s="72">
        <v>615</v>
      </c>
      <c r="C21" s="81" t="s">
        <v>149</v>
      </c>
      <c r="D21" s="73" t="s">
        <v>150</v>
      </c>
      <c r="E21" s="73" t="s">
        <v>151</v>
      </c>
      <c r="F21" s="74" t="s">
        <v>31</v>
      </c>
      <c r="G21" s="101">
        <v>31321</v>
      </c>
      <c r="H21" s="75">
        <v>1321</v>
      </c>
      <c r="I21" s="82">
        <v>9126265000</v>
      </c>
      <c r="J21" s="76" t="s">
        <v>148</v>
      </c>
      <c r="K21" s="35" t="s">
        <v>34</v>
      </c>
      <c r="L21" s="33" t="s">
        <v>625</v>
      </c>
      <c r="M21" s="103">
        <v>6001</v>
      </c>
      <c r="N21" s="83" t="s">
        <v>625</v>
      </c>
      <c r="O21" s="77">
        <v>12.21413721</v>
      </c>
      <c r="P21" s="35" t="str">
        <f t="shared" si="11"/>
        <v>NO</v>
      </c>
      <c r="Q21" s="36"/>
      <c r="R21" s="84"/>
      <c r="S21" s="110" t="s">
        <v>34</v>
      </c>
      <c r="T21" s="98"/>
      <c r="U21" s="37"/>
      <c r="V21" s="37"/>
      <c r="W21" s="34"/>
      <c r="X21" s="51" t="s">
        <v>624</v>
      </c>
      <c r="Y21" s="79" t="s">
        <v>625</v>
      </c>
      <c r="Z21" s="81">
        <f t="shared" si="0"/>
        <v>0</v>
      </c>
      <c r="AA21" s="73">
        <f t="shared" si="1"/>
        <v>0</v>
      </c>
      <c r="AB21" s="73">
        <f t="shared" si="2"/>
        <v>0</v>
      </c>
      <c r="AC21" s="73">
        <f t="shared" si="3"/>
        <v>0</v>
      </c>
      <c r="AD21" s="78" t="str">
        <f t="shared" si="4"/>
        <v>-</v>
      </c>
      <c r="AE21" s="81">
        <f t="shared" si="5"/>
        <v>0</v>
      </c>
      <c r="AF21" s="73">
        <f t="shared" si="6"/>
        <v>0</v>
      </c>
      <c r="AG21" s="73">
        <f t="shared" si="7"/>
        <v>0</v>
      </c>
      <c r="AH21" s="78" t="str">
        <f t="shared" si="8"/>
        <v>-</v>
      </c>
      <c r="AI21" s="81">
        <f t="shared" si="9"/>
        <v>0</v>
      </c>
    </row>
    <row r="22" spans="1:35" ht="12.75">
      <c r="A22" s="71">
        <v>1300600</v>
      </c>
      <c r="B22" s="72">
        <v>764</v>
      </c>
      <c r="C22" s="81" t="s">
        <v>152</v>
      </c>
      <c r="D22" s="73" t="s">
        <v>153</v>
      </c>
      <c r="E22" s="73" t="s">
        <v>154</v>
      </c>
      <c r="F22" s="74" t="s">
        <v>31</v>
      </c>
      <c r="G22" s="101">
        <v>30518</v>
      </c>
      <c r="H22" s="75">
        <v>518</v>
      </c>
      <c r="I22" s="82">
        <v>7709455035</v>
      </c>
      <c r="J22" s="76" t="s">
        <v>62</v>
      </c>
      <c r="K22" s="35" t="s">
        <v>34</v>
      </c>
      <c r="L22" s="33" t="s">
        <v>625</v>
      </c>
      <c r="M22" s="103">
        <v>2471</v>
      </c>
      <c r="N22" s="83" t="s">
        <v>625</v>
      </c>
      <c r="O22" s="77">
        <v>14.52089489</v>
      </c>
      <c r="P22" s="35" t="str">
        <f t="shared" si="11"/>
        <v>NO</v>
      </c>
      <c r="Q22" s="36"/>
      <c r="R22" s="84"/>
      <c r="S22" s="110" t="s">
        <v>34</v>
      </c>
      <c r="T22" s="98"/>
      <c r="U22" s="37"/>
      <c r="V22" s="37"/>
      <c r="W22" s="34"/>
      <c r="X22" s="51" t="s">
        <v>623</v>
      </c>
      <c r="Y22" s="79" t="s">
        <v>625</v>
      </c>
      <c r="Z22" s="81">
        <f t="shared" si="0"/>
        <v>0</v>
      </c>
      <c r="AA22" s="73">
        <f t="shared" si="1"/>
        <v>0</v>
      </c>
      <c r="AB22" s="73">
        <f t="shared" si="2"/>
        <v>0</v>
      </c>
      <c r="AC22" s="73">
        <f t="shared" si="3"/>
        <v>0</v>
      </c>
      <c r="AD22" s="78" t="str">
        <f t="shared" si="4"/>
        <v>-</v>
      </c>
      <c r="AE22" s="81">
        <f t="shared" si="5"/>
        <v>0</v>
      </c>
      <c r="AF22" s="73">
        <f t="shared" si="6"/>
        <v>0</v>
      </c>
      <c r="AG22" s="73">
        <f t="shared" si="7"/>
        <v>0</v>
      </c>
      <c r="AH22" s="78" t="str">
        <f t="shared" si="8"/>
        <v>-</v>
      </c>
      <c r="AI22" s="81">
        <f t="shared" si="9"/>
        <v>0</v>
      </c>
    </row>
    <row r="23" spans="1:35" ht="12.75">
      <c r="A23" s="71">
        <v>1300630</v>
      </c>
      <c r="B23" s="72">
        <v>616</v>
      </c>
      <c r="C23" s="81" t="s">
        <v>155</v>
      </c>
      <c r="D23" s="73" t="s">
        <v>156</v>
      </c>
      <c r="E23" s="73" t="s">
        <v>37</v>
      </c>
      <c r="F23" s="74" t="s">
        <v>31</v>
      </c>
      <c r="G23" s="101">
        <v>30458</v>
      </c>
      <c r="H23" s="75">
        <v>458</v>
      </c>
      <c r="I23" s="82">
        <v>9127646201</v>
      </c>
      <c r="J23" s="76" t="s">
        <v>97</v>
      </c>
      <c r="K23" s="35" t="s">
        <v>34</v>
      </c>
      <c r="L23" s="33" t="s">
        <v>625</v>
      </c>
      <c r="M23" s="103">
        <v>8480</v>
      </c>
      <c r="N23" s="83" t="s">
        <v>625</v>
      </c>
      <c r="O23" s="77">
        <v>22.21366487</v>
      </c>
      <c r="P23" s="35" t="str">
        <f t="shared" si="11"/>
        <v>YES</v>
      </c>
      <c r="Q23" s="36"/>
      <c r="R23" s="84"/>
      <c r="S23" s="110" t="s">
        <v>39</v>
      </c>
      <c r="T23" s="98"/>
      <c r="U23" s="37"/>
      <c r="V23" s="37"/>
      <c r="W23" s="34"/>
      <c r="X23" s="51" t="s">
        <v>623</v>
      </c>
      <c r="Y23" s="79" t="s">
        <v>625</v>
      </c>
      <c r="Z23" s="81">
        <f t="shared" si="0"/>
        <v>0</v>
      </c>
      <c r="AA23" s="73">
        <f t="shared" si="1"/>
        <v>0</v>
      </c>
      <c r="AB23" s="73">
        <f t="shared" si="2"/>
        <v>0</v>
      </c>
      <c r="AC23" s="73">
        <f t="shared" si="3"/>
        <v>0</v>
      </c>
      <c r="AD23" s="78" t="str">
        <f t="shared" si="4"/>
        <v>-</v>
      </c>
      <c r="AE23" s="81">
        <f t="shared" si="5"/>
        <v>1</v>
      </c>
      <c r="AF23" s="73">
        <f t="shared" si="6"/>
        <v>1</v>
      </c>
      <c r="AG23" s="73" t="str">
        <f t="shared" si="7"/>
        <v>Initial</v>
      </c>
      <c r="AH23" s="78" t="str">
        <f t="shared" si="8"/>
        <v>RLIS</v>
      </c>
      <c r="AI23" s="81">
        <f t="shared" si="9"/>
        <v>0</v>
      </c>
    </row>
    <row r="24" spans="1:35" ht="12.75">
      <c r="A24" s="71">
        <v>1300660</v>
      </c>
      <c r="B24" s="72">
        <v>617</v>
      </c>
      <c r="C24" s="81" t="s">
        <v>157</v>
      </c>
      <c r="D24" s="73" t="s">
        <v>158</v>
      </c>
      <c r="E24" s="73" t="s">
        <v>159</v>
      </c>
      <c r="F24" s="74" t="s">
        <v>31</v>
      </c>
      <c r="G24" s="101">
        <v>30830</v>
      </c>
      <c r="H24" s="75">
        <v>830</v>
      </c>
      <c r="I24" s="82">
        <v>7065545101</v>
      </c>
      <c r="J24" s="76" t="s">
        <v>148</v>
      </c>
      <c r="K24" s="35" t="s">
        <v>34</v>
      </c>
      <c r="L24" s="33" t="s">
        <v>625</v>
      </c>
      <c r="M24" s="103">
        <v>4342</v>
      </c>
      <c r="N24" s="83" t="s">
        <v>625</v>
      </c>
      <c r="O24" s="77">
        <v>30.17276014</v>
      </c>
      <c r="P24" s="35" t="str">
        <f t="shared" si="11"/>
        <v>YES</v>
      </c>
      <c r="Q24" s="36"/>
      <c r="R24" s="84"/>
      <c r="S24" s="110" t="s">
        <v>34</v>
      </c>
      <c r="T24" s="98"/>
      <c r="U24" s="37"/>
      <c r="V24" s="37"/>
      <c r="W24" s="34"/>
      <c r="X24" s="51" t="s">
        <v>624</v>
      </c>
      <c r="Y24" s="79" t="s">
        <v>625</v>
      </c>
      <c r="Z24" s="81">
        <f t="shared" si="0"/>
        <v>0</v>
      </c>
      <c r="AA24" s="73">
        <f t="shared" si="1"/>
        <v>0</v>
      </c>
      <c r="AB24" s="73">
        <f t="shared" si="2"/>
        <v>0</v>
      </c>
      <c r="AC24" s="73">
        <f t="shared" si="3"/>
        <v>0</v>
      </c>
      <c r="AD24" s="78" t="str">
        <f t="shared" si="4"/>
        <v>-</v>
      </c>
      <c r="AE24" s="81">
        <f t="shared" si="5"/>
        <v>0</v>
      </c>
      <c r="AF24" s="73">
        <f t="shared" si="6"/>
        <v>1</v>
      </c>
      <c r="AG24" s="73">
        <f t="shared" si="7"/>
        <v>0</v>
      </c>
      <c r="AH24" s="78" t="str">
        <f t="shared" si="8"/>
        <v>-</v>
      </c>
      <c r="AI24" s="81">
        <f t="shared" si="9"/>
        <v>0</v>
      </c>
    </row>
    <row r="25" spans="1:35" ht="12.75">
      <c r="A25" s="71">
        <v>1300690</v>
      </c>
      <c r="B25" s="72">
        <v>618</v>
      </c>
      <c r="C25" s="81" t="s">
        <v>160</v>
      </c>
      <c r="D25" s="73" t="s">
        <v>161</v>
      </c>
      <c r="E25" s="73" t="s">
        <v>162</v>
      </c>
      <c r="F25" s="74" t="s">
        <v>31</v>
      </c>
      <c r="G25" s="101">
        <v>30233</v>
      </c>
      <c r="H25" s="75">
        <v>233</v>
      </c>
      <c r="I25" s="82">
        <v>7705042300</v>
      </c>
      <c r="J25" s="76" t="s">
        <v>122</v>
      </c>
      <c r="K25" s="35" t="s">
        <v>34</v>
      </c>
      <c r="L25" s="33" t="s">
        <v>625</v>
      </c>
      <c r="M25" s="103">
        <v>3459</v>
      </c>
      <c r="N25" s="83" t="s">
        <v>625</v>
      </c>
      <c r="O25" s="77">
        <v>16.62269129</v>
      </c>
      <c r="P25" s="35" t="str">
        <f t="shared" si="11"/>
        <v>NO</v>
      </c>
      <c r="Q25" s="36"/>
      <c r="R25" s="84"/>
      <c r="S25" s="110" t="s">
        <v>34</v>
      </c>
      <c r="T25" s="98"/>
      <c r="U25" s="37"/>
      <c r="V25" s="37"/>
      <c r="W25" s="34"/>
      <c r="X25" s="51" t="s">
        <v>623</v>
      </c>
      <c r="Y25" s="79" t="s">
        <v>625</v>
      </c>
      <c r="Z25" s="81">
        <f t="shared" si="0"/>
        <v>0</v>
      </c>
      <c r="AA25" s="73">
        <f t="shared" si="1"/>
        <v>0</v>
      </c>
      <c r="AB25" s="73">
        <f t="shared" si="2"/>
        <v>0</v>
      </c>
      <c r="AC25" s="73">
        <f t="shared" si="3"/>
        <v>0</v>
      </c>
      <c r="AD25" s="78" t="str">
        <f t="shared" si="4"/>
        <v>-</v>
      </c>
      <c r="AE25" s="81">
        <f t="shared" si="5"/>
        <v>0</v>
      </c>
      <c r="AF25" s="73">
        <f t="shared" si="6"/>
        <v>0</v>
      </c>
      <c r="AG25" s="73">
        <f t="shared" si="7"/>
        <v>0</v>
      </c>
      <c r="AH25" s="78" t="str">
        <f t="shared" si="8"/>
        <v>-</v>
      </c>
      <c r="AI25" s="81">
        <f t="shared" si="9"/>
        <v>0</v>
      </c>
    </row>
    <row r="26" spans="1:35" ht="12.75">
      <c r="A26" s="71">
        <v>1300720</v>
      </c>
      <c r="B26" s="72">
        <v>765</v>
      </c>
      <c r="C26" s="81" t="s">
        <v>163</v>
      </c>
      <c r="D26" s="73" t="s">
        <v>164</v>
      </c>
      <c r="E26" s="73" t="s">
        <v>165</v>
      </c>
      <c r="F26" s="74" t="s">
        <v>31</v>
      </c>
      <c r="G26" s="101">
        <v>30701</v>
      </c>
      <c r="H26" s="75">
        <v>701</v>
      </c>
      <c r="I26" s="82">
        <v>7066292900</v>
      </c>
      <c r="J26" s="76" t="s">
        <v>108</v>
      </c>
      <c r="K26" s="35" t="s">
        <v>34</v>
      </c>
      <c r="L26" s="33" t="s">
        <v>625</v>
      </c>
      <c r="M26" s="103">
        <v>3077</v>
      </c>
      <c r="N26" s="83" t="s">
        <v>625</v>
      </c>
      <c r="O26" s="77">
        <v>24.9486653</v>
      </c>
      <c r="P26" s="35" t="str">
        <f t="shared" si="11"/>
        <v>YES</v>
      </c>
      <c r="Q26" s="36"/>
      <c r="R26" s="84"/>
      <c r="S26" s="110" t="s">
        <v>39</v>
      </c>
      <c r="T26" s="98"/>
      <c r="U26" s="37"/>
      <c r="V26" s="37"/>
      <c r="W26" s="34"/>
      <c r="X26" s="51" t="s">
        <v>623</v>
      </c>
      <c r="Y26" s="79" t="s">
        <v>625</v>
      </c>
      <c r="Z26" s="81">
        <f t="shared" si="0"/>
        <v>0</v>
      </c>
      <c r="AA26" s="73">
        <f t="shared" si="1"/>
        <v>0</v>
      </c>
      <c r="AB26" s="73">
        <f t="shared" si="2"/>
        <v>0</v>
      </c>
      <c r="AC26" s="73">
        <f t="shared" si="3"/>
        <v>0</v>
      </c>
      <c r="AD26" s="78" t="str">
        <f t="shared" si="4"/>
        <v>-</v>
      </c>
      <c r="AE26" s="81">
        <f t="shared" si="5"/>
        <v>1</v>
      </c>
      <c r="AF26" s="73">
        <f t="shared" si="6"/>
        <v>1</v>
      </c>
      <c r="AG26" s="73" t="str">
        <f t="shared" si="7"/>
        <v>Initial</v>
      </c>
      <c r="AH26" s="78" t="str">
        <f t="shared" si="8"/>
        <v>RLIS</v>
      </c>
      <c r="AI26" s="81">
        <f t="shared" si="9"/>
        <v>0</v>
      </c>
    </row>
    <row r="27" spans="1:35" ht="12.75">
      <c r="A27" s="71">
        <v>1300750</v>
      </c>
      <c r="B27" s="72">
        <v>619</v>
      </c>
      <c r="C27" s="81" t="s">
        <v>166</v>
      </c>
      <c r="D27" s="73" t="s">
        <v>167</v>
      </c>
      <c r="E27" s="73" t="s">
        <v>168</v>
      </c>
      <c r="F27" s="74" t="s">
        <v>31</v>
      </c>
      <c r="G27" s="101">
        <v>31766</v>
      </c>
      <c r="H27" s="75">
        <v>1766</v>
      </c>
      <c r="I27" s="82">
        <v>2298492765</v>
      </c>
      <c r="J27" s="76" t="s">
        <v>101</v>
      </c>
      <c r="K27" s="35" t="s">
        <v>39</v>
      </c>
      <c r="L27" s="33" t="s">
        <v>625</v>
      </c>
      <c r="M27" s="103">
        <v>679</v>
      </c>
      <c r="N27" s="83" t="s">
        <v>625</v>
      </c>
      <c r="O27" s="77">
        <v>32.32217573</v>
      </c>
      <c r="P27" s="35" t="str">
        <f t="shared" si="11"/>
        <v>YES</v>
      </c>
      <c r="Q27" s="36"/>
      <c r="R27" s="84"/>
      <c r="S27" s="110" t="s">
        <v>39</v>
      </c>
      <c r="T27" s="98"/>
      <c r="U27" s="37"/>
      <c r="V27" s="37"/>
      <c r="W27" s="34"/>
      <c r="X27" s="51" t="s">
        <v>624</v>
      </c>
      <c r="Y27" s="79" t="s">
        <v>625</v>
      </c>
      <c r="Z27" s="81">
        <f t="shared" si="0"/>
        <v>1</v>
      </c>
      <c r="AA27" s="73">
        <f t="shared" si="1"/>
        <v>0</v>
      </c>
      <c r="AB27" s="73">
        <f t="shared" si="2"/>
        <v>0</v>
      </c>
      <c r="AC27" s="73">
        <f t="shared" si="3"/>
        <v>0</v>
      </c>
      <c r="AD27" s="78" t="str">
        <f t="shared" si="4"/>
        <v>-</v>
      </c>
      <c r="AE27" s="81">
        <f t="shared" si="5"/>
        <v>1</v>
      </c>
      <c r="AF27" s="73">
        <f t="shared" si="6"/>
        <v>1</v>
      </c>
      <c r="AG27" s="73" t="str">
        <f t="shared" si="7"/>
        <v>Initial</v>
      </c>
      <c r="AH27" s="78" t="str">
        <f t="shared" si="8"/>
        <v>RLIS</v>
      </c>
      <c r="AI27" s="81">
        <f t="shared" si="9"/>
        <v>0</v>
      </c>
    </row>
    <row r="28" spans="1:35" ht="12.75">
      <c r="A28" s="71">
        <v>1300780</v>
      </c>
      <c r="B28" s="72">
        <v>620</v>
      </c>
      <c r="C28" s="81" t="s">
        <v>169</v>
      </c>
      <c r="D28" s="73" t="s">
        <v>170</v>
      </c>
      <c r="E28" s="73" t="s">
        <v>171</v>
      </c>
      <c r="F28" s="74" t="s">
        <v>31</v>
      </c>
      <c r="G28" s="101">
        <v>31548</v>
      </c>
      <c r="H28" s="75">
        <v>1548</v>
      </c>
      <c r="I28" s="82">
        <v>9127295687</v>
      </c>
      <c r="J28" s="76" t="s">
        <v>97</v>
      </c>
      <c r="K28" s="35" t="s">
        <v>34</v>
      </c>
      <c r="L28" s="33" t="s">
        <v>625</v>
      </c>
      <c r="M28" s="103">
        <v>9379</v>
      </c>
      <c r="N28" s="83" t="s">
        <v>625</v>
      </c>
      <c r="O28" s="77">
        <v>13.2848392</v>
      </c>
      <c r="P28" s="35" t="str">
        <f t="shared" si="11"/>
        <v>NO</v>
      </c>
      <c r="Q28" s="36"/>
      <c r="R28" s="84"/>
      <c r="S28" s="110" t="s">
        <v>39</v>
      </c>
      <c r="T28" s="98"/>
      <c r="U28" s="37"/>
      <c r="V28" s="37"/>
      <c r="W28" s="34"/>
      <c r="X28" s="51" t="s">
        <v>623</v>
      </c>
      <c r="Y28" s="79" t="s">
        <v>625</v>
      </c>
      <c r="Z28" s="81">
        <f t="shared" si="0"/>
        <v>0</v>
      </c>
      <c r="AA28" s="73">
        <f t="shared" si="1"/>
        <v>0</v>
      </c>
      <c r="AB28" s="73">
        <f t="shared" si="2"/>
        <v>0</v>
      </c>
      <c r="AC28" s="73">
        <f t="shared" si="3"/>
        <v>0</v>
      </c>
      <c r="AD28" s="78" t="str">
        <f t="shared" si="4"/>
        <v>-</v>
      </c>
      <c r="AE28" s="81">
        <f t="shared" si="5"/>
        <v>1</v>
      </c>
      <c r="AF28" s="73">
        <f t="shared" si="6"/>
        <v>0</v>
      </c>
      <c r="AG28" s="73">
        <f t="shared" si="7"/>
        <v>0</v>
      </c>
      <c r="AH28" s="78" t="str">
        <f t="shared" si="8"/>
        <v>-</v>
      </c>
      <c r="AI28" s="81">
        <f t="shared" si="9"/>
        <v>0</v>
      </c>
    </row>
    <row r="29" spans="1:35" ht="12.75">
      <c r="A29" s="71">
        <v>1300810</v>
      </c>
      <c r="B29" s="72">
        <v>621</v>
      </c>
      <c r="C29" s="81" t="s">
        <v>172</v>
      </c>
      <c r="D29" s="73" t="s">
        <v>173</v>
      </c>
      <c r="E29" s="73" t="s">
        <v>174</v>
      </c>
      <c r="F29" s="74" t="s">
        <v>31</v>
      </c>
      <c r="G29" s="101">
        <v>30439</v>
      </c>
      <c r="H29" s="75">
        <v>439</v>
      </c>
      <c r="I29" s="82">
        <v>9126855713</v>
      </c>
      <c r="J29" s="76" t="s">
        <v>108</v>
      </c>
      <c r="K29" s="35" t="s">
        <v>34</v>
      </c>
      <c r="L29" s="33" t="s">
        <v>625</v>
      </c>
      <c r="M29" s="103">
        <v>1777</v>
      </c>
      <c r="N29" s="83" t="s">
        <v>625</v>
      </c>
      <c r="O29" s="77">
        <v>31.24676668</v>
      </c>
      <c r="P29" s="35" t="str">
        <f t="shared" si="11"/>
        <v>YES</v>
      </c>
      <c r="Q29" s="36"/>
      <c r="R29" s="84"/>
      <c r="S29" s="110" t="s">
        <v>39</v>
      </c>
      <c r="T29" s="98"/>
      <c r="U29" s="37"/>
      <c r="V29" s="37"/>
      <c r="W29" s="34"/>
      <c r="X29" s="51" t="s">
        <v>623</v>
      </c>
      <c r="Y29" s="79" t="s">
        <v>625</v>
      </c>
      <c r="Z29" s="81">
        <f t="shared" si="0"/>
        <v>0</v>
      </c>
      <c r="AA29" s="73">
        <f t="shared" si="1"/>
        <v>0</v>
      </c>
      <c r="AB29" s="73">
        <f t="shared" si="2"/>
        <v>0</v>
      </c>
      <c r="AC29" s="73">
        <f t="shared" si="3"/>
        <v>0</v>
      </c>
      <c r="AD29" s="78" t="str">
        <f t="shared" si="4"/>
        <v>-</v>
      </c>
      <c r="AE29" s="81">
        <f t="shared" si="5"/>
        <v>1</v>
      </c>
      <c r="AF29" s="73">
        <f t="shared" si="6"/>
        <v>1</v>
      </c>
      <c r="AG29" s="73" t="str">
        <f t="shared" si="7"/>
        <v>Initial</v>
      </c>
      <c r="AH29" s="78" t="str">
        <f t="shared" si="8"/>
        <v>RLIS</v>
      </c>
      <c r="AI29" s="81">
        <f t="shared" si="9"/>
        <v>0</v>
      </c>
    </row>
    <row r="30" spans="1:35" ht="12.75">
      <c r="A30" s="71">
        <v>1300840</v>
      </c>
      <c r="B30" s="72">
        <v>622</v>
      </c>
      <c r="C30" s="81" t="s">
        <v>175</v>
      </c>
      <c r="D30" s="73" t="s">
        <v>176</v>
      </c>
      <c r="E30" s="73" t="s">
        <v>177</v>
      </c>
      <c r="F30" s="74" t="s">
        <v>31</v>
      </c>
      <c r="G30" s="101">
        <v>30116</v>
      </c>
      <c r="H30" s="75">
        <v>116</v>
      </c>
      <c r="I30" s="82">
        <v>7708323568</v>
      </c>
      <c r="J30" s="76" t="s">
        <v>122</v>
      </c>
      <c r="K30" s="35" t="s">
        <v>34</v>
      </c>
      <c r="L30" s="33" t="s">
        <v>625</v>
      </c>
      <c r="M30" s="103">
        <v>14229</v>
      </c>
      <c r="N30" s="83" t="s">
        <v>625</v>
      </c>
      <c r="O30" s="77">
        <v>15.41296479</v>
      </c>
      <c r="P30" s="35" t="str">
        <f t="shared" si="11"/>
        <v>NO</v>
      </c>
      <c r="Q30" s="36"/>
      <c r="R30" s="84"/>
      <c r="S30" s="110" t="s">
        <v>34</v>
      </c>
      <c r="T30" s="98"/>
      <c r="U30" s="37"/>
      <c r="V30" s="37"/>
      <c r="W30" s="34"/>
      <c r="X30" s="51" t="s">
        <v>624</v>
      </c>
      <c r="Y30" s="79" t="s">
        <v>625</v>
      </c>
      <c r="Z30" s="81">
        <f t="shared" si="0"/>
        <v>0</v>
      </c>
      <c r="AA30" s="73">
        <f t="shared" si="1"/>
        <v>0</v>
      </c>
      <c r="AB30" s="73">
        <f t="shared" si="2"/>
        <v>0</v>
      </c>
      <c r="AC30" s="73">
        <f t="shared" si="3"/>
        <v>0</v>
      </c>
      <c r="AD30" s="78" t="str">
        <f t="shared" si="4"/>
        <v>-</v>
      </c>
      <c r="AE30" s="81">
        <f t="shared" si="5"/>
        <v>0</v>
      </c>
      <c r="AF30" s="73">
        <f t="shared" si="6"/>
        <v>0</v>
      </c>
      <c r="AG30" s="73">
        <f t="shared" si="7"/>
        <v>0</v>
      </c>
      <c r="AH30" s="78" t="str">
        <f t="shared" si="8"/>
        <v>-</v>
      </c>
      <c r="AI30" s="81">
        <f t="shared" si="9"/>
        <v>0</v>
      </c>
    </row>
    <row r="31" spans="1:35" ht="12.75">
      <c r="A31" s="71">
        <v>1300870</v>
      </c>
      <c r="B31" s="72">
        <v>766</v>
      </c>
      <c r="C31" s="81" t="s">
        <v>178</v>
      </c>
      <c r="D31" s="73" t="s">
        <v>179</v>
      </c>
      <c r="E31" s="73" t="s">
        <v>177</v>
      </c>
      <c r="F31" s="74" t="s">
        <v>31</v>
      </c>
      <c r="G31" s="101">
        <v>30117</v>
      </c>
      <c r="H31" s="75">
        <v>117</v>
      </c>
      <c r="I31" s="82">
        <v>7708329633</v>
      </c>
      <c r="J31" s="76" t="s">
        <v>122</v>
      </c>
      <c r="K31" s="35" t="s">
        <v>34</v>
      </c>
      <c r="L31" s="33" t="s">
        <v>625</v>
      </c>
      <c r="M31" s="103">
        <v>3654</v>
      </c>
      <c r="N31" s="83" t="s">
        <v>625</v>
      </c>
      <c r="O31" s="77">
        <v>31.45382505</v>
      </c>
      <c r="P31" s="35" t="str">
        <f t="shared" si="11"/>
        <v>YES</v>
      </c>
      <c r="Q31" s="36"/>
      <c r="R31" s="84"/>
      <c r="S31" s="110" t="s">
        <v>34</v>
      </c>
      <c r="T31" s="98"/>
      <c r="U31" s="37"/>
      <c r="V31" s="37"/>
      <c r="W31" s="34"/>
      <c r="X31" s="51" t="s">
        <v>624</v>
      </c>
      <c r="Y31" s="79" t="s">
        <v>625</v>
      </c>
      <c r="Z31" s="81">
        <f t="shared" si="0"/>
        <v>0</v>
      </c>
      <c r="AA31" s="73">
        <f t="shared" si="1"/>
        <v>0</v>
      </c>
      <c r="AB31" s="73">
        <f t="shared" si="2"/>
        <v>0</v>
      </c>
      <c r="AC31" s="73">
        <f t="shared" si="3"/>
        <v>0</v>
      </c>
      <c r="AD31" s="78" t="str">
        <f t="shared" si="4"/>
        <v>-</v>
      </c>
      <c r="AE31" s="81">
        <f t="shared" si="5"/>
        <v>0</v>
      </c>
      <c r="AF31" s="73">
        <f t="shared" si="6"/>
        <v>1</v>
      </c>
      <c r="AG31" s="73">
        <f t="shared" si="7"/>
        <v>0</v>
      </c>
      <c r="AH31" s="78" t="str">
        <f t="shared" si="8"/>
        <v>-</v>
      </c>
      <c r="AI31" s="81">
        <f t="shared" si="9"/>
        <v>0</v>
      </c>
    </row>
    <row r="32" spans="1:35" ht="12.75">
      <c r="A32" s="71">
        <v>1300900</v>
      </c>
      <c r="B32" s="72">
        <v>767</v>
      </c>
      <c r="C32" s="81" t="s">
        <v>180</v>
      </c>
      <c r="D32" s="73" t="s">
        <v>181</v>
      </c>
      <c r="E32" s="73" t="s">
        <v>125</v>
      </c>
      <c r="F32" s="74" t="s">
        <v>31</v>
      </c>
      <c r="G32" s="101">
        <v>30120</v>
      </c>
      <c r="H32" s="75">
        <v>120</v>
      </c>
      <c r="I32" s="82">
        <v>7703825880</v>
      </c>
      <c r="J32" s="76" t="s">
        <v>62</v>
      </c>
      <c r="K32" s="35" t="s">
        <v>34</v>
      </c>
      <c r="L32" s="33" t="s">
        <v>625</v>
      </c>
      <c r="M32" s="103">
        <v>3807</v>
      </c>
      <c r="N32" s="83" t="s">
        <v>625</v>
      </c>
      <c r="O32" s="77">
        <v>22.1890844</v>
      </c>
      <c r="P32" s="35" t="str">
        <f t="shared" si="11"/>
        <v>YES</v>
      </c>
      <c r="Q32" s="36"/>
      <c r="R32" s="84"/>
      <c r="S32" s="110" t="s">
        <v>34</v>
      </c>
      <c r="T32" s="98"/>
      <c r="U32" s="37"/>
      <c r="V32" s="37"/>
      <c r="W32" s="34"/>
      <c r="X32" s="51" t="s">
        <v>623</v>
      </c>
      <c r="Y32" s="79" t="s">
        <v>625</v>
      </c>
      <c r="Z32" s="81">
        <f t="shared" si="0"/>
        <v>0</v>
      </c>
      <c r="AA32" s="73">
        <f t="shared" si="1"/>
        <v>0</v>
      </c>
      <c r="AB32" s="73">
        <f t="shared" si="2"/>
        <v>0</v>
      </c>
      <c r="AC32" s="73">
        <f t="shared" si="3"/>
        <v>0</v>
      </c>
      <c r="AD32" s="78" t="str">
        <f t="shared" si="4"/>
        <v>-</v>
      </c>
      <c r="AE32" s="81">
        <f t="shared" si="5"/>
        <v>0</v>
      </c>
      <c r="AF32" s="73">
        <f t="shared" si="6"/>
        <v>1</v>
      </c>
      <c r="AG32" s="73">
        <f t="shared" si="7"/>
        <v>0</v>
      </c>
      <c r="AH32" s="78" t="str">
        <f t="shared" si="8"/>
        <v>-</v>
      </c>
      <c r="AI32" s="81">
        <f t="shared" si="9"/>
        <v>0</v>
      </c>
    </row>
    <row r="33" spans="1:35" ht="12.75">
      <c r="A33" s="71">
        <v>1300930</v>
      </c>
      <c r="B33" s="72">
        <v>623</v>
      </c>
      <c r="C33" s="81" t="s">
        <v>182</v>
      </c>
      <c r="D33" s="73" t="s">
        <v>183</v>
      </c>
      <c r="E33" s="73" t="s">
        <v>184</v>
      </c>
      <c r="F33" s="74" t="s">
        <v>31</v>
      </c>
      <c r="G33" s="101">
        <v>30736</v>
      </c>
      <c r="H33" s="75">
        <v>736</v>
      </c>
      <c r="I33" s="82">
        <v>7069652297</v>
      </c>
      <c r="J33" s="76" t="s">
        <v>148</v>
      </c>
      <c r="K33" s="35" t="s">
        <v>34</v>
      </c>
      <c r="L33" s="33" t="s">
        <v>625</v>
      </c>
      <c r="M33" s="103">
        <v>10344</v>
      </c>
      <c r="N33" s="83" t="s">
        <v>625</v>
      </c>
      <c r="O33" s="77">
        <v>13.77445236</v>
      </c>
      <c r="P33" s="35" t="str">
        <f t="shared" si="11"/>
        <v>NO</v>
      </c>
      <c r="Q33" s="36"/>
      <c r="R33" s="84"/>
      <c r="S33" s="110" t="s">
        <v>34</v>
      </c>
      <c r="T33" s="98"/>
      <c r="U33" s="37"/>
      <c r="V33" s="37"/>
      <c r="W33" s="34"/>
      <c r="X33" s="51" t="s">
        <v>623</v>
      </c>
      <c r="Y33" s="79" t="s">
        <v>625</v>
      </c>
      <c r="Z33" s="81">
        <f t="shared" si="0"/>
        <v>0</v>
      </c>
      <c r="AA33" s="73">
        <f t="shared" si="1"/>
        <v>0</v>
      </c>
      <c r="AB33" s="73">
        <f t="shared" si="2"/>
        <v>0</v>
      </c>
      <c r="AC33" s="73">
        <f t="shared" si="3"/>
        <v>0</v>
      </c>
      <c r="AD33" s="78" t="str">
        <f t="shared" si="4"/>
        <v>-</v>
      </c>
      <c r="AE33" s="81">
        <f t="shared" si="5"/>
        <v>0</v>
      </c>
      <c r="AF33" s="73">
        <f t="shared" si="6"/>
        <v>0</v>
      </c>
      <c r="AG33" s="73">
        <f t="shared" si="7"/>
        <v>0</v>
      </c>
      <c r="AH33" s="78" t="str">
        <f t="shared" si="8"/>
        <v>-</v>
      </c>
      <c r="AI33" s="81">
        <f t="shared" si="9"/>
        <v>0</v>
      </c>
    </row>
    <row r="34" spans="1:35" ht="12.75">
      <c r="A34" s="71">
        <v>1300005</v>
      </c>
      <c r="B34" s="72">
        <v>795</v>
      </c>
      <c r="C34" s="81" t="s">
        <v>35</v>
      </c>
      <c r="D34" s="73" t="s">
        <v>36</v>
      </c>
      <c r="E34" s="73" t="s">
        <v>37</v>
      </c>
      <c r="F34" s="74" t="s">
        <v>31</v>
      </c>
      <c r="G34" s="101">
        <v>30458</v>
      </c>
      <c r="H34" s="75" t="s">
        <v>32</v>
      </c>
      <c r="I34" s="82">
        <v>9127645888</v>
      </c>
      <c r="J34" s="76">
        <v>6</v>
      </c>
      <c r="K34" s="35" t="s">
        <v>34</v>
      </c>
      <c r="L34" s="33" t="s">
        <v>625</v>
      </c>
      <c r="M34" s="103">
        <v>158</v>
      </c>
      <c r="N34" s="83" t="s">
        <v>625</v>
      </c>
      <c r="O34" s="77" t="s">
        <v>38</v>
      </c>
      <c r="P34" s="35" t="s">
        <v>38</v>
      </c>
      <c r="Q34" s="36"/>
      <c r="R34" s="84"/>
      <c r="S34" s="110" t="s">
        <v>39</v>
      </c>
      <c r="T34" s="98"/>
      <c r="U34" s="37"/>
      <c r="V34" s="37"/>
      <c r="W34" s="34"/>
      <c r="X34" s="51" t="s">
        <v>623</v>
      </c>
      <c r="Y34" s="79" t="s">
        <v>625</v>
      </c>
      <c r="Z34" s="81">
        <f t="shared" si="0"/>
        <v>0</v>
      </c>
      <c r="AA34" s="73">
        <f t="shared" si="1"/>
        <v>1</v>
      </c>
      <c r="AB34" s="73">
        <f t="shared" si="2"/>
        <v>0</v>
      </c>
      <c r="AC34" s="73">
        <f t="shared" si="3"/>
        <v>0</v>
      </c>
      <c r="AD34" s="78" t="str">
        <f t="shared" si="4"/>
        <v>-</v>
      </c>
      <c r="AE34" s="81">
        <f t="shared" si="5"/>
        <v>1</v>
      </c>
      <c r="AF34" s="73">
        <f t="shared" si="6"/>
        <v>0</v>
      </c>
      <c r="AG34" s="73">
        <f t="shared" si="7"/>
        <v>0</v>
      </c>
      <c r="AH34" s="78" t="str">
        <f t="shared" si="8"/>
        <v>-</v>
      </c>
      <c r="AI34" s="81">
        <f t="shared" si="9"/>
        <v>0</v>
      </c>
    </row>
    <row r="35" spans="1:35" ht="12.75">
      <c r="A35" s="71">
        <v>1300015</v>
      </c>
      <c r="B35" s="72">
        <v>868</v>
      </c>
      <c r="C35" s="81" t="s">
        <v>66</v>
      </c>
      <c r="D35" s="73" t="s">
        <v>67</v>
      </c>
      <c r="E35" s="73" t="s">
        <v>68</v>
      </c>
      <c r="F35" s="74" t="s">
        <v>31</v>
      </c>
      <c r="G35" s="101">
        <v>30808</v>
      </c>
      <c r="H35" s="75" t="s">
        <v>32</v>
      </c>
      <c r="I35" s="82">
        <v>7065566225</v>
      </c>
      <c r="J35" s="76" t="s">
        <v>69</v>
      </c>
      <c r="K35" s="35" t="s">
        <v>39</v>
      </c>
      <c r="L35" s="33" t="s">
        <v>625</v>
      </c>
      <c r="M35" s="103">
        <v>0</v>
      </c>
      <c r="N35" s="83" t="s">
        <v>625</v>
      </c>
      <c r="O35" s="77" t="s">
        <v>38</v>
      </c>
      <c r="P35" s="35" t="s">
        <v>38</v>
      </c>
      <c r="Q35" s="36"/>
      <c r="R35" s="84"/>
      <c r="S35" s="110" t="s">
        <v>39</v>
      </c>
      <c r="T35" s="98"/>
      <c r="U35" s="37"/>
      <c r="V35" s="37"/>
      <c r="W35" s="34"/>
      <c r="X35" s="51" t="s">
        <v>625</v>
      </c>
      <c r="Y35" s="79" t="s">
        <v>625</v>
      </c>
      <c r="Z35" s="81">
        <f t="shared" si="0"/>
        <v>1</v>
      </c>
      <c r="AA35" s="73">
        <f t="shared" si="1"/>
        <v>0</v>
      </c>
      <c r="AB35" s="73">
        <f t="shared" si="2"/>
        <v>0</v>
      </c>
      <c r="AC35" s="73">
        <f t="shared" si="3"/>
        <v>0</v>
      </c>
      <c r="AD35" s="78" t="str">
        <f t="shared" si="4"/>
        <v>-</v>
      </c>
      <c r="AE35" s="81">
        <f t="shared" si="5"/>
        <v>1</v>
      </c>
      <c r="AF35" s="73">
        <f t="shared" si="6"/>
        <v>0</v>
      </c>
      <c r="AG35" s="73">
        <f t="shared" si="7"/>
        <v>0</v>
      </c>
      <c r="AH35" s="78" t="str">
        <f t="shared" si="8"/>
        <v>-</v>
      </c>
      <c r="AI35" s="81">
        <f t="shared" si="9"/>
        <v>0</v>
      </c>
    </row>
    <row r="36" spans="1:35" ht="12.75">
      <c r="A36" s="71">
        <v>1300990</v>
      </c>
      <c r="B36" s="72">
        <v>624</v>
      </c>
      <c r="C36" s="81" t="s">
        <v>185</v>
      </c>
      <c r="D36" s="73" t="s">
        <v>186</v>
      </c>
      <c r="E36" s="73" t="s">
        <v>187</v>
      </c>
      <c r="F36" s="74" t="s">
        <v>31</v>
      </c>
      <c r="G36" s="101">
        <v>31537</v>
      </c>
      <c r="H36" s="75">
        <v>1537</v>
      </c>
      <c r="I36" s="82">
        <v>9124962596</v>
      </c>
      <c r="J36" s="76" t="s">
        <v>101</v>
      </c>
      <c r="K36" s="35" t="s">
        <v>39</v>
      </c>
      <c r="L36" s="33" t="s">
        <v>625</v>
      </c>
      <c r="M36" s="103">
        <v>1875</v>
      </c>
      <c r="N36" s="83" t="s">
        <v>625</v>
      </c>
      <c r="O36" s="77">
        <v>23.71084337</v>
      </c>
      <c r="P36" s="35" t="str">
        <f aca="true" t="shared" si="12" ref="P36:P60">IF(O36&lt;20,"NO","YES")</f>
        <v>YES</v>
      </c>
      <c r="Q36" s="36"/>
      <c r="R36" s="84"/>
      <c r="S36" s="110" t="s">
        <v>39</v>
      </c>
      <c r="T36" s="98"/>
      <c r="U36" s="37"/>
      <c r="V36" s="37"/>
      <c r="W36" s="34"/>
      <c r="X36" s="51" t="s">
        <v>623</v>
      </c>
      <c r="Y36" s="79" t="s">
        <v>625</v>
      </c>
      <c r="Z36" s="81">
        <f t="shared" si="0"/>
        <v>1</v>
      </c>
      <c r="AA36" s="73">
        <f t="shared" si="1"/>
        <v>0</v>
      </c>
      <c r="AB36" s="73">
        <f t="shared" si="2"/>
        <v>0</v>
      </c>
      <c r="AC36" s="73">
        <f t="shared" si="3"/>
        <v>0</v>
      </c>
      <c r="AD36" s="78" t="str">
        <f t="shared" si="4"/>
        <v>-</v>
      </c>
      <c r="AE36" s="81">
        <f t="shared" si="5"/>
        <v>1</v>
      </c>
      <c r="AF36" s="73">
        <f t="shared" si="6"/>
        <v>1</v>
      </c>
      <c r="AG36" s="73" t="str">
        <f t="shared" si="7"/>
        <v>Initial</v>
      </c>
      <c r="AH36" s="78" t="str">
        <f t="shared" si="8"/>
        <v>RLIS</v>
      </c>
      <c r="AI36" s="81">
        <f t="shared" si="9"/>
        <v>0</v>
      </c>
    </row>
    <row r="37" spans="1:35" ht="12.75">
      <c r="A37" s="71">
        <v>1301020</v>
      </c>
      <c r="B37" s="72">
        <v>625</v>
      </c>
      <c r="C37" s="81" t="s">
        <v>188</v>
      </c>
      <c r="D37" s="73" t="s">
        <v>189</v>
      </c>
      <c r="E37" s="73" t="s">
        <v>190</v>
      </c>
      <c r="F37" s="74" t="s">
        <v>31</v>
      </c>
      <c r="G37" s="101">
        <v>31401</v>
      </c>
      <c r="H37" s="75">
        <v>1401</v>
      </c>
      <c r="I37" s="82">
        <v>9122015600</v>
      </c>
      <c r="J37" s="76" t="s">
        <v>191</v>
      </c>
      <c r="K37" s="35" t="s">
        <v>34</v>
      </c>
      <c r="L37" s="33" t="s">
        <v>625</v>
      </c>
      <c r="M37" s="103">
        <v>32842</v>
      </c>
      <c r="N37" s="83" t="s">
        <v>625</v>
      </c>
      <c r="O37" s="77">
        <v>23.32028856</v>
      </c>
      <c r="P37" s="35" t="str">
        <f t="shared" si="12"/>
        <v>YES</v>
      </c>
      <c r="Q37" s="36"/>
      <c r="R37" s="84"/>
      <c r="S37" s="110" t="s">
        <v>34</v>
      </c>
      <c r="T37" s="98"/>
      <c r="U37" s="37"/>
      <c r="V37" s="37"/>
      <c r="W37" s="34"/>
      <c r="X37" s="51" t="s">
        <v>624</v>
      </c>
      <c r="Y37" s="79" t="s">
        <v>625</v>
      </c>
      <c r="Z37" s="81">
        <f t="shared" si="0"/>
        <v>0</v>
      </c>
      <c r="AA37" s="73">
        <f t="shared" si="1"/>
        <v>0</v>
      </c>
      <c r="AB37" s="73">
        <f t="shared" si="2"/>
        <v>0</v>
      </c>
      <c r="AC37" s="73">
        <f t="shared" si="3"/>
        <v>0</v>
      </c>
      <c r="AD37" s="78" t="str">
        <f t="shared" si="4"/>
        <v>-</v>
      </c>
      <c r="AE37" s="81">
        <f t="shared" si="5"/>
        <v>0</v>
      </c>
      <c r="AF37" s="73">
        <f t="shared" si="6"/>
        <v>1</v>
      </c>
      <c r="AG37" s="73">
        <f t="shared" si="7"/>
        <v>0</v>
      </c>
      <c r="AH37" s="78" t="str">
        <f t="shared" si="8"/>
        <v>-</v>
      </c>
      <c r="AI37" s="81">
        <f t="shared" si="9"/>
        <v>0</v>
      </c>
    </row>
    <row r="38" spans="1:35" ht="12.75">
      <c r="A38" s="71">
        <v>1301050</v>
      </c>
      <c r="B38" s="72">
        <v>626</v>
      </c>
      <c r="C38" s="81" t="s">
        <v>192</v>
      </c>
      <c r="D38" s="73" t="s">
        <v>193</v>
      </c>
      <c r="E38" s="73" t="s">
        <v>194</v>
      </c>
      <c r="F38" s="74" t="s">
        <v>31</v>
      </c>
      <c r="G38" s="101">
        <v>31805</v>
      </c>
      <c r="H38" s="75">
        <v>1805</v>
      </c>
      <c r="I38" s="82">
        <v>7069893678</v>
      </c>
      <c r="J38" s="76" t="s">
        <v>69</v>
      </c>
      <c r="K38" s="35" t="s">
        <v>39</v>
      </c>
      <c r="L38" s="33" t="s">
        <v>625</v>
      </c>
      <c r="M38" s="103">
        <v>640</v>
      </c>
      <c r="N38" s="83" t="s">
        <v>625</v>
      </c>
      <c r="O38" s="77">
        <v>32.0056899</v>
      </c>
      <c r="P38" s="35" t="str">
        <f t="shared" si="12"/>
        <v>YES</v>
      </c>
      <c r="Q38" s="36"/>
      <c r="R38" s="84"/>
      <c r="S38" s="110" t="s">
        <v>39</v>
      </c>
      <c r="T38" s="98"/>
      <c r="U38" s="37"/>
      <c r="V38" s="37"/>
      <c r="W38" s="34"/>
      <c r="X38" s="51" t="s">
        <v>624</v>
      </c>
      <c r="Y38" s="79" t="s">
        <v>624</v>
      </c>
      <c r="Z38" s="81">
        <f t="shared" si="0"/>
        <v>1</v>
      </c>
      <c r="AA38" s="73">
        <f t="shared" si="1"/>
        <v>0</v>
      </c>
      <c r="AB38" s="73">
        <f t="shared" si="2"/>
        <v>0</v>
      </c>
      <c r="AC38" s="73">
        <f t="shared" si="3"/>
        <v>0</v>
      </c>
      <c r="AD38" s="78" t="str">
        <f t="shared" si="4"/>
        <v>-</v>
      </c>
      <c r="AE38" s="81">
        <f t="shared" si="5"/>
        <v>1</v>
      </c>
      <c r="AF38" s="73">
        <f t="shared" si="6"/>
        <v>1</v>
      </c>
      <c r="AG38" s="73" t="str">
        <f t="shared" si="7"/>
        <v>Initial</v>
      </c>
      <c r="AH38" s="78" t="str">
        <f t="shared" si="8"/>
        <v>RLIS</v>
      </c>
      <c r="AI38" s="81">
        <f t="shared" si="9"/>
        <v>0</v>
      </c>
    </row>
    <row r="39" spans="1:35" ht="12.75">
      <c r="A39" s="71">
        <v>1301080</v>
      </c>
      <c r="B39" s="72">
        <v>627</v>
      </c>
      <c r="C39" s="81" t="s">
        <v>195</v>
      </c>
      <c r="D39" s="73" t="s">
        <v>196</v>
      </c>
      <c r="E39" s="73" t="s">
        <v>197</v>
      </c>
      <c r="F39" s="74" t="s">
        <v>31</v>
      </c>
      <c r="G39" s="101">
        <v>30747</v>
      </c>
      <c r="H39" s="75">
        <v>747</v>
      </c>
      <c r="I39" s="82">
        <v>7068573447</v>
      </c>
      <c r="J39" s="76" t="s">
        <v>97</v>
      </c>
      <c r="K39" s="35" t="s">
        <v>34</v>
      </c>
      <c r="L39" s="33" t="s">
        <v>625</v>
      </c>
      <c r="M39" s="103">
        <v>2956</v>
      </c>
      <c r="N39" s="83" t="s">
        <v>625</v>
      </c>
      <c r="O39" s="77">
        <v>20.74257426</v>
      </c>
      <c r="P39" s="35" t="str">
        <f t="shared" si="12"/>
        <v>YES</v>
      </c>
      <c r="Q39" s="36"/>
      <c r="R39" s="84"/>
      <c r="S39" s="110" t="s">
        <v>39</v>
      </c>
      <c r="T39" s="98"/>
      <c r="U39" s="37"/>
      <c r="V39" s="37"/>
      <c r="W39" s="34"/>
      <c r="X39" s="51" t="s">
        <v>624</v>
      </c>
      <c r="Y39" s="79" t="s">
        <v>625</v>
      </c>
      <c r="Z39" s="81">
        <f t="shared" si="0"/>
        <v>0</v>
      </c>
      <c r="AA39" s="73">
        <f t="shared" si="1"/>
        <v>0</v>
      </c>
      <c r="AB39" s="73">
        <f t="shared" si="2"/>
        <v>0</v>
      </c>
      <c r="AC39" s="73">
        <f t="shared" si="3"/>
        <v>0</v>
      </c>
      <c r="AD39" s="78" t="str">
        <f t="shared" si="4"/>
        <v>-</v>
      </c>
      <c r="AE39" s="81">
        <f t="shared" si="5"/>
        <v>1</v>
      </c>
      <c r="AF39" s="73">
        <f t="shared" si="6"/>
        <v>1</v>
      </c>
      <c r="AG39" s="73" t="str">
        <f t="shared" si="7"/>
        <v>Initial</v>
      </c>
      <c r="AH39" s="78" t="str">
        <f t="shared" si="8"/>
        <v>RLIS</v>
      </c>
      <c r="AI39" s="81">
        <f t="shared" si="9"/>
        <v>0</v>
      </c>
    </row>
    <row r="40" spans="1:35" ht="12.75">
      <c r="A40" s="71">
        <v>1301110</v>
      </c>
      <c r="B40" s="72">
        <v>628</v>
      </c>
      <c r="C40" s="81" t="s">
        <v>198</v>
      </c>
      <c r="D40" s="73" t="s">
        <v>199</v>
      </c>
      <c r="E40" s="73" t="s">
        <v>200</v>
      </c>
      <c r="F40" s="74" t="s">
        <v>31</v>
      </c>
      <c r="G40" s="101">
        <v>30169</v>
      </c>
      <c r="H40" s="75" t="s">
        <v>32</v>
      </c>
      <c r="I40" s="82">
        <v>7704791871</v>
      </c>
      <c r="J40" s="76" t="s">
        <v>122</v>
      </c>
      <c r="K40" s="35" t="s">
        <v>34</v>
      </c>
      <c r="L40" s="33" t="s">
        <v>625</v>
      </c>
      <c r="M40" s="103">
        <v>32897</v>
      </c>
      <c r="N40" s="83" t="s">
        <v>625</v>
      </c>
      <c r="O40" s="77">
        <v>7.689629157</v>
      </c>
      <c r="P40" s="35" t="str">
        <f t="shared" si="12"/>
        <v>NO</v>
      </c>
      <c r="Q40" s="36"/>
      <c r="R40" s="84"/>
      <c r="S40" s="110" t="s">
        <v>34</v>
      </c>
      <c r="T40" s="98"/>
      <c r="U40" s="37"/>
      <c r="V40" s="37"/>
      <c r="W40" s="34"/>
      <c r="X40" s="51" t="s">
        <v>623</v>
      </c>
      <c r="Y40" s="79" t="s">
        <v>625</v>
      </c>
      <c r="Z40" s="81">
        <f t="shared" si="0"/>
        <v>0</v>
      </c>
      <c r="AA40" s="73">
        <f t="shared" si="1"/>
        <v>0</v>
      </c>
      <c r="AB40" s="73">
        <f t="shared" si="2"/>
        <v>0</v>
      </c>
      <c r="AC40" s="73">
        <f t="shared" si="3"/>
        <v>0</v>
      </c>
      <c r="AD40" s="78" t="str">
        <f t="shared" si="4"/>
        <v>-</v>
      </c>
      <c r="AE40" s="81">
        <f t="shared" si="5"/>
        <v>0</v>
      </c>
      <c r="AF40" s="73">
        <f t="shared" si="6"/>
        <v>0</v>
      </c>
      <c r="AG40" s="73">
        <f t="shared" si="7"/>
        <v>0</v>
      </c>
      <c r="AH40" s="78" t="str">
        <f t="shared" si="8"/>
        <v>-</v>
      </c>
      <c r="AI40" s="81">
        <f t="shared" si="9"/>
        <v>0</v>
      </c>
    </row>
    <row r="41" spans="1:35" ht="12.75">
      <c r="A41" s="71">
        <v>1301140</v>
      </c>
      <c r="B41" s="72">
        <v>769</v>
      </c>
      <c r="C41" s="81" t="s">
        <v>201</v>
      </c>
      <c r="D41" s="73" t="s">
        <v>202</v>
      </c>
      <c r="E41" s="73" t="s">
        <v>203</v>
      </c>
      <c r="F41" s="74" t="s">
        <v>31</v>
      </c>
      <c r="G41" s="101">
        <v>30707</v>
      </c>
      <c r="H41" s="75">
        <v>707</v>
      </c>
      <c r="I41" s="82">
        <v>7063823100</v>
      </c>
      <c r="J41" s="76" t="s">
        <v>204</v>
      </c>
      <c r="K41" s="35" t="s">
        <v>34</v>
      </c>
      <c r="L41" s="33" t="s">
        <v>625</v>
      </c>
      <c r="M41" s="103">
        <v>1322</v>
      </c>
      <c r="N41" s="83" t="s">
        <v>625</v>
      </c>
      <c r="O41" s="77">
        <v>5.995717345</v>
      </c>
      <c r="P41" s="35" t="str">
        <f t="shared" si="12"/>
        <v>NO</v>
      </c>
      <c r="Q41" s="36"/>
      <c r="R41" s="84"/>
      <c r="S41" s="110" t="s">
        <v>34</v>
      </c>
      <c r="T41" s="98"/>
      <c r="U41" s="37"/>
      <c r="V41" s="37"/>
      <c r="W41" s="34"/>
      <c r="X41" s="51" t="s">
        <v>623</v>
      </c>
      <c r="Y41" s="79" t="s">
        <v>625</v>
      </c>
      <c r="Z41" s="81">
        <f t="shared" si="0"/>
        <v>0</v>
      </c>
      <c r="AA41" s="73">
        <f t="shared" si="1"/>
        <v>0</v>
      </c>
      <c r="AB41" s="73">
        <f t="shared" si="2"/>
        <v>0</v>
      </c>
      <c r="AC41" s="73">
        <f t="shared" si="3"/>
        <v>0</v>
      </c>
      <c r="AD41" s="78" t="str">
        <f t="shared" si="4"/>
        <v>-</v>
      </c>
      <c r="AE41" s="81">
        <f t="shared" si="5"/>
        <v>0</v>
      </c>
      <c r="AF41" s="73">
        <f t="shared" si="6"/>
        <v>0</v>
      </c>
      <c r="AG41" s="73">
        <f t="shared" si="7"/>
        <v>0</v>
      </c>
      <c r="AH41" s="78" t="str">
        <f t="shared" si="8"/>
        <v>-</v>
      </c>
      <c r="AI41" s="81">
        <f t="shared" si="9"/>
        <v>0</v>
      </c>
    </row>
    <row r="42" spans="1:35" ht="12.75">
      <c r="A42" s="71">
        <v>1301170</v>
      </c>
      <c r="B42" s="72">
        <v>629</v>
      </c>
      <c r="C42" s="81" t="s">
        <v>205</v>
      </c>
      <c r="D42" s="73" t="s">
        <v>206</v>
      </c>
      <c r="E42" s="73" t="s">
        <v>207</v>
      </c>
      <c r="F42" s="74" t="s">
        <v>31</v>
      </c>
      <c r="G42" s="101">
        <v>30606</v>
      </c>
      <c r="H42" s="75" t="s">
        <v>32</v>
      </c>
      <c r="I42" s="82">
        <v>7065467721</v>
      </c>
      <c r="J42" s="76" t="s">
        <v>135</v>
      </c>
      <c r="K42" s="35" t="s">
        <v>34</v>
      </c>
      <c r="L42" s="33" t="s">
        <v>625</v>
      </c>
      <c r="M42" s="103">
        <v>11197</v>
      </c>
      <c r="N42" s="83" t="s">
        <v>625</v>
      </c>
      <c r="O42" s="77">
        <v>22.85125278</v>
      </c>
      <c r="P42" s="35" t="str">
        <f t="shared" si="12"/>
        <v>YES</v>
      </c>
      <c r="Q42" s="36"/>
      <c r="R42" s="84"/>
      <c r="S42" s="110" t="s">
        <v>34</v>
      </c>
      <c r="T42" s="98"/>
      <c r="U42" s="37"/>
      <c r="V42" s="37"/>
      <c r="W42" s="34"/>
      <c r="X42" s="51" t="s">
        <v>624</v>
      </c>
      <c r="Y42" s="79" t="s">
        <v>625</v>
      </c>
      <c r="Z42" s="81">
        <f t="shared" si="0"/>
        <v>0</v>
      </c>
      <c r="AA42" s="73">
        <f t="shared" si="1"/>
        <v>0</v>
      </c>
      <c r="AB42" s="73">
        <f t="shared" si="2"/>
        <v>0</v>
      </c>
      <c r="AC42" s="73">
        <f t="shared" si="3"/>
        <v>0</v>
      </c>
      <c r="AD42" s="78" t="str">
        <f t="shared" si="4"/>
        <v>-</v>
      </c>
      <c r="AE42" s="81">
        <f t="shared" si="5"/>
        <v>0</v>
      </c>
      <c r="AF42" s="73">
        <f t="shared" si="6"/>
        <v>1</v>
      </c>
      <c r="AG42" s="73">
        <f t="shared" si="7"/>
        <v>0</v>
      </c>
      <c r="AH42" s="78" t="str">
        <f t="shared" si="8"/>
        <v>-</v>
      </c>
      <c r="AI42" s="81">
        <f t="shared" si="9"/>
        <v>0</v>
      </c>
    </row>
    <row r="43" spans="1:35" ht="12.75">
      <c r="A43" s="71">
        <v>1301200</v>
      </c>
      <c r="B43" s="72">
        <v>630</v>
      </c>
      <c r="C43" s="81" t="s">
        <v>208</v>
      </c>
      <c r="D43" s="73" t="s">
        <v>209</v>
      </c>
      <c r="E43" s="73" t="s">
        <v>210</v>
      </c>
      <c r="F43" s="74" t="s">
        <v>31</v>
      </c>
      <c r="G43" s="101">
        <v>31751</v>
      </c>
      <c r="H43" s="75">
        <v>1751</v>
      </c>
      <c r="I43" s="82">
        <v>2297682232</v>
      </c>
      <c r="J43" s="76" t="s">
        <v>101</v>
      </c>
      <c r="K43" s="35" t="s">
        <v>39</v>
      </c>
      <c r="L43" s="33" t="s">
        <v>625</v>
      </c>
      <c r="M43" s="103">
        <v>336</v>
      </c>
      <c r="N43" s="83" t="s">
        <v>625</v>
      </c>
      <c r="O43" s="77">
        <v>36.37873754</v>
      </c>
      <c r="P43" s="35" t="str">
        <f t="shared" si="12"/>
        <v>YES</v>
      </c>
      <c r="Q43" s="36"/>
      <c r="R43" s="84"/>
      <c r="S43" s="110" t="s">
        <v>39</v>
      </c>
      <c r="T43" s="98">
        <v>74011</v>
      </c>
      <c r="U43" s="50">
        <v>7191</v>
      </c>
      <c r="V43" s="50">
        <v>6932</v>
      </c>
      <c r="W43" s="79">
        <v>2603</v>
      </c>
      <c r="X43" s="51" t="s">
        <v>624</v>
      </c>
      <c r="Y43" s="79" t="s">
        <v>624</v>
      </c>
      <c r="Z43" s="81">
        <f t="shared" si="0"/>
        <v>1</v>
      </c>
      <c r="AA43" s="73">
        <f t="shared" si="1"/>
        <v>1</v>
      </c>
      <c r="AB43" s="73">
        <f t="shared" si="2"/>
        <v>0</v>
      </c>
      <c r="AC43" s="73">
        <f t="shared" si="3"/>
        <v>0</v>
      </c>
      <c r="AD43" s="78" t="str">
        <f t="shared" si="4"/>
        <v>SRSA</v>
      </c>
      <c r="AE43" s="81">
        <f t="shared" si="5"/>
        <v>1</v>
      </c>
      <c r="AF43" s="73">
        <f t="shared" si="6"/>
        <v>1</v>
      </c>
      <c r="AG43" s="73" t="str">
        <f t="shared" si="7"/>
        <v>Initial</v>
      </c>
      <c r="AH43" s="78" t="str">
        <f t="shared" si="8"/>
        <v>-</v>
      </c>
      <c r="AI43" s="81" t="str">
        <f t="shared" si="9"/>
        <v>SRSA</v>
      </c>
    </row>
    <row r="44" spans="1:35" ht="12.75">
      <c r="A44" s="71">
        <v>1301230</v>
      </c>
      <c r="B44" s="72">
        <v>631</v>
      </c>
      <c r="C44" s="81" t="s">
        <v>211</v>
      </c>
      <c r="D44" s="73" t="s">
        <v>212</v>
      </c>
      <c r="E44" s="73" t="s">
        <v>213</v>
      </c>
      <c r="F44" s="74" t="s">
        <v>31</v>
      </c>
      <c r="G44" s="101">
        <v>30236</v>
      </c>
      <c r="H44" s="75">
        <v>236</v>
      </c>
      <c r="I44" s="82">
        <v>7704732700</v>
      </c>
      <c r="J44" s="76" t="s">
        <v>214</v>
      </c>
      <c r="K44" s="35" t="s">
        <v>34</v>
      </c>
      <c r="L44" s="33" t="s">
        <v>625</v>
      </c>
      <c r="M44" s="103">
        <v>51948</v>
      </c>
      <c r="N44" s="83" t="s">
        <v>625</v>
      </c>
      <c r="O44" s="77">
        <v>18.26907695</v>
      </c>
      <c r="P44" s="35" t="str">
        <f t="shared" si="12"/>
        <v>NO</v>
      </c>
      <c r="Q44" s="36"/>
      <c r="R44" s="84"/>
      <c r="S44" s="110" t="s">
        <v>34</v>
      </c>
      <c r="T44" s="98"/>
      <c r="U44" s="37"/>
      <c r="V44" s="37"/>
      <c r="W44" s="34"/>
      <c r="X44" s="51" t="s">
        <v>624</v>
      </c>
      <c r="Y44" s="79" t="s">
        <v>625</v>
      </c>
      <c r="Z44" s="81">
        <f t="shared" si="0"/>
        <v>0</v>
      </c>
      <c r="AA44" s="73">
        <f t="shared" si="1"/>
        <v>0</v>
      </c>
      <c r="AB44" s="73">
        <f t="shared" si="2"/>
        <v>0</v>
      </c>
      <c r="AC44" s="73">
        <f t="shared" si="3"/>
        <v>0</v>
      </c>
      <c r="AD44" s="78" t="str">
        <f t="shared" si="4"/>
        <v>-</v>
      </c>
      <c r="AE44" s="81">
        <f t="shared" si="5"/>
        <v>0</v>
      </c>
      <c r="AF44" s="73">
        <f t="shared" si="6"/>
        <v>0</v>
      </c>
      <c r="AG44" s="73">
        <f t="shared" si="7"/>
        <v>0</v>
      </c>
      <c r="AH44" s="78" t="str">
        <f t="shared" si="8"/>
        <v>-</v>
      </c>
      <c r="AI44" s="81">
        <f t="shared" si="9"/>
        <v>0</v>
      </c>
    </row>
    <row r="45" spans="1:35" ht="12.75">
      <c r="A45" s="71">
        <v>1301260</v>
      </c>
      <c r="B45" s="72">
        <v>632</v>
      </c>
      <c r="C45" s="81" t="s">
        <v>215</v>
      </c>
      <c r="D45" s="73" t="s">
        <v>216</v>
      </c>
      <c r="E45" s="73" t="s">
        <v>217</v>
      </c>
      <c r="F45" s="74" t="s">
        <v>31</v>
      </c>
      <c r="G45" s="101">
        <v>31634</v>
      </c>
      <c r="H45" s="75">
        <v>1634</v>
      </c>
      <c r="I45" s="82">
        <v>9124875321</v>
      </c>
      <c r="J45" s="76" t="s">
        <v>97</v>
      </c>
      <c r="K45" s="35" t="s">
        <v>34</v>
      </c>
      <c r="L45" s="33" t="s">
        <v>625</v>
      </c>
      <c r="M45" s="103">
        <v>1317</v>
      </c>
      <c r="N45" s="83" t="s">
        <v>625</v>
      </c>
      <c r="O45" s="77">
        <v>27.63929619</v>
      </c>
      <c r="P45" s="35" t="str">
        <f t="shared" si="12"/>
        <v>YES</v>
      </c>
      <c r="Q45" s="36"/>
      <c r="R45" s="84"/>
      <c r="S45" s="110" t="s">
        <v>39</v>
      </c>
      <c r="T45" s="98"/>
      <c r="U45" s="37"/>
      <c r="V45" s="37"/>
      <c r="W45" s="34"/>
      <c r="X45" s="51" t="s">
        <v>624</v>
      </c>
      <c r="Y45" s="79" t="s">
        <v>625</v>
      </c>
      <c r="Z45" s="81">
        <f t="shared" si="0"/>
        <v>0</v>
      </c>
      <c r="AA45" s="73">
        <f t="shared" si="1"/>
        <v>0</v>
      </c>
      <c r="AB45" s="73">
        <f t="shared" si="2"/>
        <v>0</v>
      </c>
      <c r="AC45" s="73">
        <f t="shared" si="3"/>
        <v>0</v>
      </c>
      <c r="AD45" s="78" t="str">
        <f t="shared" si="4"/>
        <v>-</v>
      </c>
      <c r="AE45" s="81">
        <f t="shared" si="5"/>
        <v>1</v>
      </c>
      <c r="AF45" s="73">
        <f t="shared" si="6"/>
        <v>1</v>
      </c>
      <c r="AG45" s="73" t="str">
        <f t="shared" si="7"/>
        <v>Initial</v>
      </c>
      <c r="AH45" s="78" t="str">
        <f t="shared" si="8"/>
        <v>RLIS</v>
      </c>
      <c r="AI45" s="81">
        <f t="shared" si="9"/>
        <v>0</v>
      </c>
    </row>
    <row r="46" spans="1:35" ht="12.75">
      <c r="A46" s="71">
        <v>1301290</v>
      </c>
      <c r="B46" s="72">
        <v>633</v>
      </c>
      <c r="C46" s="81" t="s">
        <v>218</v>
      </c>
      <c r="D46" s="73" t="s">
        <v>219</v>
      </c>
      <c r="E46" s="73" t="s">
        <v>220</v>
      </c>
      <c r="F46" s="74" t="s">
        <v>31</v>
      </c>
      <c r="G46" s="101">
        <v>30061</v>
      </c>
      <c r="H46" s="75">
        <v>61</v>
      </c>
      <c r="I46" s="82">
        <v>7704263300</v>
      </c>
      <c r="J46" s="76" t="s">
        <v>83</v>
      </c>
      <c r="K46" s="35" t="s">
        <v>34</v>
      </c>
      <c r="L46" s="33" t="s">
        <v>625</v>
      </c>
      <c r="M46" s="103">
        <v>105526</v>
      </c>
      <c r="N46" s="83" t="s">
        <v>625</v>
      </c>
      <c r="O46" s="77">
        <v>9.086979622</v>
      </c>
      <c r="P46" s="35" t="str">
        <f t="shared" si="12"/>
        <v>NO</v>
      </c>
      <c r="Q46" s="36"/>
      <c r="R46" s="84"/>
      <c r="S46" s="110" t="s">
        <v>34</v>
      </c>
      <c r="T46" s="98"/>
      <c r="U46" s="37"/>
      <c r="V46" s="37"/>
      <c r="W46" s="34"/>
      <c r="X46" s="51" t="s">
        <v>624</v>
      </c>
      <c r="Y46" s="79" t="s">
        <v>625</v>
      </c>
      <c r="Z46" s="81">
        <f t="shared" si="0"/>
        <v>0</v>
      </c>
      <c r="AA46" s="73">
        <f t="shared" si="1"/>
        <v>0</v>
      </c>
      <c r="AB46" s="73">
        <f t="shared" si="2"/>
        <v>0</v>
      </c>
      <c r="AC46" s="73">
        <f t="shared" si="3"/>
        <v>0</v>
      </c>
      <c r="AD46" s="78" t="str">
        <f t="shared" si="4"/>
        <v>-</v>
      </c>
      <c r="AE46" s="81">
        <f t="shared" si="5"/>
        <v>0</v>
      </c>
      <c r="AF46" s="73">
        <f t="shared" si="6"/>
        <v>0</v>
      </c>
      <c r="AG46" s="73">
        <f t="shared" si="7"/>
        <v>0</v>
      </c>
      <c r="AH46" s="78" t="str">
        <f t="shared" si="8"/>
        <v>-</v>
      </c>
      <c r="AI46" s="81">
        <f t="shared" si="9"/>
        <v>0</v>
      </c>
    </row>
    <row r="47" spans="1:35" ht="12.75">
      <c r="A47" s="71">
        <v>1301350</v>
      </c>
      <c r="B47" s="72">
        <v>634</v>
      </c>
      <c r="C47" s="81" t="s">
        <v>221</v>
      </c>
      <c r="D47" s="73" t="s">
        <v>222</v>
      </c>
      <c r="E47" s="73" t="s">
        <v>223</v>
      </c>
      <c r="F47" s="74" t="s">
        <v>31</v>
      </c>
      <c r="G47" s="101">
        <v>31533</v>
      </c>
      <c r="H47" s="75" t="s">
        <v>32</v>
      </c>
      <c r="I47" s="82">
        <v>9123842086</v>
      </c>
      <c r="J47" s="76" t="s">
        <v>97</v>
      </c>
      <c r="K47" s="35" t="s">
        <v>34</v>
      </c>
      <c r="L47" s="33" t="s">
        <v>625</v>
      </c>
      <c r="M47" s="103">
        <v>7673</v>
      </c>
      <c r="N47" s="83" t="s">
        <v>625</v>
      </c>
      <c r="O47" s="77">
        <v>26.48051948</v>
      </c>
      <c r="P47" s="35" t="str">
        <f t="shared" si="12"/>
        <v>YES</v>
      </c>
      <c r="Q47" s="36"/>
      <c r="R47" s="84"/>
      <c r="S47" s="110" t="s">
        <v>39</v>
      </c>
      <c r="T47" s="98"/>
      <c r="U47" s="37"/>
      <c r="V47" s="37"/>
      <c r="W47" s="34"/>
      <c r="X47" s="51" t="s">
        <v>624</v>
      </c>
      <c r="Y47" s="79" t="s">
        <v>625</v>
      </c>
      <c r="Z47" s="81">
        <f t="shared" si="0"/>
        <v>0</v>
      </c>
      <c r="AA47" s="73">
        <f t="shared" si="1"/>
        <v>0</v>
      </c>
      <c r="AB47" s="73">
        <f t="shared" si="2"/>
        <v>0</v>
      </c>
      <c r="AC47" s="73">
        <f t="shared" si="3"/>
        <v>0</v>
      </c>
      <c r="AD47" s="78" t="str">
        <f t="shared" si="4"/>
        <v>-</v>
      </c>
      <c r="AE47" s="81">
        <f t="shared" si="5"/>
        <v>1</v>
      </c>
      <c r="AF47" s="73">
        <f t="shared" si="6"/>
        <v>1</v>
      </c>
      <c r="AG47" s="73" t="str">
        <f t="shared" si="7"/>
        <v>Initial</v>
      </c>
      <c r="AH47" s="78" t="str">
        <f t="shared" si="8"/>
        <v>RLIS</v>
      </c>
      <c r="AI47" s="81">
        <f t="shared" si="9"/>
        <v>0</v>
      </c>
    </row>
    <row r="48" spans="1:35" ht="12.75">
      <c r="A48" s="71">
        <v>1301380</v>
      </c>
      <c r="B48" s="72">
        <v>635</v>
      </c>
      <c r="C48" s="81" t="s">
        <v>224</v>
      </c>
      <c r="D48" s="73" t="s">
        <v>225</v>
      </c>
      <c r="E48" s="73" t="s">
        <v>226</v>
      </c>
      <c r="F48" s="74" t="s">
        <v>31</v>
      </c>
      <c r="G48" s="101">
        <v>31768</v>
      </c>
      <c r="H48" s="75" t="s">
        <v>32</v>
      </c>
      <c r="I48" s="82">
        <v>2298906200</v>
      </c>
      <c r="J48" s="76" t="s">
        <v>97</v>
      </c>
      <c r="K48" s="35" t="s">
        <v>34</v>
      </c>
      <c r="L48" s="33" t="s">
        <v>625</v>
      </c>
      <c r="M48" s="103">
        <v>8187</v>
      </c>
      <c r="N48" s="83" t="s">
        <v>625</v>
      </c>
      <c r="O48" s="77">
        <v>27.82369146</v>
      </c>
      <c r="P48" s="35" t="str">
        <f t="shared" si="12"/>
        <v>YES</v>
      </c>
      <c r="Q48" s="36"/>
      <c r="R48" s="84"/>
      <c r="S48" s="110" t="s">
        <v>39</v>
      </c>
      <c r="T48" s="98"/>
      <c r="U48" s="37"/>
      <c r="V48" s="37"/>
      <c r="W48" s="34"/>
      <c r="X48" s="51" t="s">
        <v>624</v>
      </c>
      <c r="Y48" s="79" t="s">
        <v>625</v>
      </c>
      <c r="Z48" s="81">
        <f t="shared" si="0"/>
        <v>0</v>
      </c>
      <c r="AA48" s="73">
        <f t="shared" si="1"/>
        <v>0</v>
      </c>
      <c r="AB48" s="73">
        <f t="shared" si="2"/>
        <v>0</v>
      </c>
      <c r="AC48" s="73">
        <f t="shared" si="3"/>
        <v>0</v>
      </c>
      <c r="AD48" s="78" t="str">
        <f t="shared" si="4"/>
        <v>-</v>
      </c>
      <c r="AE48" s="81">
        <f t="shared" si="5"/>
        <v>1</v>
      </c>
      <c r="AF48" s="73">
        <f t="shared" si="6"/>
        <v>1</v>
      </c>
      <c r="AG48" s="73" t="str">
        <f t="shared" si="7"/>
        <v>Initial</v>
      </c>
      <c r="AH48" s="78" t="str">
        <f t="shared" si="8"/>
        <v>RLIS</v>
      </c>
      <c r="AI48" s="81">
        <f t="shared" si="9"/>
        <v>0</v>
      </c>
    </row>
    <row r="49" spans="1:35" ht="12.75">
      <c r="A49" s="71">
        <v>1301410</v>
      </c>
      <c r="B49" s="72">
        <v>636</v>
      </c>
      <c r="C49" s="81" t="s">
        <v>227</v>
      </c>
      <c r="D49" s="73" t="s">
        <v>228</v>
      </c>
      <c r="E49" s="73" t="s">
        <v>229</v>
      </c>
      <c r="F49" s="74" t="s">
        <v>31</v>
      </c>
      <c r="G49" s="101">
        <v>30802</v>
      </c>
      <c r="H49" s="75">
        <v>802</v>
      </c>
      <c r="I49" s="82">
        <v>7065410650</v>
      </c>
      <c r="J49" s="76" t="s">
        <v>148</v>
      </c>
      <c r="K49" s="35" t="s">
        <v>34</v>
      </c>
      <c r="L49" s="33" t="s">
        <v>625</v>
      </c>
      <c r="M49" s="103">
        <v>21015</v>
      </c>
      <c r="N49" s="83" t="s">
        <v>625</v>
      </c>
      <c r="O49" s="77">
        <v>8.066229002</v>
      </c>
      <c r="P49" s="35" t="str">
        <f t="shared" si="12"/>
        <v>NO</v>
      </c>
      <c r="Q49" s="36"/>
      <c r="R49" s="84"/>
      <c r="S49" s="110" t="s">
        <v>34</v>
      </c>
      <c r="T49" s="98"/>
      <c r="U49" s="37"/>
      <c r="V49" s="37"/>
      <c r="W49" s="34"/>
      <c r="X49" s="51" t="s">
        <v>624</v>
      </c>
      <c r="Y49" s="79" t="s">
        <v>625</v>
      </c>
      <c r="Z49" s="81">
        <f t="shared" si="0"/>
        <v>0</v>
      </c>
      <c r="AA49" s="73">
        <f t="shared" si="1"/>
        <v>0</v>
      </c>
      <c r="AB49" s="73">
        <f t="shared" si="2"/>
        <v>0</v>
      </c>
      <c r="AC49" s="73">
        <f t="shared" si="3"/>
        <v>0</v>
      </c>
      <c r="AD49" s="78" t="str">
        <f t="shared" si="4"/>
        <v>-</v>
      </c>
      <c r="AE49" s="81">
        <f t="shared" si="5"/>
        <v>0</v>
      </c>
      <c r="AF49" s="73">
        <f t="shared" si="6"/>
        <v>0</v>
      </c>
      <c r="AG49" s="73">
        <f t="shared" si="7"/>
        <v>0</v>
      </c>
      <c r="AH49" s="78" t="str">
        <f t="shared" si="8"/>
        <v>-</v>
      </c>
      <c r="AI49" s="81">
        <f t="shared" si="9"/>
        <v>0</v>
      </c>
    </row>
    <row r="50" spans="1:35" ht="12.75">
      <c r="A50" s="71">
        <v>1301440</v>
      </c>
      <c r="B50" s="72">
        <v>771</v>
      </c>
      <c r="C50" s="81" t="s">
        <v>230</v>
      </c>
      <c r="D50" s="73" t="s">
        <v>231</v>
      </c>
      <c r="E50" s="73" t="s">
        <v>232</v>
      </c>
      <c r="F50" s="74" t="s">
        <v>31</v>
      </c>
      <c r="G50" s="101">
        <v>30529</v>
      </c>
      <c r="H50" s="75">
        <v>529</v>
      </c>
      <c r="I50" s="82">
        <v>7063355500</v>
      </c>
      <c r="J50" s="76" t="s">
        <v>97</v>
      </c>
      <c r="K50" s="35" t="s">
        <v>34</v>
      </c>
      <c r="L50" s="33" t="s">
        <v>625</v>
      </c>
      <c r="M50" s="103">
        <v>1450</v>
      </c>
      <c r="N50" s="83" t="s">
        <v>625</v>
      </c>
      <c r="O50" s="77">
        <v>19.20731707</v>
      </c>
      <c r="P50" s="35" t="str">
        <f t="shared" si="12"/>
        <v>NO</v>
      </c>
      <c r="Q50" s="36"/>
      <c r="R50" s="84"/>
      <c r="S50" s="110" t="s">
        <v>39</v>
      </c>
      <c r="T50" s="98"/>
      <c r="U50" s="37"/>
      <c r="V50" s="37"/>
      <c r="W50" s="34"/>
      <c r="X50" s="51" t="s">
        <v>623</v>
      </c>
      <c r="Y50" s="79" t="s">
        <v>625</v>
      </c>
      <c r="Z50" s="81">
        <f t="shared" si="0"/>
        <v>0</v>
      </c>
      <c r="AA50" s="73">
        <f t="shared" si="1"/>
        <v>0</v>
      </c>
      <c r="AB50" s="73">
        <f t="shared" si="2"/>
        <v>0</v>
      </c>
      <c r="AC50" s="73">
        <f t="shared" si="3"/>
        <v>0</v>
      </c>
      <c r="AD50" s="78" t="str">
        <f t="shared" si="4"/>
        <v>-</v>
      </c>
      <c r="AE50" s="81">
        <f t="shared" si="5"/>
        <v>1</v>
      </c>
      <c r="AF50" s="73">
        <f t="shared" si="6"/>
        <v>0</v>
      </c>
      <c r="AG50" s="73">
        <f t="shared" si="7"/>
        <v>0</v>
      </c>
      <c r="AH50" s="78" t="str">
        <f t="shared" si="8"/>
        <v>-</v>
      </c>
      <c r="AI50" s="81">
        <f t="shared" si="9"/>
        <v>0</v>
      </c>
    </row>
    <row r="51" spans="1:35" ht="12.75">
      <c r="A51" s="71">
        <v>1301470</v>
      </c>
      <c r="B51" s="72">
        <v>637</v>
      </c>
      <c r="C51" s="81" t="s">
        <v>233</v>
      </c>
      <c r="D51" s="73" t="s">
        <v>234</v>
      </c>
      <c r="E51" s="73" t="s">
        <v>235</v>
      </c>
      <c r="F51" s="74" t="s">
        <v>31</v>
      </c>
      <c r="G51" s="101">
        <v>31620</v>
      </c>
      <c r="H51" s="75">
        <v>1620</v>
      </c>
      <c r="I51" s="82">
        <v>2298962294</v>
      </c>
      <c r="J51" s="76" t="s">
        <v>97</v>
      </c>
      <c r="K51" s="35" t="s">
        <v>34</v>
      </c>
      <c r="L51" s="33" t="s">
        <v>625</v>
      </c>
      <c r="M51" s="103">
        <v>3029</v>
      </c>
      <c r="N51" s="83" t="s">
        <v>625</v>
      </c>
      <c r="O51" s="77">
        <v>25.13008877</v>
      </c>
      <c r="P51" s="35" t="str">
        <f t="shared" si="12"/>
        <v>YES</v>
      </c>
      <c r="Q51" s="36"/>
      <c r="R51" s="84"/>
      <c r="S51" s="110" t="s">
        <v>39</v>
      </c>
      <c r="T51" s="98"/>
      <c r="U51" s="37"/>
      <c r="V51" s="37"/>
      <c r="W51" s="34"/>
      <c r="X51" s="51" t="s">
        <v>623</v>
      </c>
      <c r="Y51" s="79" t="s">
        <v>625</v>
      </c>
      <c r="Z51" s="81">
        <f t="shared" si="0"/>
        <v>0</v>
      </c>
      <c r="AA51" s="73">
        <f t="shared" si="1"/>
        <v>0</v>
      </c>
      <c r="AB51" s="73">
        <f t="shared" si="2"/>
        <v>0</v>
      </c>
      <c r="AC51" s="73">
        <f t="shared" si="3"/>
        <v>0</v>
      </c>
      <c r="AD51" s="78" t="str">
        <f t="shared" si="4"/>
        <v>-</v>
      </c>
      <c r="AE51" s="81">
        <f t="shared" si="5"/>
        <v>1</v>
      </c>
      <c r="AF51" s="73">
        <f t="shared" si="6"/>
        <v>1</v>
      </c>
      <c r="AG51" s="73" t="str">
        <f t="shared" si="7"/>
        <v>Initial</v>
      </c>
      <c r="AH51" s="78" t="str">
        <f t="shared" si="8"/>
        <v>RLIS</v>
      </c>
      <c r="AI51" s="81">
        <f t="shared" si="9"/>
        <v>0</v>
      </c>
    </row>
    <row r="52" spans="1:35" ht="12.75">
      <c r="A52" s="71">
        <v>1301500</v>
      </c>
      <c r="B52" s="72">
        <v>638</v>
      </c>
      <c r="C52" s="81" t="s">
        <v>236</v>
      </c>
      <c r="D52" s="73" t="s">
        <v>237</v>
      </c>
      <c r="E52" s="73" t="s">
        <v>86</v>
      </c>
      <c r="F52" s="74" t="s">
        <v>31</v>
      </c>
      <c r="G52" s="101">
        <v>30263</v>
      </c>
      <c r="H52" s="75" t="s">
        <v>32</v>
      </c>
      <c r="I52" s="82">
        <v>7702542801</v>
      </c>
      <c r="J52" s="76" t="s">
        <v>122</v>
      </c>
      <c r="K52" s="35" t="s">
        <v>34</v>
      </c>
      <c r="L52" s="33" t="s">
        <v>625</v>
      </c>
      <c r="M52" s="103">
        <v>19895</v>
      </c>
      <c r="N52" s="83" t="s">
        <v>625</v>
      </c>
      <c r="O52" s="77">
        <v>11.6647045</v>
      </c>
      <c r="P52" s="35" t="str">
        <f t="shared" si="12"/>
        <v>NO</v>
      </c>
      <c r="Q52" s="36"/>
      <c r="R52" s="84"/>
      <c r="S52" s="110" t="s">
        <v>34</v>
      </c>
      <c r="T52" s="98"/>
      <c r="U52" s="37"/>
      <c r="V52" s="37"/>
      <c r="W52" s="34"/>
      <c r="X52" s="51" t="s">
        <v>623</v>
      </c>
      <c r="Y52" s="79" t="s">
        <v>625</v>
      </c>
      <c r="Z52" s="81">
        <f t="shared" si="0"/>
        <v>0</v>
      </c>
      <c r="AA52" s="73">
        <f t="shared" si="1"/>
        <v>0</v>
      </c>
      <c r="AB52" s="73">
        <f t="shared" si="2"/>
        <v>0</v>
      </c>
      <c r="AC52" s="73">
        <f t="shared" si="3"/>
        <v>0</v>
      </c>
      <c r="AD52" s="78" t="str">
        <f t="shared" si="4"/>
        <v>-</v>
      </c>
      <c r="AE52" s="81">
        <f t="shared" si="5"/>
        <v>0</v>
      </c>
      <c r="AF52" s="73">
        <f t="shared" si="6"/>
        <v>0</v>
      </c>
      <c r="AG52" s="73">
        <f t="shared" si="7"/>
        <v>0</v>
      </c>
      <c r="AH52" s="78" t="str">
        <f t="shared" si="8"/>
        <v>-</v>
      </c>
      <c r="AI52" s="81">
        <f t="shared" si="9"/>
        <v>0</v>
      </c>
    </row>
    <row r="53" spans="1:35" ht="12.75">
      <c r="A53" s="71">
        <v>1301530</v>
      </c>
      <c r="B53" s="72">
        <v>639</v>
      </c>
      <c r="C53" s="81" t="s">
        <v>238</v>
      </c>
      <c r="D53" s="73" t="s">
        <v>239</v>
      </c>
      <c r="E53" s="73" t="s">
        <v>240</v>
      </c>
      <c r="F53" s="74" t="s">
        <v>31</v>
      </c>
      <c r="G53" s="101">
        <v>31078</v>
      </c>
      <c r="H53" s="75">
        <v>1078</v>
      </c>
      <c r="I53" s="82">
        <v>4788363131</v>
      </c>
      <c r="J53" s="76" t="s">
        <v>69</v>
      </c>
      <c r="K53" s="35" t="s">
        <v>39</v>
      </c>
      <c r="L53" s="33" t="s">
        <v>625</v>
      </c>
      <c r="M53" s="103">
        <v>1945</v>
      </c>
      <c r="N53" s="83" t="s">
        <v>625</v>
      </c>
      <c r="O53" s="77">
        <v>18.73256277</v>
      </c>
      <c r="P53" s="35" t="str">
        <f t="shared" si="12"/>
        <v>NO</v>
      </c>
      <c r="Q53" s="36"/>
      <c r="R53" s="84"/>
      <c r="S53" s="110" t="s">
        <v>39</v>
      </c>
      <c r="T53" s="98"/>
      <c r="U53" s="37"/>
      <c r="V53" s="37"/>
      <c r="W53" s="34"/>
      <c r="X53" s="51" t="s">
        <v>624</v>
      </c>
      <c r="Y53" s="79" t="s">
        <v>625</v>
      </c>
      <c r="Z53" s="81">
        <f t="shared" si="0"/>
        <v>1</v>
      </c>
      <c r="AA53" s="73">
        <f t="shared" si="1"/>
        <v>0</v>
      </c>
      <c r="AB53" s="73">
        <f t="shared" si="2"/>
        <v>0</v>
      </c>
      <c r="AC53" s="73">
        <f t="shared" si="3"/>
        <v>0</v>
      </c>
      <c r="AD53" s="78" t="str">
        <f t="shared" si="4"/>
        <v>-</v>
      </c>
      <c r="AE53" s="81">
        <f t="shared" si="5"/>
        <v>1</v>
      </c>
      <c r="AF53" s="73">
        <f t="shared" si="6"/>
        <v>0</v>
      </c>
      <c r="AG53" s="73">
        <f t="shared" si="7"/>
        <v>0</v>
      </c>
      <c r="AH53" s="78" t="str">
        <f t="shared" si="8"/>
        <v>-</v>
      </c>
      <c r="AI53" s="81">
        <f t="shared" si="9"/>
        <v>0</v>
      </c>
    </row>
    <row r="54" spans="1:35" ht="12.75">
      <c r="A54" s="71">
        <v>1301560</v>
      </c>
      <c r="B54" s="72">
        <v>640</v>
      </c>
      <c r="C54" s="81" t="s">
        <v>241</v>
      </c>
      <c r="D54" s="73" t="s">
        <v>242</v>
      </c>
      <c r="E54" s="73" t="s">
        <v>243</v>
      </c>
      <c r="F54" s="74" t="s">
        <v>31</v>
      </c>
      <c r="G54" s="101">
        <v>31015</v>
      </c>
      <c r="H54" s="75" t="s">
        <v>32</v>
      </c>
      <c r="I54" s="82">
        <v>2292763400</v>
      </c>
      <c r="J54" s="76" t="s">
        <v>244</v>
      </c>
      <c r="K54" s="35" t="s">
        <v>34</v>
      </c>
      <c r="L54" s="33" t="s">
        <v>625</v>
      </c>
      <c r="M54" s="103">
        <v>4094</v>
      </c>
      <c r="N54" s="83" t="s">
        <v>625</v>
      </c>
      <c r="O54" s="77">
        <v>32.93306649</v>
      </c>
      <c r="P54" s="35" t="str">
        <f t="shared" si="12"/>
        <v>YES</v>
      </c>
      <c r="Q54" s="36"/>
      <c r="R54" s="84"/>
      <c r="S54" s="110" t="s">
        <v>39</v>
      </c>
      <c r="T54" s="98"/>
      <c r="U54" s="37"/>
      <c r="V54" s="37"/>
      <c r="W54" s="34"/>
      <c r="X54" s="51" t="s">
        <v>623</v>
      </c>
      <c r="Y54" s="79" t="s">
        <v>625</v>
      </c>
      <c r="Z54" s="81">
        <f t="shared" si="0"/>
        <v>0</v>
      </c>
      <c r="AA54" s="73">
        <f t="shared" si="1"/>
        <v>0</v>
      </c>
      <c r="AB54" s="73">
        <f t="shared" si="2"/>
        <v>0</v>
      </c>
      <c r="AC54" s="73">
        <f t="shared" si="3"/>
        <v>0</v>
      </c>
      <c r="AD54" s="78" t="str">
        <f t="shared" si="4"/>
        <v>-</v>
      </c>
      <c r="AE54" s="81">
        <f t="shared" si="5"/>
        <v>1</v>
      </c>
      <c r="AF54" s="73">
        <f t="shared" si="6"/>
        <v>1</v>
      </c>
      <c r="AG54" s="73" t="str">
        <f t="shared" si="7"/>
        <v>Initial</v>
      </c>
      <c r="AH54" s="78" t="str">
        <f t="shared" si="8"/>
        <v>RLIS</v>
      </c>
      <c r="AI54" s="81">
        <f t="shared" si="9"/>
        <v>0</v>
      </c>
    </row>
    <row r="55" spans="1:35" ht="12.75">
      <c r="A55" s="71">
        <v>1301590</v>
      </c>
      <c r="B55" s="72">
        <v>641</v>
      </c>
      <c r="C55" s="81" t="s">
        <v>245</v>
      </c>
      <c r="D55" s="73" t="s">
        <v>246</v>
      </c>
      <c r="E55" s="73" t="s">
        <v>247</v>
      </c>
      <c r="F55" s="74" t="s">
        <v>31</v>
      </c>
      <c r="G55" s="101">
        <v>30752</v>
      </c>
      <c r="H55" s="75">
        <v>752</v>
      </c>
      <c r="I55" s="82">
        <v>7066574361</v>
      </c>
      <c r="J55" s="76" t="s">
        <v>69</v>
      </c>
      <c r="K55" s="35" t="s">
        <v>39</v>
      </c>
      <c r="L55" s="33" t="s">
        <v>625</v>
      </c>
      <c r="M55" s="103">
        <v>2449</v>
      </c>
      <c r="N55" s="83" t="s">
        <v>625</v>
      </c>
      <c r="O55" s="77">
        <v>14.91097923</v>
      </c>
      <c r="P55" s="35" t="str">
        <f t="shared" si="12"/>
        <v>NO</v>
      </c>
      <c r="Q55" s="36"/>
      <c r="R55" s="84"/>
      <c r="S55" s="110" t="s">
        <v>39</v>
      </c>
      <c r="T55" s="98"/>
      <c r="U55" s="37"/>
      <c r="V55" s="37"/>
      <c r="W55" s="34"/>
      <c r="X55" s="51" t="s">
        <v>624</v>
      </c>
      <c r="Y55" s="79" t="s">
        <v>625</v>
      </c>
      <c r="Z55" s="81">
        <f t="shared" si="0"/>
        <v>1</v>
      </c>
      <c r="AA55" s="73">
        <f t="shared" si="1"/>
        <v>0</v>
      </c>
      <c r="AB55" s="73">
        <f t="shared" si="2"/>
        <v>0</v>
      </c>
      <c r="AC55" s="73">
        <f t="shared" si="3"/>
        <v>0</v>
      </c>
      <c r="AD55" s="78" t="str">
        <f t="shared" si="4"/>
        <v>-</v>
      </c>
      <c r="AE55" s="81">
        <f t="shared" si="5"/>
        <v>1</v>
      </c>
      <c r="AF55" s="73">
        <f t="shared" si="6"/>
        <v>0</v>
      </c>
      <c r="AG55" s="73">
        <f t="shared" si="7"/>
        <v>0</v>
      </c>
      <c r="AH55" s="78" t="str">
        <f t="shared" si="8"/>
        <v>-</v>
      </c>
      <c r="AI55" s="81">
        <f t="shared" si="9"/>
        <v>0</v>
      </c>
    </row>
    <row r="56" spans="1:35" ht="12.75">
      <c r="A56" s="71">
        <v>1301620</v>
      </c>
      <c r="B56" s="72">
        <v>772</v>
      </c>
      <c r="C56" s="81" t="s">
        <v>248</v>
      </c>
      <c r="D56" s="73" t="s">
        <v>249</v>
      </c>
      <c r="E56" s="73" t="s">
        <v>250</v>
      </c>
      <c r="F56" s="74" t="s">
        <v>31</v>
      </c>
      <c r="G56" s="101">
        <v>30720</v>
      </c>
      <c r="H56" s="75" t="s">
        <v>32</v>
      </c>
      <c r="I56" s="82">
        <v>7062788766</v>
      </c>
      <c r="J56" s="76" t="s">
        <v>251</v>
      </c>
      <c r="K56" s="35" t="s">
        <v>34</v>
      </c>
      <c r="L56" s="33" t="s">
        <v>625</v>
      </c>
      <c r="M56" s="103">
        <v>6089</v>
      </c>
      <c r="N56" s="83" t="s">
        <v>625</v>
      </c>
      <c r="O56" s="77">
        <v>23.37962963</v>
      </c>
      <c r="P56" s="35" t="str">
        <f t="shared" si="12"/>
        <v>YES</v>
      </c>
      <c r="Q56" s="36"/>
      <c r="R56" s="84"/>
      <c r="S56" s="110" t="s">
        <v>34</v>
      </c>
      <c r="T56" s="98"/>
      <c r="U56" s="37"/>
      <c r="V56" s="37"/>
      <c r="W56" s="34"/>
      <c r="X56" s="51" t="s">
        <v>623</v>
      </c>
      <c r="Y56" s="79" t="s">
        <v>625</v>
      </c>
      <c r="Z56" s="81">
        <f t="shared" si="0"/>
        <v>0</v>
      </c>
      <c r="AA56" s="73">
        <f t="shared" si="1"/>
        <v>0</v>
      </c>
      <c r="AB56" s="73">
        <f t="shared" si="2"/>
        <v>0</v>
      </c>
      <c r="AC56" s="73">
        <f t="shared" si="3"/>
        <v>0</v>
      </c>
      <c r="AD56" s="78" t="str">
        <f t="shared" si="4"/>
        <v>-</v>
      </c>
      <c r="AE56" s="81">
        <f t="shared" si="5"/>
        <v>0</v>
      </c>
      <c r="AF56" s="73">
        <f t="shared" si="6"/>
        <v>1</v>
      </c>
      <c r="AG56" s="73">
        <f t="shared" si="7"/>
        <v>0</v>
      </c>
      <c r="AH56" s="78" t="str">
        <f t="shared" si="8"/>
        <v>-</v>
      </c>
      <c r="AI56" s="81">
        <f t="shared" si="9"/>
        <v>0</v>
      </c>
    </row>
    <row r="57" spans="1:35" ht="12.75">
      <c r="A57" s="71">
        <v>1301650</v>
      </c>
      <c r="B57" s="72">
        <v>642</v>
      </c>
      <c r="C57" s="81" t="s">
        <v>252</v>
      </c>
      <c r="D57" s="73" t="s">
        <v>253</v>
      </c>
      <c r="E57" s="73" t="s">
        <v>254</v>
      </c>
      <c r="F57" s="74" t="s">
        <v>31</v>
      </c>
      <c r="G57" s="101">
        <v>30534</v>
      </c>
      <c r="H57" s="75">
        <v>534</v>
      </c>
      <c r="I57" s="82">
        <v>7062653246</v>
      </c>
      <c r="J57" s="76" t="s">
        <v>112</v>
      </c>
      <c r="K57" s="35" t="s">
        <v>39</v>
      </c>
      <c r="L57" s="33" t="s">
        <v>625</v>
      </c>
      <c r="M57" s="103">
        <v>3223</v>
      </c>
      <c r="N57" s="83" t="s">
        <v>625</v>
      </c>
      <c r="O57" s="77">
        <v>12.98432416</v>
      </c>
      <c r="P57" s="35" t="str">
        <f t="shared" si="12"/>
        <v>NO</v>
      </c>
      <c r="Q57" s="36"/>
      <c r="R57" s="84"/>
      <c r="S57" s="110" t="s">
        <v>39</v>
      </c>
      <c r="T57" s="98"/>
      <c r="U57" s="37"/>
      <c r="V57" s="37"/>
      <c r="W57" s="34"/>
      <c r="X57" s="51" t="s">
        <v>623</v>
      </c>
      <c r="Y57" s="79" t="s">
        <v>625</v>
      </c>
      <c r="Z57" s="81">
        <f t="shared" si="0"/>
        <v>1</v>
      </c>
      <c r="AA57" s="73">
        <f t="shared" si="1"/>
        <v>0</v>
      </c>
      <c r="AB57" s="73">
        <f t="shared" si="2"/>
        <v>0</v>
      </c>
      <c r="AC57" s="73">
        <f t="shared" si="3"/>
        <v>0</v>
      </c>
      <c r="AD57" s="78" t="str">
        <f t="shared" si="4"/>
        <v>-</v>
      </c>
      <c r="AE57" s="81">
        <f t="shared" si="5"/>
        <v>1</v>
      </c>
      <c r="AF57" s="73">
        <f t="shared" si="6"/>
        <v>0</v>
      </c>
      <c r="AG57" s="73">
        <f t="shared" si="7"/>
        <v>0</v>
      </c>
      <c r="AH57" s="78" t="str">
        <f t="shared" si="8"/>
        <v>-</v>
      </c>
      <c r="AI57" s="81">
        <f t="shared" si="9"/>
        <v>0</v>
      </c>
    </row>
    <row r="58" spans="1:35" ht="12.75">
      <c r="A58" s="71">
        <v>1301680</v>
      </c>
      <c r="B58" s="72">
        <v>773</v>
      </c>
      <c r="C58" s="81" t="s">
        <v>255</v>
      </c>
      <c r="D58" s="73" t="s">
        <v>256</v>
      </c>
      <c r="E58" s="73" t="s">
        <v>92</v>
      </c>
      <c r="F58" s="74" t="s">
        <v>31</v>
      </c>
      <c r="G58" s="101">
        <v>30030</v>
      </c>
      <c r="H58" s="75">
        <v>30</v>
      </c>
      <c r="I58" s="82">
        <v>4043704400</v>
      </c>
      <c r="J58" s="76" t="s">
        <v>62</v>
      </c>
      <c r="K58" s="35" t="s">
        <v>34</v>
      </c>
      <c r="L58" s="33" t="s">
        <v>625</v>
      </c>
      <c r="M58" s="103">
        <v>2360</v>
      </c>
      <c r="N58" s="83" t="s">
        <v>625</v>
      </c>
      <c r="O58" s="77">
        <v>20.07056056</v>
      </c>
      <c r="P58" s="35" t="str">
        <f t="shared" si="12"/>
        <v>YES</v>
      </c>
      <c r="Q58" s="36"/>
      <c r="R58" s="84"/>
      <c r="S58" s="110" t="s">
        <v>34</v>
      </c>
      <c r="T58" s="98"/>
      <c r="U58" s="37"/>
      <c r="V58" s="37"/>
      <c r="W58" s="34"/>
      <c r="X58" s="51" t="s">
        <v>624</v>
      </c>
      <c r="Y58" s="79" t="s">
        <v>625</v>
      </c>
      <c r="Z58" s="81">
        <f t="shared" si="0"/>
        <v>0</v>
      </c>
      <c r="AA58" s="73">
        <f t="shared" si="1"/>
        <v>0</v>
      </c>
      <c r="AB58" s="73">
        <f t="shared" si="2"/>
        <v>0</v>
      </c>
      <c r="AC58" s="73">
        <f t="shared" si="3"/>
        <v>0</v>
      </c>
      <c r="AD58" s="78" t="str">
        <f t="shared" si="4"/>
        <v>-</v>
      </c>
      <c r="AE58" s="81">
        <f t="shared" si="5"/>
        <v>0</v>
      </c>
      <c r="AF58" s="73">
        <f t="shared" si="6"/>
        <v>1</v>
      </c>
      <c r="AG58" s="73">
        <f t="shared" si="7"/>
        <v>0</v>
      </c>
      <c r="AH58" s="78" t="str">
        <f t="shared" si="8"/>
        <v>-</v>
      </c>
      <c r="AI58" s="81">
        <f t="shared" si="9"/>
        <v>0</v>
      </c>
    </row>
    <row r="59" spans="1:35" ht="12.75">
      <c r="A59" s="71">
        <v>1301710</v>
      </c>
      <c r="B59" s="72">
        <v>643</v>
      </c>
      <c r="C59" s="81" t="s">
        <v>257</v>
      </c>
      <c r="D59" s="73" t="s">
        <v>258</v>
      </c>
      <c r="E59" s="73" t="s">
        <v>259</v>
      </c>
      <c r="F59" s="74" t="s">
        <v>31</v>
      </c>
      <c r="G59" s="101">
        <v>39818</v>
      </c>
      <c r="H59" s="75" t="s">
        <v>32</v>
      </c>
      <c r="I59" s="82">
        <v>2292482200</v>
      </c>
      <c r="J59" s="76" t="s">
        <v>97</v>
      </c>
      <c r="K59" s="35" t="s">
        <v>34</v>
      </c>
      <c r="L59" s="33" t="s">
        <v>625</v>
      </c>
      <c r="M59" s="103">
        <v>5576</v>
      </c>
      <c r="N59" s="83" t="s">
        <v>625</v>
      </c>
      <c r="O59" s="77">
        <v>29.55486542</v>
      </c>
      <c r="P59" s="35" t="str">
        <f t="shared" si="12"/>
        <v>YES</v>
      </c>
      <c r="Q59" s="36"/>
      <c r="R59" s="84"/>
      <c r="S59" s="110" t="s">
        <v>39</v>
      </c>
      <c r="T59" s="98"/>
      <c r="U59" s="37"/>
      <c r="V59" s="37"/>
      <c r="W59" s="34"/>
      <c r="X59" s="51" t="s">
        <v>623</v>
      </c>
      <c r="Y59" s="79" t="s">
        <v>625</v>
      </c>
      <c r="Z59" s="81">
        <f t="shared" si="0"/>
        <v>0</v>
      </c>
      <c r="AA59" s="73">
        <f t="shared" si="1"/>
        <v>0</v>
      </c>
      <c r="AB59" s="73">
        <f t="shared" si="2"/>
        <v>0</v>
      </c>
      <c r="AC59" s="73">
        <f t="shared" si="3"/>
        <v>0</v>
      </c>
      <c r="AD59" s="78" t="str">
        <f t="shared" si="4"/>
        <v>-</v>
      </c>
      <c r="AE59" s="81">
        <f t="shared" si="5"/>
        <v>1</v>
      </c>
      <c r="AF59" s="73">
        <f t="shared" si="6"/>
        <v>1</v>
      </c>
      <c r="AG59" s="73" t="str">
        <f t="shared" si="7"/>
        <v>Initial</v>
      </c>
      <c r="AH59" s="78" t="str">
        <f t="shared" si="8"/>
        <v>RLIS</v>
      </c>
      <c r="AI59" s="81">
        <f t="shared" si="9"/>
        <v>0</v>
      </c>
    </row>
    <row r="60" spans="1:35" ht="12.75">
      <c r="A60" s="71">
        <v>1301740</v>
      </c>
      <c r="B60" s="72">
        <v>644</v>
      </c>
      <c r="C60" s="81" t="s">
        <v>260</v>
      </c>
      <c r="D60" s="73" t="s">
        <v>261</v>
      </c>
      <c r="E60" s="73" t="s">
        <v>92</v>
      </c>
      <c r="F60" s="74" t="s">
        <v>31</v>
      </c>
      <c r="G60" s="101">
        <v>30032</v>
      </c>
      <c r="H60" s="75">
        <v>32</v>
      </c>
      <c r="I60" s="82">
        <v>6786761200</v>
      </c>
      <c r="J60" s="76" t="s">
        <v>122</v>
      </c>
      <c r="K60" s="35" t="s">
        <v>34</v>
      </c>
      <c r="L60" s="33" t="s">
        <v>625</v>
      </c>
      <c r="M60" s="103">
        <v>99534</v>
      </c>
      <c r="N60" s="83" t="s">
        <v>625</v>
      </c>
      <c r="O60" s="77">
        <v>16.73398997</v>
      </c>
      <c r="P60" s="35" t="str">
        <f t="shared" si="12"/>
        <v>NO</v>
      </c>
      <c r="Q60" s="36"/>
      <c r="R60" s="84"/>
      <c r="S60" s="110" t="s">
        <v>34</v>
      </c>
      <c r="T60" s="98"/>
      <c r="U60" s="37"/>
      <c r="V60" s="37"/>
      <c r="W60" s="34"/>
      <c r="X60" s="51" t="s">
        <v>624</v>
      </c>
      <c r="Y60" s="79" t="s">
        <v>625</v>
      </c>
      <c r="Z60" s="81">
        <f t="shared" si="0"/>
        <v>0</v>
      </c>
      <c r="AA60" s="73">
        <f t="shared" si="1"/>
        <v>0</v>
      </c>
      <c r="AB60" s="73">
        <f t="shared" si="2"/>
        <v>0</v>
      </c>
      <c r="AC60" s="73">
        <f t="shared" si="3"/>
        <v>0</v>
      </c>
      <c r="AD60" s="78" t="str">
        <f t="shared" si="4"/>
        <v>-</v>
      </c>
      <c r="AE60" s="81">
        <f t="shared" si="5"/>
        <v>0</v>
      </c>
      <c r="AF60" s="73">
        <f t="shared" si="6"/>
        <v>0</v>
      </c>
      <c r="AG60" s="73">
        <f t="shared" si="7"/>
        <v>0</v>
      </c>
      <c r="AH60" s="78" t="str">
        <f t="shared" si="8"/>
        <v>-</v>
      </c>
      <c r="AI60" s="81">
        <f t="shared" si="9"/>
        <v>0</v>
      </c>
    </row>
    <row r="61" spans="1:35" ht="12.75">
      <c r="A61" s="71">
        <v>1300026</v>
      </c>
      <c r="B61" s="72">
        <v>891</v>
      </c>
      <c r="C61" s="81" t="s">
        <v>90</v>
      </c>
      <c r="D61" s="73" t="s">
        <v>91</v>
      </c>
      <c r="E61" s="73" t="s">
        <v>92</v>
      </c>
      <c r="F61" s="74" t="s">
        <v>31</v>
      </c>
      <c r="G61" s="101">
        <v>30032</v>
      </c>
      <c r="H61" s="75" t="s">
        <v>32</v>
      </c>
      <c r="I61" s="82">
        <v>4045086500</v>
      </c>
      <c r="J61" s="76" t="s">
        <v>93</v>
      </c>
      <c r="K61" s="35" t="s">
        <v>34</v>
      </c>
      <c r="L61" s="33" t="s">
        <v>625</v>
      </c>
      <c r="M61" s="103" t="s">
        <v>625</v>
      </c>
      <c r="N61" s="83" t="s">
        <v>625</v>
      </c>
      <c r="O61" s="77" t="s">
        <v>38</v>
      </c>
      <c r="P61" s="35" t="s">
        <v>38</v>
      </c>
      <c r="Q61" s="36"/>
      <c r="R61" s="84"/>
      <c r="S61" s="110" t="s">
        <v>34</v>
      </c>
      <c r="T61" s="98"/>
      <c r="U61" s="37"/>
      <c r="V61" s="37"/>
      <c r="W61" s="34"/>
      <c r="X61" s="51" t="s">
        <v>625</v>
      </c>
      <c r="Y61" s="79" t="s">
        <v>625</v>
      </c>
      <c r="Z61" s="81">
        <f t="shared" si="0"/>
        <v>0</v>
      </c>
      <c r="AA61" s="73">
        <f t="shared" si="1"/>
        <v>0</v>
      </c>
      <c r="AB61" s="73">
        <f t="shared" si="2"/>
        <v>0</v>
      </c>
      <c r="AC61" s="73">
        <f t="shared" si="3"/>
        <v>0</v>
      </c>
      <c r="AD61" s="78" t="str">
        <f t="shared" si="4"/>
        <v>-</v>
      </c>
      <c r="AE61" s="81">
        <f t="shared" si="5"/>
        <v>0</v>
      </c>
      <c r="AF61" s="73">
        <f t="shared" si="6"/>
        <v>0</v>
      </c>
      <c r="AG61" s="73">
        <f t="shared" si="7"/>
        <v>0</v>
      </c>
      <c r="AH61" s="78" t="str">
        <f t="shared" si="8"/>
        <v>-</v>
      </c>
      <c r="AI61" s="81">
        <f t="shared" si="9"/>
        <v>0</v>
      </c>
    </row>
    <row r="62" spans="1:35" ht="12.75">
      <c r="A62" s="71">
        <v>1301770</v>
      </c>
      <c r="B62" s="72">
        <v>645</v>
      </c>
      <c r="C62" s="81" t="s">
        <v>262</v>
      </c>
      <c r="D62" s="73" t="s">
        <v>263</v>
      </c>
      <c r="E62" s="73" t="s">
        <v>72</v>
      </c>
      <c r="F62" s="74" t="s">
        <v>31</v>
      </c>
      <c r="G62" s="101">
        <v>31023</v>
      </c>
      <c r="H62" s="75">
        <v>1023</v>
      </c>
      <c r="I62" s="82">
        <v>4783743783</v>
      </c>
      <c r="J62" s="76" t="s">
        <v>97</v>
      </c>
      <c r="K62" s="35" t="s">
        <v>34</v>
      </c>
      <c r="L62" s="33" t="s">
        <v>625</v>
      </c>
      <c r="M62" s="103">
        <v>3416</v>
      </c>
      <c r="N62" s="83" t="s">
        <v>625</v>
      </c>
      <c r="O62" s="77">
        <v>22.00699489</v>
      </c>
      <c r="P62" s="35" t="str">
        <f aca="true" t="shared" si="13" ref="P62:P74">IF(O62&lt;20,"NO","YES")</f>
        <v>YES</v>
      </c>
      <c r="Q62" s="36"/>
      <c r="R62" s="84"/>
      <c r="S62" s="110" t="s">
        <v>39</v>
      </c>
      <c r="T62" s="98"/>
      <c r="U62" s="37"/>
      <c r="V62" s="37"/>
      <c r="W62" s="34"/>
      <c r="X62" s="51" t="s">
        <v>623</v>
      </c>
      <c r="Y62" s="79" t="s">
        <v>625</v>
      </c>
      <c r="Z62" s="81">
        <f t="shared" si="0"/>
        <v>0</v>
      </c>
      <c r="AA62" s="73">
        <f t="shared" si="1"/>
        <v>0</v>
      </c>
      <c r="AB62" s="73">
        <f t="shared" si="2"/>
        <v>0</v>
      </c>
      <c r="AC62" s="73">
        <f t="shared" si="3"/>
        <v>0</v>
      </c>
      <c r="AD62" s="78" t="str">
        <f t="shared" si="4"/>
        <v>-</v>
      </c>
      <c r="AE62" s="81">
        <f t="shared" si="5"/>
        <v>1</v>
      </c>
      <c r="AF62" s="73">
        <f t="shared" si="6"/>
        <v>1</v>
      </c>
      <c r="AG62" s="73" t="str">
        <f t="shared" si="7"/>
        <v>Initial</v>
      </c>
      <c r="AH62" s="78" t="str">
        <f t="shared" si="8"/>
        <v>RLIS</v>
      </c>
      <c r="AI62" s="81">
        <f t="shared" si="9"/>
        <v>0</v>
      </c>
    </row>
    <row r="63" spans="1:35" ht="12.75">
      <c r="A63" s="71">
        <v>1301800</v>
      </c>
      <c r="B63" s="72">
        <v>646</v>
      </c>
      <c r="C63" s="81" t="s">
        <v>264</v>
      </c>
      <c r="D63" s="73" t="s">
        <v>265</v>
      </c>
      <c r="E63" s="73" t="s">
        <v>266</v>
      </c>
      <c r="F63" s="74" t="s">
        <v>31</v>
      </c>
      <c r="G63" s="101">
        <v>31092</v>
      </c>
      <c r="H63" s="75">
        <v>1092</v>
      </c>
      <c r="I63" s="82">
        <v>2292684761</v>
      </c>
      <c r="J63" s="76" t="s">
        <v>101</v>
      </c>
      <c r="K63" s="35" t="s">
        <v>39</v>
      </c>
      <c r="L63" s="33" t="s">
        <v>625</v>
      </c>
      <c r="M63" s="103">
        <v>1418</v>
      </c>
      <c r="N63" s="83" t="s">
        <v>625</v>
      </c>
      <c r="O63" s="77">
        <v>28.95656515</v>
      </c>
      <c r="P63" s="35" t="str">
        <f t="shared" si="13"/>
        <v>YES</v>
      </c>
      <c r="Q63" s="36"/>
      <c r="R63" s="84"/>
      <c r="S63" s="110" t="s">
        <v>39</v>
      </c>
      <c r="T63" s="98"/>
      <c r="U63" s="37"/>
      <c r="V63" s="37"/>
      <c r="W63" s="34"/>
      <c r="X63" s="51" t="s">
        <v>624</v>
      </c>
      <c r="Y63" s="79" t="s">
        <v>625</v>
      </c>
      <c r="Z63" s="81">
        <f t="shared" si="0"/>
        <v>1</v>
      </c>
      <c r="AA63" s="73">
        <f t="shared" si="1"/>
        <v>0</v>
      </c>
      <c r="AB63" s="73">
        <f t="shared" si="2"/>
        <v>0</v>
      </c>
      <c r="AC63" s="73">
        <f t="shared" si="3"/>
        <v>0</v>
      </c>
      <c r="AD63" s="78" t="str">
        <f t="shared" si="4"/>
        <v>-</v>
      </c>
      <c r="AE63" s="81">
        <f t="shared" si="5"/>
        <v>1</v>
      </c>
      <c r="AF63" s="73">
        <f t="shared" si="6"/>
        <v>1</v>
      </c>
      <c r="AG63" s="73" t="str">
        <f t="shared" si="7"/>
        <v>Initial</v>
      </c>
      <c r="AH63" s="78" t="str">
        <f t="shared" si="8"/>
        <v>RLIS</v>
      </c>
      <c r="AI63" s="81">
        <f t="shared" si="9"/>
        <v>0</v>
      </c>
    </row>
    <row r="64" spans="1:35" ht="12.75">
      <c r="A64" s="71">
        <v>1301830</v>
      </c>
      <c r="B64" s="72">
        <v>647</v>
      </c>
      <c r="C64" s="81" t="s">
        <v>267</v>
      </c>
      <c r="D64" s="73" t="s">
        <v>268</v>
      </c>
      <c r="E64" s="73" t="s">
        <v>269</v>
      </c>
      <c r="F64" s="74" t="s">
        <v>31</v>
      </c>
      <c r="G64" s="101">
        <v>31701</v>
      </c>
      <c r="H64" s="75" t="s">
        <v>32</v>
      </c>
      <c r="I64" s="82">
        <v>2294311285</v>
      </c>
      <c r="J64" s="76" t="s">
        <v>191</v>
      </c>
      <c r="K64" s="35" t="s">
        <v>34</v>
      </c>
      <c r="L64" s="33" t="s">
        <v>625</v>
      </c>
      <c r="M64" s="103">
        <v>16391</v>
      </c>
      <c r="N64" s="83" t="s">
        <v>625</v>
      </c>
      <c r="O64" s="77">
        <v>30.21115898</v>
      </c>
      <c r="P64" s="35" t="str">
        <f t="shared" si="13"/>
        <v>YES</v>
      </c>
      <c r="Q64" s="36"/>
      <c r="R64" s="84"/>
      <c r="S64" s="110" t="s">
        <v>34</v>
      </c>
      <c r="T64" s="98"/>
      <c r="U64" s="37"/>
      <c r="V64" s="37"/>
      <c r="W64" s="34"/>
      <c r="X64" s="51" t="s">
        <v>624</v>
      </c>
      <c r="Y64" s="79" t="s">
        <v>625</v>
      </c>
      <c r="Z64" s="81">
        <f t="shared" si="0"/>
        <v>0</v>
      </c>
      <c r="AA64" s="73">
        <f t="shared" si="1"/>
        <v>0</v>
      </c>
      <c r="AB64" s="73">
        <f t="shared" si="2"/>
        <v>0</v>
      </c>
      <c r="AC64" s="73">
        <f t="shared" si="3"/>
        <v>0</v>
      </c>
      <c r="AD64" s="78" t="str">
        <f t="shared" si="4"/>
        <v>-</v>
      </c>
      <c r="AE64" s="81">
        <f t="shared" si="5"/>
        <v>0</v>
      </c>
      <c r="AF64" s="73">
        <f t="shared" si="6"/>
        <v>1</v>
      </c>
      <c r="AG64" s="73">
        <f t="shared" si="7"/>
        <v>0</v>
      </c>
      <c r="AH64" s="78" t="str">
        <f t="shared" si="8"/>
        <v>-</v>
      </c>
      <c r="AI64" s="81">
        <f t="shared" si="9"/>
        <v>0</v>
      </c>
    </row>
    <row r="65" spans="1:35" ht="12.75">
      <c r="A65" s="71">
        <v>1301860</v>
      </c>
      <c r="B65" s="72">
        <v>648</v>
      </c>
      <c r="C65" s="81" t="s">
        <v>270</v>
      </c>
      <c r="D65" s="73" t="s">
        <v>271</v>
      </c>
      <c r="E65" s="73" t="s">
        <v>272</v>
      </c>
      <c r="F65" s="74" t="s">
        <v>31</v>
      </c>
      <c r="G65" s="101">
        <v>30133</v>
      </c>
      <c r="H65" s="75">
        <v>134</v>
      </c>
      <c r="I65" s="82">
        <v>7706512000</v>
      </c>
      <c r="J65" s="76" t="s">
        <v>122</v>
      </c>
      <c r="K65" s="35" t="s">
        <v>34</v>
      </c>
      <c r="L65" s="33" t="s">
        <v>625</v>
      </c>
      <c r="M65" s="103">
        <v>22376</v>
      </c>
      <c r="N65" s="83" t="s">
        <v>625</v>
      </c>
      <c r="O65" s="77">
        <v>13.69108726</v>
      </c>
      <c r="P65" s="35" t="str">
        <f t="shared" si="13"/>
        <v>NO</v>
      </c>
      <c r="Q65" s="36"/>
      <c r="R65" s="84"/>
      <c r="S65" s="110" t="s">
        <v>34</v>
      </c>
      <c r="T65" s="98"/>
      <c r="U65" s="37"/>
      <c r="V65" s="37"/>
      <c r="W65" s="34"/>
      <c r="X65" s="51" t="s">
        <v>624</v>
      </c>
      <c r="Y65" s="79" t="s">
        <v>625</v>
      </c>
      <c r="Z65" s="81">
        <f t="shared" si="0"/>
        <v>0</v>
      </c>
      <c r="AA65" s="73">
        <f t="shared" si="1"/>
        <v>0</v>
      </c>
      <c r="AB65" s="73">
        <f t="shared" si="2"/>
        <v>0</v>
      </c>
      <c r="AC65" s="73">
        <f t="shared" si="3"/>
        <v>0</v>
      </c>
      <c r="AD65" s="78" t="str">
        <f t="shared" si="4"/>
        <v>-</v>
      </c>
      <c r="AE65" s="81">
        <f t="shared" si="5"/>
        <v>0</v>
      </c>
      <c r="AF65" s="73">
        <f t="shared" si="6"/>
        <v>0</v>
      </c>
      <c r="AG65" s="73">
        <f t="shared" si="7"/>
        <v>0</v>
      </c>
      <c r="AH65" s="78" t="str">
        <f t="shared" si="8"/>
        <v>-</v>
      </c>
      <c r="AI65" s="81">
        <f t="shared" si="9"/>
        <v>0</v>
      </c>
    </row>
    <row r="66" spans="1:35" ht="12.75">
      <c r="A66" s="71">
        <v>1301870</v>
      </c>
      <c r="B66" s="72">
        <v>774</v>
      </c>
      <c r="C66" s="81" t="s">
        <v>273</v>
      </c>
      <c r="D66" s="73" t="s">
        <v>274</v>
      </c>
      <c r="E66" s="73" t="s">
        <v>275</v>
      </c>
      <c r="F66" s="74" t="s">
        <v>31</v>
      </c>
      <c r="G66" s="101">
        <v>31021</v>
      </c>
      <c r="H66" s="75">
        <v>1021</v>
      </c>
      <c r="I66" s="82">
        <v>4782723440</v>
      </c>
      <c r="J66" s="76" t="s">
        <v>108</v>
      </c>
      <c r="K66" s="35" t="s">
        <v>34</v>
      </c>
      <c r="L66" s="33" t="s">
        <v>625</v>
      </c>
      <c r="M66" s="103">
        <v>2818</v>
      </c>
      <c r="N66" s="83" t="s">
        <v>625</v>
      </c>
      <c r="O66" s="77">
        <v>36.83864607</v>
      </c>
      <c r="P66" s="35" t="str">
        <f t="shared" si="13"/>
        <v>YES</v>
      </c>
      <c r="Q66" s="36"/>
      <c r="R66" s="84"/>
      <c r="S66" s="110" t="s">
        <v>39</v>
      </c>
      <c r="T66" s="98"/>
      <c r="U66" s="37"/>
      <c r="V66" s="37"/>
      <c r="W66" s="34"/>
      <c r="X66" s="51" t="s">
        <v>624</v>
      </c>
      <c r="Y66" s="79" t="s">
        <v>625</v>
      </c>
      <c r="Z66" s="81">
        <f t="shared" si="0"/>
        <v>0</v>
      </c>
      <c r="AA66" s="73">
        <f t="shared" si="1"/>
        <v>0</v>
      </c>
      <c r="AB66" s="73">
        <f t="shared" si="2"/>
        <v>0</v>
      </c>
      <c r="AC66" s="73">
        <f t="shared" si="3"/>
        <v>0</v>
      </c>
      <c r="AD66" s="78" t="str">
        <f t="shared" si="4"/>
        <v>-</v>
      </c>
      <c r="AE66" s="81">
        <f t="shared" si="5"/>
        <v>1</v>
      </c>
      <c r="AF66" s="73">
        <f t="shared" si="6"/>
        <v>1</v>
      </c>
      <c r="AG66" s="73" t="str">
        <f t="shared" si="7"/>
        <v>Initial</v>
      </c>
      <c r="AH66" s="78" t="str">
        <f t="shared" si="8"/>
        <v>RLIS</v>
      </c>
      <c r="AI66" s="81">
        <f t="shared" si="9"/>
        <v>0</v>
      </c>
    </row>
    <row r="67" spans="1:35" ht="12.75">
      <c r="A67" s="71">
        <v>1301920</v>
      </c>
      <c r="B67" s="72">
        <v>649</v>
      </c>
      <c r="C67" s="81" t="s">
        <v>278</v>
      </c>
      <c r="D67" s="73" t="s">
        <v>279</v>
      </c>
      <c r="E67" s="73" t="s">
        <v>280</v>
      </c>
      <c r="F67" s="74" t="s">
        <v>31</v>
      </c>
      <c r="G67" s="101">
        <v>39823</v>
      </c>
      <c r="H67" s="75" t="s">
        <v>32</v>
      </c>
      <c r="I67" s="82">
        <v>2297234337</v>
      </c>
      <c r="J67" s="76" t="s">
        <v>108</v>
      </c>
      <c r="K67" s="35" t="s">
        <v>34</v>
      </c>
      <c r="L67" s="33" t="s">
        <v>625</v>
      </c>
      <c r="M67" s="103">
        <v>2416</v>
      </c>
      <c r="N67" s="83" t="s">
        <v>625</v>
      </c>
      <c r="O67" s="77">
        <v>34.03225806</v>
      </c>
      <c r="P67" s="35" t="str">
        <f t="shared" si="13"/>
        <v>YES</v>
      </c>
      <c r="Q67" s="36"/>
      <c r="R67" s="84"/>
      <c r="S67" s="110" t="s">
        <v>39</v>
      </c>
      <c r="T67" s="98"/>
      <c r="U67" s="37"/>
      <c r="V67" s="37"/>
      <c r="W67" s="34"/>
      <c r="X67" s="51" t="s">
        <v>624</v>
      </c>
      <c r="Y67" s="79" t="s">
        <v>625</v>
      </c>
      <c r="Z67" s="81">
        <f t="shared" si="0"/>
        <v>0</v>
      </c>
      <c r="AA67" s="73">
        <f t="shared" si="1"/>
        <v>0</v>
      </c>
      <c r="AB67" s="73">
        <f t="shared" si="2"/>
        <v>0</v>
      </c>
      <c r="AC67" s="73">
        <f t="shared" si="3"/>
        <v>0</v>
      </c>
      <c r="AD67" s="78" t="str">
        <f t="shared" si="4"/>
        <v>-</v>
      </c>
      <c r="AE67" s="81">
        <f t="shared" si="5"/>
        <v>1</v>
      </c>
      <c r="AF67" s="73">
        <f t="shared" si="6"/>
        <v>1</v>
      </c>
      <c r="AG67" s="73" t="str">
        <f t="shared" si="7"/>
        <v>Initial</v>
      </c>
      <c r="AH67" s="78" t="str">
        <f t="shared" si="8"/>
        <v>RLIS</v>
      </c>
      <c r="AI67" s="81">
        <f t="shared" si="9"/>
        <v>0</v>
      </c>
    </row>
    <row r="68" spans="1:35" ht="12.75">
      <c r="A68" s="71">
        <v>1301950</v>
      </c>
      <c r="B68" s="72">
        <v>650</v>
      </c>
      <c r="C68" s="81" t="s">
        <v>281</v>
      </c>
      <c r="D68" s="73" t="s">
        <v>282</v>
      </c>
      <c r="E68" s="73" t="s">
        <v>283</v>
      </c>
      <c r="F68" s="74" t="s">
        <v>31</v>
      </c>
      <c r="G68" s="101">
        <v>31648</v>
      </c>
      <c r="H68" s="75">
        <v>1648</v>
      </c>
      <c r="I68" s="82" t="s">
        <v>626</v>
      </c>
      <c r="J68" s="76" t="s">
        <v>69</v>
      </c>
      <c r="K68" s="35" t="s">
        <v>39</v>
      </c>
      <c r="L68" s="33" t="s">
        <v>625</v>
      </c>
      <c r="M68" s="103">
        <v>704</v>
      </c>
      <c r="N68" s="83" t="s">
        <v>625</v>
      </c>
      <c r="O68" s="77">
        <v>28.42377261</v>
      </c>
      <c r="P68" s="35" t="str">
        <f t="shared" si="13"/>
        <v>YES</v>
      </c>
      <c r="Q68" s="36"/>
      <c r="R68" s="84"/>
      <c r="S68" s="110" t="s">
        <v>39</v>
      </c>
      <c r="T68" s="98"/>
      <c r="U68" s="37"/>
      <c r="V68" s="37"/>
      <c r="W68" s="34"/>
      <c r="X68" s="51" t="s">
        <v>624</v>
      </c>
      <c r="Y68" s="79" t="s">
        <v>625</v>
      </c>
      <c r="Z68" s="81">
        <f t="shared" si="0"/>
        <v>1</v>
      </c>
      <c r="AA68" s="73">
        <f t="shared" si="1"/>
        <v>0</v>
      </c>
      <c r="AB68" s="73">
        <f t="shared" si="2"/>
        <v>0</v>
      </c>
      <c r="AC68" s="73">
        <f t="shared" si="3"/>
        <v>0</v>
      </c>
      <c r="AD68" s="78" t="str">
        <f t="shared" si="4"/>
        <v>-</v>
      </c>
      <c r="AE68" s="81">
        <f t="shared" si="5"/>
        <v>1</v>
      </c>
      <c r="AF68" s="73">
        <f t="shared" si="6"/>
        <v>1</v>
      </c>
      <c r="AG68" s="73" t="str">
        <f t="shared" si="7"/>
        <v>Initial</v>
      </c>
      <c r="AH68" s="78" t="str">
        <f t="shared" si="8"/>
        <v>RLIS</v>
      </c>
      <c r="AI68" s="81">
        <f t="shared" si="9"/>
        <v>0</v>
      </c>
    </row>
    <row r="69" spans="1:35" ht="12.75">
      <c r="A69" s="71">
        <v>1301980</v>
      </c>
      <c r="B69" s="72">
        <v>651</v>
      </c>
      <c r="C69" s="81" t="s">
        <v>284</v>
      </c>
      <c r="D69" s="73" t="s">
        <v>285</v>
      </c>
      <c r="E69" s="73" t="s">
        <v>286</v>
      </c>
      <c r="F69" s="74" t="s">
        <v>31</v>
      </c>
      <c r="G69" s="101">
        <v>31329</v>
      </c>
      <c r="H69" s="75">
        <v>1329</v>
      </c>
      <c r="I69" s="82">
        <v>9127546491</v>
      </c>
      <c r="J69" s="76" t="s">
        <v>191</v>
      </c>
      <c r="K69" s="35" t="s">
        <v>34</v>
      </c>
      <c r="L69" s="33" t="s">
        <v>625</v>
      </c>
      <c r="M69" s="103">
        <v>9853</v>
      </c>
      <c r="N69" s="83" t="s">
        <v>625</v>
      </c>
      <c r="O69" s="77">
        <v>12.84706919</v>
      </c>
      <c r="P69" s="35" t="str">
        <f t="shared" si="13"/>
        <v>NO</v>
      </c>
      <c r="Q69" s="36"/>
      <c r="R69" s="84"/>
      <c r="S69" s="110" t="s">
        <v>34</v>
      </c>
      <c r="T69" s="98"/>
      <c r="U69" s="37"/>
      <c r="V69" s="37"/>
      <c r="W69" s="34"/>
      <c r="X69" s="51" t="s">
        <v>624</v>
      </c>
      <c r="Y69" s="79" t="s">
        <v>625</v>
      </c>
      <c r="Z69" s="81">
        <f t="shared" si="0"/>
        <v>0</v>
      </c>
      <c r="AA69" s="73">
        <f t="shared" si="1"/>
        <v>0</v>
      </c>
      <c r="AB69" s="73">
        <f t="shared" si="2"/>
        <v>0</v>
      </c>
      <c r="AC69" s="73">
        <f t="shared" si="3"/>
        <v>0</v>
      </c>
      <c r="AD69" s="78" t="str">
        <f t="shared" si="4"/>
        <v>-</v>
      </c>
      <c r="AE69" s="81">
        <f t="shared" si="5"/>
        <v>0</v>
      </c>
      <c r="AF69" s="73">
        <f t="shared" si="6"/>
        <v>0</v>
      </c>
      <c r="AG69" s="73">
        <f t="shared" si="7"/>
        <v>0</v>
      </c>
      <c r="AH69" s="78" t="str">
        <f t="shared" si="8"/>
        <v>-</v>
      </c>
      <c r="AI69" s="81">
        <f t="shared" si="9"/>
        <v>0</v>
      </c>
    </row>
    <row r="70" spans="1:35" ht="12.75">
      <c r="A70" s="71">
        <v>1302010</v>
      </c>
      <c r="B70" s="72">
        <v>652</v>
      </c>
      <c r="C70" s="81" t="s">
        <v>287</v>
      </c>
      <c r="D70" s="73" t="s">
        <v>288</v>
      </c>
      <c r="E70" s="73" t="s">
        <v>289</v>
      </c>
      <c r="F70" s="74" t="s">
        <v>31</v>
      </c>
      <c r="G70" s="101">
        <v>30635</v>
      </c>
      <c r="H70" s="75">
        <v>635</v>
      </c>
      <c r="I70" s="82">
        <v>7062134000</v>
      </c>
      <c r="J70" s="76" t="s">
        <v>97</v>
      </c>
      <c r="K70" s="35" t="s">
        <v>34</v>
      </c>
      <c r="L70" s="33" t="s">
        <v>625</v>
      </c>
      <c r="M70" s="103">
        <v>3481</v>
      </c>
      <c r="N70" s="83" t="s">
        <v>625</v>
      </c>
      <c r="O70" s="77">
        <v>22.49602544</v>
      </c>
      <c r="P70" s="35" t="str">
        <f t="shared" si="13"/>
        <v>YES</v>
      </c>
      <c r="Q70" s="36"/>
      <c r="R70" s="84"/>
      <c r="S70" s="110" t="s">
        <v>39</v>
      </c>
      <c r="T70" s="98"/>
      <c r="U70" s="37"/>
      <c r="V70" s="37"/>
      <c r="W70" s="34"/>
      <c r="X70" s="51" t="s">
        <v>623</v>
      </c>
      <c r="Y70" s="79" t="s">
        <v>625</v>
      </c>
      <c r="Z70" s="81">
        <f aca="true" t="shared" si="14" ref="Z70:Z133">IF(OR(K70="YES",L70="YES"),1,0)</f>
        <v>0</v>
      </c>
      <c r="AA70" s="73">
        <f aca="true" t="shared" si="15" ref="AA70:AA133">IF(OR(AND(ISNUMBER(M70),AND(M70&gt;0,M70&lt;600)),AND(ISNUMBER(M70),AND(M70&gt;0,N70="YES"))),1,0)</f>
        <v>0</v>
      </c>
      <c r="AB70" s="73">
        <f aca="true" t="shared" si="16" ref="AB70:AB133">IF(AND(OR(K70="YES",L70="YES"),(Z70=0)),"Trouble",0)</f>
        <v>0</v>
      </c>
      <c r="AC70" s="73">
        <f aca="true" t="shared" si="17" ref="AC70:AC133">IF(AND(OR(AND(ISNUMBER(M70),AND(M70&gt;0,M70&lt;600)),AND(ISNUMBER(M70),AND(M70&gt;0,N70="YES"))),(AA70=0)),"Trouble",0)</f>
        <v>0</v>
      </c>
      <c r="AD70" s="78" t="str">
        <f aca="true" t="shared" si="18" ref="AD70:AD133">IF(AND(Z70=1,AA70=1),"SRSA","-")</f>
        <v>-</v>
      </c>
      <c r="AE70" s="81">
        <f aca="true" t="shared" si="19" ref="AE70:AE133">IF(S70="YES",1,0)</f>
        <v>1</v>
      </c>
      <c r="AF70" s="73">
        <f aca="true" t="shared" si="20" ref="AF70:AF133">IF(OR(AND(ISNUMBER(Q70),Q70&gt;=20),(AND(ISNUMBER(Q70)=FALSE,AND(ISNUMBER(O70),O70&gt;=20)))),1,0)</f>
        <v>1</v>
      </c>
      <c r="AG70" s="73" t="str">
        <f aca="true" t="shared" si="21" ref="AG70:AG133">IF(AND(AE70=1,AF70=1),"Initial",0)</f>
        <v>Initial</v>
      </c>
      <c r="AH70" s="78" t="str">
        <f aca="true" t="shared" si="22" ref="AH70:AH133">IF(AND(AND(AG70="Initial",AI70=0),AND(ISNUMBER(M70),M70&gt;0)),"RLIS","-")</f>
        <v>RLIS</v>
      </c>
      <c r="AI70" s="81">
        <f aca="true" t="shared" si="23" ref="AI70:AI133">IF(AND(AD70="SRSA",AG70="Initial"),"SRSA",0)</f>
        <v>0</v>
      </c>
    </row>
    <row r="71" spans="1:35" ht="12.75">
      <c r="A71" s="71">
        <v>1302040</v>
      </c>
      <c r="B71" s="72">
        <v>653</v>
      </c>
      <c r="C71" s="81" t="s">
        <v>290</v>
      </c>
      <c r="D71" s="73" t="s">
        <v>291</v>
      </c>
      <c r="E71" s="73" t="s">
        <v>292</v>
      </c>
      <c r="F71" s="74" t="s">
        <v>31</v>
      </c>
      <c r="G71" s="101">
        <v>30401</v>
      </c>
      <c r="H71" s="75">
        <v>401</v>
      </c>
      <c r="I71" s="82">
        <v>4782376674</v>
      </c>
      <c r="J71" s="76" t="s">
        <v>97</v>
      </c>
      <c r="K71" s="35" t="s">
        <v>34</v>
      </c>
      <c r="L71" s="33" t="s">
        <v>625</v>
      </c>
      <c r="M71" s="103">
        <v>4279</v>
      </c>
      <c r="N71" s="83" t="s">
        <v>625</v>
      </c>
      <c r="O71" s="77">
        <v>30.42759272</v>
      </c>
      <c r="P71" s="35" t="str">
        <f t="shared" si="13"/>
        <v>YES</v>
      </c>
      <c r="Q71" s="36"/>
      <c r="R71" s="84"/>
      <c r="S71" s="110" t="s">
        <v>39</v>
      </c>
      <c r="T71" s="98"/>
      <c r="U71" s="37"/>
      <c r="V71" s="37"/>
      <c r="W71" s="34"/>
      <c r="X71" s="51" t="s">
        <v>624</v>
      </c>
      <c r="Y71" s="79" t="s">
        <v>625</v>
      </c>
      <c r="Z71" s="81">
        <f t="shared" si="14"/>
        <v>0</v>
      </c>
      <c r="AA71" s="73">
        <f t="shared" si="15"/>
        <v>0</v>
      </c>
      <c r="AB71" s="73">
        <f t="shared" si="16"/>
        <v>0</v>
      </c>
      <c r="AC71" s="73">
        <f t="shared" si="17"/>
        <v>0</v>
      </c>
      <c r="AD71" s="78" t="str">
        <f t="shared" si="18"/>
        <v>-</v>
      </c>
      <c r="AE71" s="81">
        <f t="shared" si="19"/>
        <v>1</v>
      </c>
      <c r="AF71" s="73">
        <f t="shared" si="20"/>
        <v>1</v>
      </c>
      <c r="AG71" s="73" t="str">
        <f t="shared" si="21"/>
        <v>Initial</v>
      </c>
      <c r="AH71" s="78" t="str">
        <f t="shared" si="22"/>
        <v>RLIS</v>
      </c>
      <c r="AI71" s="81">
        <f t="shared" si="23"/>
        <v>0</v>
      </c>
    </row>
    <row r="72" spans="1:35" ht="12.75">
      <c r="A72" s="71">
        <v>1302070</v>
      </c>
      <c r="B72" s="72">
        <v>654</v>
      </c>
      <c r="C72" s="81" t="s">
        <v>293</v>
      </c>
      <c r="D72" s="73" t="s">
        <v>294</v>
      </c>
      <c r="E72" s="73" t="s">
        <v>295</v>
      </c>
      <c r="F72" s="74" t="s">
        <v>31</v>
      </c>
      <c r="G72" s="101">
        <v>30417</v>
      </c>
      <c r="H72" s="75">
        <v>417</v>
      </c>
      <c r="I72" s="82">
        <v>9127393544</v>
      </c>
      <c r="J72" s="76" t="s">
        <v>101</v>
      </c>
      <c r="K72" s="35" t="s">
        <v>39</v>
      </c>
      <c r="L72" s="33" t="s">
        <v>625</v>
      </c>
      <c r="M72" s="103">
        <v>1770</v>
      </c>
      <c r="N72" s="83" t="s">
        <v>625</v>
      </c>
      <c r="O72" s="77">
        <v>29.76245925</v>
      </c>
      <c r="P72" s="35" t="str">
        <f t="shared" si="13"/>
        <v>YES</v>
      </c>
      <c r="Q72" s="36"/>
      <c r="R72" s="84"/>
      <c r="S72" s="110" t="s">
        <v>39</v>
      </c>
      <c r="T72" s="98"/>
      <c r="U72" s="37"/>
      <c r="V72" s="37"/>
      <c r="W72" s="34"/>
      <c r="X72" s="51" t="s">
        <v>624</v>
      </c>
      <c r="Y72" s="79" t="s">
        <v>625</v>
      </c>
      <c r="Z72" s="81">
        <f t="shared" si="14"/>
        <v>1</v>
      </c>
      <c r="AA72" s="73">
        <f t="shared" si="15"/>
        <v>0</v>
      </c>
      <c r="AB72" s="73">
        <f t="shared" si="16"/>
        <v>0</v>
      </c>
      <c r="AC72" s="73">
        <f t="shared" si="17"/>
        <v>0</v>
      </c>
      <c r="AD72" s="78" t="str">
        <f t="shared" si="18"/>
        <v>-</v>
      </c>
      <c r="AE72" s="81">
        <f t="shared" si="19"/>
        <v>1</v>
      </c>
      <c r="AF72" s="73">
        <f t="shared" si="20"/>
        <v>1</v>
      </c>
      <c r="AG72" s="73" t="str">
        <f t="shared" si="21"/>
        <v>Initial</v>
      </c>
      <c r="AH72" s="78" t="str">
        <f t="shared" si="22"/>
        <v>RLIS</v>
      </c>
      <c r="AI72" s="81">
        <f t="shared" si="23"/>
        <v>0</v>
      </c>
    </row>
    <row r="73" spans="1:35" ht="12.75">
      <c r="A73" s="71">
        <v>1302100</v>
      </c>
      <c r="B73" s="72">
        <v>655</v>
      </c>
      <c r="C73" s="81" t="s">
        <v>296</v>
      </c>
      <c r="D73" s="73" t="s">
        <v>297</v>
      </c>
      <c r="E73" s="73" t="s">
        <v>298</v>
      </c>
      <c r="F73" s="74" t="s">
        <v>31</v>
      </c>
      <c r="G73" s="101">
        <v>30513</v>
      </c>
      <c r="H73" s="75">
        <v>513</v>
      </c>
      <c r="I73" s="82">
        <v>7066323771</v>
      </c>
      <c r="J73" s="76" t="s">
        <v>101</v>
      </c>
      <c r="K73" s="35" t="s">
        <v>39</v>
      </c>
      <c r="L73" s="33" t="s">
        <v>625</v>
      </c>
      <c r="M73" s="103">
        <v>3217</v>
      </c>
      <c r="N73" s="83" t="s">
        <v>625</v>
      </c>
      <c r="O73" s="77">
        <v>19.98758535</v>
      </c>
      <c r="P73" s="35" t="str">
        <f t="shared" si="13"/>
        <v>NO</v>
      </c>
      <c r="Q73" s="36"/>
      <c r="R73" s="84"/>
      <c r="S73" s="110" t="s">
        <v>39</v>
      </c>
      <c r="T73" s="98"/>
      <c r="U73" s="37"/>
      <c r="V73" s="37"/>
      <c r="W73" s="34"/>
      <c r="X73" s="51" t="s">
        <v>623</v>
      </c>
      <c r="Y73" s="79" t="s">
        <v>625</v>
      </c>
      <c r="Z73" s="81">
        <f t="shared" si="14"/>
        <v>1</v>
      </c>
      <c r="AA73" s="73">
        <f t="shared" si="15"/>
        <v>0</v>
      </c>
      <c r="AB73" s="73">
        <f t="shared" si="16"/>
        <v>0</v>
      </c>
      <c r="AC73" s="73">
        <f t="shared" si="17"/>
        <v>0</v>
      </c>
      <c r="AD73" s="78" t="str">
        <f t="shared" si="18"/>
        <v>-</v>
      </c>
      <c r="AE73" s="81">
        <f t="shared" si="19"/>
        <v>1</v>
      </c>
      <c r="AF73" s="73">
        <f t="shared" si="20"/>
        <v>0</v>
      </c>
      <c r="AG73" s="73">
        <f t="shared" si="21"/>
        <v>0</v>
      </c>
      <c r="AH73" s="78" t="str">
        <f t="shared" si="22"/>
        <v>-</v>
      </c>
      <c r="AI73" s="81">
        <f t="shared" si="23"/>
        <v>0</v>
      </c>
    </row>
    <row r="74" spans="1:35" ht="12.75">
      <c r="A74" s="71">
        <v>1302130</v>
      </c>
      <c r="B74" s="72">
        <v>656</v>
      </c>
      <c r="C74" s="81" t="s">
        <v>299</v>
      </c>
      <c r="D74" s="73" t="s">
        <v>300</v>
      </c>
      <c r="E74" s="73" t="s">
        <v>301</v>
      </c>
      <c r="F74" s="74" t="s">
        <v>31</v>
      </c>
      <c r="G74" s="101">
        <v>30214</v>
      </c>
      <c r="H74" s="75">
        <v>214</v>
      </c>
      <c r="I74" s="82">
        <v>7704603535</v>
      </c>
      <c r="J74" s="76" t="s">
        <v>122</v>
      </c>
      <c r="K74" s="35" t="s">
        <v>34</v>
      </c>
      <c r="L74" s="33" t="s">
        <v>625</v>
      </c>
      <c r="M74" s="103">
        <v>22107</v>
      </c>
      <c r="N74" s="83" t="s">
        <v>625</v>
      </c>
      <c r="O74" s="77">
        <v>5.537018231</v>
      </c>
      <c r="P74" s="35" t="str">
        <f t="shared" si="13"/>
        <v>NO</v>
      </c>
      <c r="Q74" s="36"/>
      <c r="R74" s="84"/>
      <c r="S74" s="110" t="s">
        <v>34</v>
      </c>
      <c r="T74" s="98"/>
      <c r="U74" s="37"/>
      <c r="V74" s="37"/>
      <c r="W74" s="34"/>
      <c r="X74" s="51" t="s">
        <v>623</v>
      </c>
      <c r="Y74" s="79" t="s">
        <v>625</v>
      </c>
      <c r="Z74" s="81">
        <f t="shared" si="14"/>
        <v>0</v>
      </c>
      <c r="AA74" s="73">
        <f t="shared" si="15"/>
        <v>0</v>
      </c>
      <c r="AB74" s="73">
        <f t="shared" si="16"/>
        <v>0</v>
      </c>
      <c r="AC74" s="73">
        <f t="shared" si="17"/>
        <v>0</v>
      </c>
      <c r="AD74" s="78" t="str">
        <f t="shared" si="18"/>
        <v>-</v>
      </c>
      <c r="AE74" s="81">
        <f t="shared" si="19"/>
        <v>0</v>
      </c>
      <c r="AF74" s="73">
        <f t="shared" si="20"/>
        <v>0</v>
      </c>
      <c r="AG74" s="73">
        <f t="shared" si="21"/>
        <v>0</v>
      </c>
      <c r="AH74" s="78" t="str">
        <f t="shared" si="22"/>
        <v>-</v>
      </c>
      <c r="AI74" s="81">
        <f t="shared" si="23"/>
        <v>0</v>
      </c>
    </row>
    <row r="75" spans="1:35" ht="12.75">
      <c r="A75" s="71">
        <v>1300018</v>
      </c>
      <c r="B75" s="72">
        <v>880</v>
      </c>
      <c r="C75" s="81" t="s">
        <v>73</v>
      </c>
      <c r="D75" s="73" t="s">
        <v>74</v>
      </c>
      <c r="E75" s="73" t="s">
        <v>75</v>
      </c>
      <c r="F75" s="74" t="s">
        <v>31</v>
      </c>
      <c r="G75" s="101">
        <v>30415</v>
      </c>
      <c r="H75" s="75" t="s">
        <v>32</v>
      </c>
      <c r="I75" s="82">
        <v>9128425000</v>
      </c>
      <c r="J75" s="76" t="s">
        <v>76</v>
      </c>
      <c r="K75" s="35" t="s">
        <v>34</v>
      </c>
      <c r="L75" s="33" t="s">
        <v>625</v>
      </c>
      <c r="M75" s="103">
        <v>0</v>
      </c>
      <c r="N75" s="83" t="s">
        <v>625</v>
      </c>
      <c r="O75" s="77" t="s">
        <v>38</v>
      </c>
      <c r="P75" s="35" t="s">
        <v>38</v>
      </c>
      <c r="Q75" s="36"/>
      <c r="R75" s="84"/>
      <c r="S75" s="110" t="s">
        <v>34</v>
      </c>
      <c r="T75" s="98"/>
      <c r="U75" s="37"/>
      <c r="V75" s="37"/>
      <c r="W75" s="34"/>
      <c r="X75" s="51" t="s">
        <v>625</v>
      </c>
      <c r="Y75" s="79" t="s">
        <v>625</v>
      </c>
      <c r="Z75" s="81">
        <f t="shared" si="14"/>
        <v>0</v>
      </c>
      <c r="AA75" s="73">
        <f t="shared" si="15"/>
        <v>0</v>
      </c>
      <c r="AB75" s="73">
        <f t="shared" si="16"/>
        <v>0</v>
      </c>
      <c r="AC75" s="73">
        <f t="shared" si="17"/>
        <v>0</v>
      </c>
      <c r="AD75" s="78" t="str">
        <f t="shared" si="18"/>
        <v>-</v>
      </c>
      <c r="AE75" s="81">
        <f t="shared" si="19"/>
        <v>0</v>
      </c>
      <c r="AF75" s="73">
        <f t="shared" si="20"/>
        <v>0</v>
      </c>
      <c r="AG75" s="73">
        <f t="shared" si="21"/>
        <v>0</v>
      </c>
      <c r="AH75" s="78" t="str">
        <f t="shared" si="22"/>
        <v>-</v>
      </c>
      <c r="AI75" s="81">
        <f t="shared" si="23"/>
        <v>0</v>
      </c>
    </row>
    <row r="76" spans="1:35" ht="12.75">
      <c r="A76" s="71">
        <v>1302190</v>
      </c>
      <c r="B76" s="72">
        <v>657</v>
      </c>
      <c r="C76" s="81" t="s">
        <v>302</v>
      </c>
      <c r="D76" s="73" t="s">
        <v>303</v>
      </c>
      <c r="E76" s="73" t="s">
        <v>42</v>
      </c>
      <c r="F76" s="74" t="s">
        <v>31</v>
      </c>
      <c r="G76" s="101">
        <v>30161</v>
      </c>
      <c r="H76" s="75">
        <v>161</v>
      </c>
      <c r="I76" s="82">
        <v>7062341031</v>
      </c>
      <c r="J76" s="76" t="s">
        <v>135</v>
      </c>
      <c r="K76" s="35" t="s">
        <v>34</v>
      </c>
      <c r="L76" s="33" t="s">
        <v>625</v>
      </c>
      <c r="M76" s="103">
        <v>10295</v>
      </c>
      <c r="N76" s="83" t="s">
        <v>625</v>
      </c>
      <c r="O76" s="77">
        <v>13.58685081</v>
      </c>
      <c r="P76" s="35" t="str">
        <f aca="true" t="shared" si="24" ref="P76:P86">IF(O76&lt;20,"NO","YES")</f>
        <v>NO</v>
      </c>
      <c r="Q76" s="36"/>
      <c r="R76" s="84"/>
      <c r="S76" s="110" t="s">
        <v>34</v>
      </c>
      <c r="T76" s="98"/>
      <c r="U76" s="37"/>
      <c r="V76" s="37"/>
      <c r="W76" s="34"/>
      <c r="X76" s="51" t="s">
        <v>623</v>
      </c>
      <c r="Y76" s="79" t="s">
        <v>625</v>
      </c>
      <c r="Z76" s="81">
        <f t="shared" si="14"/>
        <v>0</v>
      </c>
      <c r="AA76" s="73">
        <f t="shared" si="15"/>
        <v>0</v>
      </c>
      <c r="AB76" s="73">
        <f t="shared" si="16"/>
        <v>0</v>
      </c>
      <c r="AC76" s="73">
        <f t="shared" si="17"/>
        <v>0</v>
      </c>
      <c r="AD76" s="78" t="str">
        <f t="shared" si="18"/>
        <v>-</v>
      </c>
      <c r="AE76" s="81">
        <f t="shared" si="19"/>
        <v>0</v>
      </c>
      <c r="AF76" s="73">
        <f t="shared" si="20"/>
        <v>0</v>
      </c>
      <c r="AG76" s="73">
        <f t="shared" si="21"/>
        <v>0</v>
      </c>
      <c r="AH76" s="78" t="str">
        <f t="shared" si="22"/>
        <v>-</v>
      </c>
      <c r="AI76" s="81">
        <f t="shared" si="23"/>
        <v>0</v>
      </c>
    </row>
    <row r="77" spans="1:35" ht="12.75">
      <c r="A77" s="71">
        <v>1302220</v>
      </c>
      <c r="B77" s="72">
        <v>658</v>
      </c>
      <c r="C77" s="81" t="s">
        <v>304</v>
      </c>
      <c r="D77" s="73" t="s">
        <v>305</v>
      </c>
      <c r="E77" s="73" t="s">
        <v>306</v>
      </c>
      <c r="F77" s="74" t="s">
        <v>31</v>
      </c>
      <c r="G77" s="101">
        <v>30040</v>
      </c>
      <c r="H77" s="75">
        <v>40</v>
      </c>
      <c r="I77" s="82">
        <v>7708872461</v>
      </c>
      <c r="J77" s="76" t="s">
        <v>122</v>
      </c>
      <c r="K77" s="35" t="s">
        <v>34</v>
      </c>
      <c r="L77" s="33" t="s">
        <v>625</v>
      </c>
      <c r="M77" s="103">
        <v>25376</v>
      </c>
      <c r="N77" s="83" t="s">
        <v>625</v>
      </c>
      <c r="O77" s="77">
        <v>6.43286337</v>
      </c>
      <c r="P77" s="35" t="str">
        <f t="shared" si="24"/>
        <v>NO</v>
      </c>
      <c r="Q77" s="36"/>
      <c r="R77" s="84"/>
      <c r="S77" s="110" t="s">
        <v>34</v>
      </c>
      <c r="T77" s="98"/>
      <c r="U77" s="37"/>
      <c r="V77" s="37"/>
      <c r="W77" s="34"/>
      <c r="X77" s="51" t="s">
        <v>623</v>
      </c>
      <c r="Y77" s="79" t="s">
        <v>625</v>
      </c>
      <c r="Z77" s="81">
        <f t="shared" si="14"/>
        <v>0</v>
      </c>
      <c r="AA77" s="73">
        <f t="shared" si="15"/>
        <v>0</v>
      </c>
      <c r="AB77" s="73">
        <f t="shared" si="16"/>
        <v>0</v>
      </c>
      <c r="AC77" s="73">
        <f t="shared" si="17"/>
        <v>0</v>
      </c>
      <c r="AD77" s="78" t="str">
        <f t="shared" si="18"/>
        <v>-</v>
      </c>
      <c r="AE77" s="81">
        <f t="shared" si="19"/>
        <v>0</v>
      </c>
      <c r="AF77" s="73">
        <f t="shared" si="20"/>
        <v>0</v>
      </c>
      <c r="AG77" s="73">
        <f t="shared" si="21"/>
        <v>0</v>
      </c>
      <c r="AH77" s="78" t="str">
        <f t="shared" si="22"/>
        <v>-</v>
      </c>
      <c r="AI77" s="81">
        <f t="shared" si="23"/>
        <v>0</v>
      </c>
    </row>
    <row r="78" spans="1:35" ht="12.75">
      <c r="A78" s="71">
        <v>1302250</v>
      </c>
      <c r="B78" s="72">
        <v>659</v>
      </c>
      <c r="C78" s="81" t="s">
        <v>307</v>
      </c>
      <c r="D78" s="73" t="s">
        <v>308</v>
      </c>
      <c r="E78" s="73" t="s">
        <v>309</v>
      </c>
      <c r="F78" s="74" t="s">
        <v>31</v>
      </c>
      <c r="G78" s="101">
        <v>30521</v>
      </c>
      <c r="H78" s="75">
        <v>521</v>
      </c>
      <c r="I78" s="82">
        <v>7063844554</v>
      </c>
      <c r="J78" s="76" t="s">
        <v>101</v>
      </c>
      <c r="K78" s="35" t="s">
        <v>39</v>
      </c>
      <c r="L78" s="33" t="s">
        <v>625</v>
      </c>
      <c r="M78" s="103">
        <v>3741</v>
      </c>
      <c r="N78" s="83" t="s">
        <v>625</v>
      </c>
      <c r="O78" s="77">
        <v>20.25662026</v>
      </c>
      <c r="P78" s="35" t="str">
        <f t="shared" si="24"/>
        <v>YES</v>
      </c>
      <c r="Q78" s="36"/>
      <c r="R78" s="84"/>
      <c r="S78" s="110" t="s">
        <v>39</v>
      </c>
      <c r="T78" s="98"/>
      <c r="U78" s="37"/>
      <c r="V78" s="37"/>
      <c r="W78" s="34"/>
      <c r="X78" s="51" t="s">
        <v>623</v>
      </c>
      <c r="Y78" s="79" t="s">
        <v>625</v>
      </c>
      <c r="Z78" s="81">
        <f t="shared" si="14"/>
        <v>1</v>
      </c>
      <c r="AA78" s="73">
        <f t="shared" si="15"/>
        <v>0</v>
      </c>
      <c r="AB78" s="73">
        <f t="shared" si="16"/>
        <v>0</v>
      </c>
      <c r="AC78" s="73">
        <f t="shared" si="17"/>
        <v>0</v>
      </c>
      <c r="AD78" s="78" t="str">
        <f t="shared" si="18"/>
        <v>-</v>
      </c>
      <c r="AE78" s="81">
        <f t="shared" si="19"/>
        <v>1</v>
      </c>
      <c r="AF78" s="73">
        <f t="shared" si="20"/>
        <v>1</v>
      </c>
      <c r="AG78" s="73" t="str">
        <f t="shared" si="21"/>
        <v>Initial</v>
      </c>
      <c r="AH78" s="78" t="str">
        <f t="shared" si="22"/>
        <v>RLIS</v>
      </c>
      <c r="AI78" s="81">
        <f t="shared" si="23"/>
        <v>0</v>
      </c>
    </row>
    <row r="79" spans="1:35" ht="12.75">
      <c r="A79" s="71">
        <v>1302280</v>
      </c>
      <c r="B79" s="72">
        <v>660</v>
      </c>
      <c r="C79" s="81" t="s">
        <v>310</v>
      </c>
      <c r="D79" s="73" t="s">
        <v>311</v>
      </c>
      <c r="E79" s="73" t="s">
        <v>82</v>
      </c>
      <c r="F79" s="74" t="s">
        <v>31</v>
      </c>
      <c r="G79" s="101">
        <v>30315</v>
      </c>
      <c r="H79" s="75">
        <v>315</v>
      </c>
      <c r="I79" s="82">
        <v>4047683600</v>
      </c>
      <c r="J79" s="76" t="s">
        <v>312</v>
      </c>
      <c r="K79" s="35" t="s">
        <v>34</v>
      </c>
      <c r="L79" s="33" t="s">
        <v>625</v>
      </c>
      <c r="M79" s="103">
        <v>79192</v>
      </c>
      <c r="N79" s="83" t="s">
        <v>625</v>
      </c>
      <c r="O79" s="77">
        <v>8.942998899</v>
      </c>
      <c r="P79" s="35" t="str">
        <f t="shared" si="24"/>
        <v>NO</v>
      </c>
      <c r="Q79" s="36"/>
      <c r="R79" s="84"/>
      <c r="S79" s="110" t="s">
        <v>34</v>
      </c>
      <c r="T79" s="98"/>
      <c r="U79" s="37"/>
      <c r="V79" s="37"/>
      <c r="W79" s="34"/>
      <c r="X79" s="51" t="s">
        <v>623</v>
      </c>
      <c r="Y79" s="79" t="s">
        <v>625</v>
      </c>
      <c r="Z79" s="81">
        <f t="shared" si="14"/>
        <v>0</v>
      </c>
      <c r="AA79" s="73">
        <f t="shared" si="15"/>
        <v>0</v>
      </c>
      <c r="AB79" s="73">
        <f t="shared" si="16"/>
        <v>0</v>
      </c>
      <c r="AC79" s="73">
        <f t="shared" si="17"/>
        <v>0</v>
      </c>
      <c r="AD79" s="78" t="str">
        <f t="shared" si="18"/>
        <v>-</v>
      </c>
      <c r="AE79" s="81">
        <f t="shared" si="19"/>
        <v>0</v>
      </c>
      <c r="AF79" s="73">
        <f t="shared" si="20"/>
        <v>0</v>
      </c>
      <c r="AG79" s="73">
        <f t="shared" si="21"/>
        <v>0</v>
      </c>
      <c r="AH79" s="78" t="str">
        <f t="shared" si="22"/>
        <v>-</v>
      </c>
      <c r="AI79" s="81">
        <f t="shared" si="23"/>
        <v>0</v>
      </c>
    </row>
    <row r="80" spans="1:35" ht="12.75">
      <c r="A80" s="71">
        <v>1302310</v>
      </c>
      <c r="B80" s="72">
        <v>776</v>
      </c>
      <c r="C80" s="81" t="s">
        <v>313</v>
      </c>
      <c r="D80" s="73" t="s">
        <v>314</v>
      </c>
      <c r="E80" s="73" t="s">
        <v>315</v>
      </c>
      <c r="F80" s="74" t="s">
        <v>31</v>
      </c>
      <c r="G80" s="101">
        <v>30501</v>
      </c>
      <c r="H80" s="75">
        <v>3506</v>
      </c>
      <c r="I80" s="82">
        <v>7705365275</v>
      </c>
      <c r="J80" s="76" t="s">
        <v>251</v>
      </c>
      <c r="K80" s="35" t="s">
        <v>34</v>
      </c>
      <c r="L80" s="33" t="s">
        <v>625</v>
      </c>
      <c r="M80" s="103">
        <v>5293</v>
      </c>
      <c r="N80" s="83" t="s">
        <v>625</v>
      </c>
      <c r="O80" s="77">
        <v>30.22462896</v>
      </c>
      <c r="P80" s="35" t="str">
        <f t="shared" si="24"/>
        <v>YES</v>
      </c>
      <c r="Q80" s="36"/>
      <c r="R80" s="84"/>
      <c r="S80" s="110" t="s">
        <v>34</v>
      </c>
      <c r="T80" s="98"/>
      <c r="U80" s="37"/>
      <c r="V80" s="37"/>
      <c r="W80" s="34"/>
      <c r="X80" s="51" t="s">
        <v>623</v>
      </c>
      <c r="Y80" s="79" t="s">
        <v>625</v>
      </c>
      <c r="Z80" s="81">
        <f t="shared" si="14"/>
        <v>0</v>
      </c>
      <c r="AA80" s="73">
        <f t="shared" si="15"/>
        <v>0</v>
      </c>
      <c r="AB80" s="73">
        <f t="shared" si="16"/>
        <v>0</v>
      </c>
      <c r="AC80" s="73">
        <f t="shared" si="17"/>
        <v>0</v>
      </c>
      <c r="AD80" s="78" t="str">
        <f t="shared" si="18"/>
        <v>-</v>
      </c>
      <c r="AE80" s="81">
        <f t="shared" si="19"/>
        <v>0</v>
      </c>
      <c r="AF80" s="73">
        <f t="shared" si="20"/>
        <v>1</v>
      </c>
      <c r="AG80" s="73">
        <f t="shared" si="21"/>
        <v>0</v>
      </c>
      <c r="AH80" s="78" t="str">
        <f t="shared" si="22"/>
        <v>-</v>
      </c>
      <c r="AI80" s="81">
        <f t="shared" si="23"/>
        <v>0</v>
      </c>
    </row>
    <row r="81" spans="1:35" ht="12.75">
      <c r="A81" s="71">
        <v>1302340</v>
      </c>
      <c r="B81" s="72">
        <v>661</v>
      </c>
      <c r="C81" s="81" t="s">
        <v>316</v>
      </c>
      <c r="D81" s="73" t="s">
        <v>317</v>
      </c>
      <c r="E81" s="73" t="s">
        <v>45</v>
      </c>
      <c r="F81" s="74" t="s">
        <v>31</v>
      </c>
      <c r="G81" s="101">
        <v>30540</v>
      </c>
      <c r="H81" s="75">
        <v>5212</v>
      </c>
      <c r="I81" s="82">
        <v>7062765000</v>
      </c>
      <c r="J81" s="76" t="s">
        <v>101</v>
      </c>
      <c r="K81" s="35" t="s">
        <v>39</v>
      </c>
      <c r="L81" s="33" t="s">
        <v>625</v>
      </c>
      <c r="M81" s="103">
        <v>4193</v>
      </c>
      <c r="N81" s="83" t="s">
        <v>625</v>
      </c>
      <c r="O81" s="77">
        <v>18.38852097</v>
      </c>
      <c r="P81" s="35" t="str">
        <f t="shared" si="24"/>
        <v>NO</v>
      </c>
      <c r="Q81" s="36"/>
      <c r="R81" s="84"/>
      <c r="S81" s="110" t="s">
        <v>39</v>
      </c>
      <c r="T81" s="98"/>
      <c r="U81" s="37"/>
      <c r="V81" s="37"/>
      <c r="W81" s="34"/>
      <c r="X81" s="51" t="s">
        <v>624</v>
      </c>
      <c r="Y81" s="79" t="s">
        <v>625</v>
      </c>
      <c r="Z81" s="81">
        <f t="shared" si="14"/>
        <v>1</v>
      </c>
      <c r="AA81" s="73">
        <f t="shared" si="15"/>
        <v>0</v>
      </c>
      <c r="AB81" s="73">
        <f t="shared" si="16"/>
        <v>0</v>
      </c>
      <c r="AC81" s="73">
        <f t="shared" si="17"/>
        <v>0</v>
      </c>
      <c r="AD81" s="78" t="str">
        <f t="shared" si="18"/>
        <v>-</v>
      </c>
      <c r="AE81" s="81">
        <f t="shared" si="19"/>
        <v>1</v>
      </c>
      <c r="AF81" s="73">
        <f t="shared" si="20"/>
        <v>0</v>
      </c>
      <c r="AG81" s="73">
        <f t="shared" si="21"/>
        <v>0</v>
      </c>
      <c r="AH81" s="78" t="str">
        <f t="shared" si="22"/>
        <v>-</v>
      </c>
      <c r="AI81" s="81">
        <f t="shared" si="23"/>
        <v>0</v>
      </c>
    </row>
    <row r="82" spans="1:35" ht="12.75">
      <c r="A82" s="71">
        <v>1302370</v>
      </c>
      <c r="B82" s="72">
        <v>662</v>
      </c>
      <c r="C82" s="81" t="s">
        <v>318</v>
      </c>
      <c r="D82" s="73" t="s">
        <v>319</v>
      </c>
      <c r="E82" s="73" t="s">
        <v>320</v>
      </c>
      <c r="F82" s="74" t="s">
        <v>31</v>
      </c>
      <c r="G82" s="101">
        <v>30810</v>
      </c>
      <c r="H82" s="75">
        <v>810</v>
      </c>
      <c r="I82" s="82">
        <v>7065982291</v>
      </c>
      <c r="J82" s="76" t="s">
        <v>101</v>
      </c>
      <c r="K82" s="35" t="s">
        <v>39</v>
      </c>
      <c r="L82" s="33" t="s">
        <v>625</v>
      </c>
      <c r="M82" s="103">
        <v>584</v>
      </c>
      <c r="N82" s="83" t="s">
        <v>625</v>
      </c>
      <c r="O82" s="77">
        <v>16.43835616</v>
      </c>
      <c r="P82" s="35" t="str">
        <f t="shared" si="24"/>
        <v>NO</v>
      </c>
      <c r="Q82" s="36"/>
      <c r="R82" s="84"/>
      <c r="S82" s="110" t="s">
        <v>39</v>
      </c>
      <c r="T82" s="98">
        <v>34729</v>
      </c>
      <c r="U82" s="50">
        <v>1733</v>
      </c>
      <c r="V82" s="50">
        <v>2246</v>
      </c>
      <c r="W82" s="79">
        <v>1577</v>
      </c>
      <c r="X82" s="51" t="s">
        <v>623</v>
      </c>
      <c r="Y82" s="79" t="s">
        <v>624</v>
      </c>
      <c r="Z82" s="81">
        <f t="shared" si="14"/>
        <v>1</v>
      </c>
      <c r="AA82" s="73">
        <f t="shared" si="15"/>
        <v>1</v>
      </c>
      <c r="AB82" s="73">
        <f t="shared" si="16"/>
        <v>0</v>
      </c>
      <c r="AC82" s="73">
        <f t="shared" si="17"/>
        <v>0</v>
      </c>
      <c r="AD82" s="78" t="str">
        <f t="shared" si="18"/>
        <v>SRSA</v>
      </c>
      <c r="AE82" s="81">
        <f t="shared" si="19"/>
        <v>1</v>
      </c>
      <c r="AF82" s="73">
        <f t="shared" si="20"/>
        <v>0</v>
      </c>
      <c r="AG82" s="73">
        <f t="shared" si="21"/>
        <v>0</v>
      </c>
      <c r="AH82" s="78" t="str">
        <f t="shared" si="22"/>
        <v>-</v>
      </c>
      <c r="AI82" s="81">
        <f t="shared" si="23"/>
        <v>0</v>
      </c>
    </row>
    <row r="83" spans="1:35" ht="12.75">
      <c r="A83" s="71">
        <v>1302400</v>
      </c>
      <c r="B83" s="72">
        <v>663</v>
      </c>
      <c r="C83" s="81" t="s">
        <v>321</v>
      </c>
      <c r="D83" s="73" t="s">
        <v>322</v>
      </c>
      <c r="E83" s="73" t="s">
        <v>323</v>
      </c>
      <c r="F83" s="74" t="s">
        <v>31</v>
      </c>
      <c r="G83" s="101">
        <v>31520</v>
      </c>
      <c r="H83" s="75" t="s">
        <v>32</v>
      </c>
      <c r="I83" s="82">
        <v>9122674100</v>
      </c>
      <c r="J83" s="76" t="s">
        <v>324</v>
      </c>
      <c r="K83" s="35" t="s">
        <v>34</v>
      </c>
      <c r="L83" s="33" t="s">
        <v>625</v>
      </c>
      <c r="M83" s="103">
        <v>11861</v>
      </c>
      <c r="N83" s="83" t="s">
        <v>625</v>
      </c>
      <c r="O83" s="77">
        <v>21.14219114</v>
      </c>
      <c r="P83" s="35" t="str">
        <f t="shared" si="24"/>
        <v>YES</v>
      </c>
      <c r="Q83" s="36"/>
      <c r="R83" s="84"/>
      <c r="S83" s="110" t="s">
        <v>34</v>
      </c>
      <c r="T83" s="98"/>
      <c r="U83" s="37"/>
      <c r="V83" s="37"/>
      <c r="W83" s="34"/>
      <c r="X83" s="51" t="s">
        <v>623</v>
      </c>
      <c r="Y83" s="79" t="s">
        <v>625</v>
      </c>
      <c r="Z83" s="81">
        <f t="shared" si="14"/>
        <v>0</v>
      </c>
      <c r="AA83" s="73">
        <f t="shared" si="15"/>
        <v>0</v>
      </c>
      <c r="AB83" s="73">
        <f t="shared" si="16"/>
        <v>0</v>
      </c>
      <c r="AC83" s="73">
        <f t="shared" si="17"/>
        <v>0</v>
      </c>
      <c r="AD83" s="78" t="str">
        <f t="shared" si="18"/>
        <v>-</v>
      </c>
      <c r="AE83" s="81">
        <f t="shared" si="19"/>
        <v>0</v>
      </c>
      <c r="AF83" s="73">
        <f t="shared" si="20"/>
        <v>1</v>
      </c>
      <c r="AG83" s="73">
        <f t="shared" si="21"/>
        <v>0</v>
      </c>
      <c r="AH83" s="78" t="str">
        <f t="shared" si="22"/>
        <v>-</v>
      </c>
      <c r="AI83" s="81">
        <f t="shared" si="23"/>
        <v>0</v>
      </c>
    </row>
    <row r="84" spans="1:35" ht="12.75">
      <c r="A84" s="71">
        <v>1302430</v>
      </c>
      <c r="B84" s="72">
        <v>664</v>
      </c>
      <c r="C84" s="81" t="s">
        <v>325</v>
      </c>
      <c r="D84" s="73" t="s">
        <v>326</v>
      </c>
      <c r="E84" s="73" t="s">
        <v>165</v>
      </c>
      <c r="F84" s="74" t="s">
        <v>31</v>
      </c>
      <c r="G84" s="101">
        <v>30703</v>
      </c>
      <c r="H84" s="75">
        <v>127</v>
      </c>
      <c r="I84" s="82">
        <v>7066297366</v>
      </c>
      <c r="J84" s="76" t="s">
        <v>97</v>
      </c>
      <c r="K84" s="35" t="s">
        <v>34</v>
      </c>
      <c r="L84" s="33" t="s">
        <v>625</v>
      </c>
      <c r="M84" s="103">
        <v>6194</v>
      </c>
      <c r="N84" s="83" t="s">
        <v>625</v>
      </c>
      <c r="O84" s="77">
        <v>15.47893826</v>
      </c>
      <c r="P84" s="35" t="str">
        <f t="shared" si="24"/>
        <v>NO</v>
      </c>
      <c r="Q84" s="36"/>
      <c r="R84" s="84"/>
      <c r="S84" s="110" t="s">
        <v>39</v>
      </c>
      <c r="T84" s="98"/>
      <c r="U84" s="37"/>
      <c r="V84" s="37"/>
      <c r="W84" s="34"/>
      <c r="X84" s="51" t="s">
        <v>624</v>
      </c>
      <c r="Y84" s="79" t="s">
        <v>625</v>
      </c>
      <c r="Z84" s="81">
        <f t="shared" si="14"/>
        <v>0</v>
      </c>
      <c r="AA84" s="73">
        <f t="shared" si="15"/>
        <v>0</v>
      </c>
      <c r="AB84" s="73">
        <f t="shared" si="16"/>
        <v>0</v>
      </c>
      <c r="AC84" s="73">
        <f t="shared" si="17"/>
        <v>0</v>
      </c>
      <c r="AD84" s="78" t="str">
        <f t="shared" si="18"/>
        <v>-</v>
      </c>
      <c r="AE84" s="81">
        <f t="shared" si="19"/>
        <v>1</v>
      </c>
      <c r="AF84" s="73">
        <f t="shared" si="20"/>
        <v>0</v>
      </c>
      <c r="AG84" s="73">
        <f t="shared" si="21"/>
        <v>0</v>
      </c>
      <c r="AH84" s="78" t="str">
        <f t="shared" si="22"/>
        <v>-</v>
      </c>
      <c r="AI84" s="81">
        <f t="shared" si="23"/>
        <v>0</v>
      </c>
    </row>
    <row r="85" spans="1:35" ht="12.75">
      <c r="A85" s="71">
        <v>1302460</v>
      </c>
      <c r="B85" s="72">
        <v>665</v>
      </c>
      <c r="C85" s="81" t="s">
        <v>327</v>
      </c>
      <c r="D85" s="73" t="s">
        <v>328</v>
      </c>
      <c r="E85" s="73" t="s">
        <v>329</v>
      </c>
      <c r="F85" s="74" t="s">
        <v>31</v>
      </c>
      <c r="G85" s="101">
        <v>31728</v>
      </c>
      <c r="H85" s="75">
        <v>1728</v>
      </c>
      <c r="I85" s="82">
        <v>2293773701</v>
      </c>
      <c r="J85" s="76" t="s">
        <v>97</v>
      </c>
      <c r="K85" s="35" t="s">
        <v>34</v>
      </c>
      <c r="L85" s="33" t="s">
        <v>625</v>
      </c>
      <c r="M85" s="103">
        <v>4260</v>
      </c>
      <c r="N85" s="83" t="s">
        <v>625</v>
      </c>
      <c r="O85" s="77">
        <v>28.28746177</v>
      </c>
      <c r="P85" s="35" t="str">
        <f t="shared" si="24"/>
        <v>YES</v>
      </c>
      <c r="Q85" s="36"/>
      <c r="R85" s="84"/>
      <c r="S85" s="110" t="s">
        <v>39</v>
      </c>
      <c r="T85" s="98"/>
      <c r="U85" s="37"/>
      <c r="V85" s="37"/>
      <c r="W85" s="34"/>
      <c r="X85" s="51" t="s">
        <v>624</v>
      </c>
      <c r="Y85" s="79" t="s">
        <v>625</v>
      </c>
      <c r="Z85" s="81">
        <f t="shared" si="14"/>
        <v>0</v>
      </c>
      <c r="AA85" s="73">
        <f t="shared" si="15"/>
        <v>0</v>
      </c>
      <c r="AB85" s="73">
        <f t="shared" si="16"/>
        <v>0</v>
      </c>
      <c r="AC85" s="73">
        <f t="shared" si="17"/>
        <v>0</v>
      </c>
      <c r="AD85" s="78" t="str">
        <f t="shared" si="18"/>
        <v>-</v>
      </c>
      <c r="AE85" s="81">
        <f t="shared" si="19"/>
        <v>1</v>
      </c>
      <c r="AF85" s="73">
        <f t="shared" si="20"/>
        <v>1</v>
      </c>
      <c r="AG85" s="73" t="str">
        <f t="shared" si="21"/>
        <v>Initial</v>
      </c>
      <c r="AH85" s="78" t="str">
        <f t="shared" si="22"/>
        <v>RLIS</v>
      </c>
      <c r="AI85" s="81">
        <f t="shared" si="23"/>
        <v>0</v>
      </c>
    </row>
    <row r="86" spans="1:35" ht="12.75">
      <c r="A86" s="71">
        <v>1302490</v>
      </c>
      <c r="B86" s="72">
        <v>666</v>
      </c>
      <c r="C86" s="81" t="s">
        <v>330</v>
      </c>
      <c r="D86" s="73" t="s">
        <v>331</v>
      </c>
      <c r="E86" s="73" t="s">
        <v>332</v>
      </c>
      <c r="F86" s="74" t="s">
        <v>31</v>
      </c>
      <c r="G86" s="101">
        <v>30642</v>
      </c>
      <c r="H86" s="75" t="s">
        <v>32</v>
      </c>
      <c r="I86" s="82">
        <v>7064537688</v>
      </c>
      <c r="J86" s="76" t="s">
        <v>97</v>
      </c>
      <c r="K86" s="35" t="s">
        <v>34</v>
      </c>
      <c r="L86" s="33" t="s">
        <v>625</v>
      </c>
      <c r="M86" s="103">
        <v>2025</v>
      </c>
      <c r="N86" s="83" t="s">
        <v>625</v>
      </c>
      <c r="O86" s="77">
        <v>27.41211668</v>
      </c>
      <c r="P86" s="35" t="str">
        <f t="shared" si="24"/>
        <v>YES</v>
      </c>
      <c r="Q86" s="36"/>
      <c r="R86" s="84"/>
      <c r="S86" s="110" t="s">
        <v>39</v>
      </c>
      <c r="T86" s="98"/>
      <c r="U86" s="37"/>
      <c r="V86" s="37"/>
      <c r="W86" s="34"/>
      <c r="X86" s="51" t="s">
        <v>624</v>
      </c>
      <c r="Y86" s="79" t="s">
        <v>625</v>
      </c>
      <c r="Z86" s="81">
        <f t="shared" si="14"/>
        <v>0</v>
      </c>
      <c r="AA86" s="73">
        <f t="shared" si="15"/>
        <v>0</v>
      </c>
      <c r="AB86" s="73">
        <f t="shared" si="16"/>
        <v>0</v>
      </c>
      <c r="AC86" s="73">
        <f t="shared" si="17"/>
        <v>0</v>
      </c>
      <c r="AD86" s="78" t="str">
        <f t="shared" si="18"/>
        <v>-</v>
      </c>
      <c r="AE86" s="81">
        <f t="shared" si="19"/>
        <v>1</v>
      </c>
      <c r="AF86" s="73">
        <f t="shared" si="20"/>
        <v>1</v>
      </c>
      <c r="AG86" s="73" t="str">
        <f t="shared" si="21"/>
        <v>Initial</v>
      </c>
      <c r="AH86" s="78" t="str">
        <f t="shared" si="22"/>
        <v>RLIS</v>
      </c>
      <c r="AI86" s="81">
        <f t="shared" si="23"/>
        <v>0</v>
      </c>
    </row>
    <row r="87" spans="1:35" ht="12.75">
      <c r="A87" s="71">
        <v>1300012</v>
      </c>
      <c r="B87" s="72">
        <v>862</v>
      </c>
      <c r="C87" s="81" t="s">
        <v>59</v>
      </c>
      <c r="D87" s="73" t="s">
        <v>60</v>
      </c>
      <c r="E87" s="73" t="s">
        <v>61</v>
      </c>
      <c r="F87" s="74" t="s">
        <v>31</v>
      </c>
      <c r="G87" s="101">
        <v>30224</v>
      </c>
      <c r="H87" s="75" t="s">
        <v>32</v>
      </c>
      <c r="I87" s="82">
        <v>7702293247</v>
      </c>
      <c r="J87" s="76" t="s">
        <v>62</v>
      </c>
      <c r="K87" s="35" t="s">
        <v>34</v>
      </c>
      <c r="L87" s="33" t="s">
        <v>625</v>
      </c>
      <c r="M87" s="103">
        <v>0</v>
      </c>
      <c r="N87" s="83" t="s">
        <v>625</v>
      </c>
      <c r="O87" s="77" t="s">
        <v>38</v>
      </c>
      <c r="P87" s="35" t="s">
        <v>38</v>
      </c>
      <c r="Q87" s="36"/>
      <c r="R87" s="84"/>
      <c r="S87" s="110" t="s">
        <v>34</v>
      </c>
      <c r="T87" s="98"/>
      <c r="U87" s="37"/>
      <c r="V87" s="37"/>
      <c r="W87" s="34"/>
      <c r="X87" s="51" t="s">
        <v>625</v>
      </c>
      <c r="Y87" s="79" t="s">
        <v>625</v>
      </c>
      <c r="Z87" s="81">
        <f t="shared" si="14"/>
        <v>0</v>
      </c>
      <c r="AA87" s="73">
        <f t="shared" si="15"/>
        <v>0</v>
      </c>
      <c r="AB87" s="73">
        <f t="shared" si="16"/>
        <v>0</v>
      </c>
      <c r="AC87" s="73">
        <f t="shared" si="17"/>
        <v>0</v>
      </c>
      <c r="AD87" s="78" t="str">
        <f t="shared" si="18"/>
        <v>-</v>
      </c>
      <c r="AE87" s="81">
        <f t="shared" si="19"/>
        <v>0</v>
      </c>
      <c r="AF87" s="73">
        <f t="shared" si="20"/>
        <v>0</v>
      </c>
      <c r="AG87" s="73">
        <f t="shared" si="21"/>
        <v>0</v>
      </c>
      <c r="AH87" s="78" t="str">
        <f t="shared" si="22"/>
        <v>-</v>
      </c>
      <c r="AI87" s="81">
        <f t="shared" si="23"/>
        <v>0</v>
      </c>
    </row>
    <row r="88" spans="1:35" ht="12.75">
      <c r="A88" s="71">
        <v>1302550</v>
      </c>
      <c r="B88" s="72">
        <v>667</v>
      </c>
      <c r="C88" s="81" t="s">
        <v>335</v>
      </c>
      <c r="D88" s="73" t="s">
        <v>627</v>
      </c>
      <c r="E88" s="73" t="s">
        <v>628</v>
      </c>
      <c r="F88" s="74" t="s">
        <v>31</v>
      </c>
      <c r="G88" s="101">
        <v>30024</v>
      </c>
      <c r="H88" s="75" t="s">
        <v>32</v>
      </c>
      <c r="I88" s="82" t="s">
        <v>629</v>
      </c>
      <c r="J88" s="76" t="s">
        <v>122</v>
      </c>
      <c r="K88" s="35" t="s">
        <v>34</v>
      </c>
      <c r="L88" s="33" t="s">
        <v>625</v>
      </c>
      <c r="M88" s="103">
        <v>143980</v>
      </c>
      <c r="N88" s="83" t="s">
        <v>625</v>
      </c>
      <c r="O88" s="77">
        <v>10.49351574</v>
      </c>
      <c r="P88" s="35" t="str">
        <f aca="true" t="shared" si="25" ref="P88:P95">IF(O88&lt;20,"NO","YES")</f>
        <v>NO</v>
      </c>
      <c r="Q88" s="36"/>
      <c r="R88" s="84"/>
      <c r="S88" s="110" t="s">
        <v>34</v>
      </c>
      <c r="T88" s="98"/>
      <c r="U88" s="37"/>
      <c r="V88" s="37"/>
      <c r="W88" s="34"/>
      <c r="X88" s="51" t="s">
        <v>624</v>
      </c>
      <c r="Y88" s="79" t="s">
        <v>625</v>
      </c>
      <c r="Z88" s="81">
        <f t="shared" si="14"/>
        <v>0</v>
      </c>
      <c r="AA88" s="73">
        <f t="shared" si="15"/>
        <v>0</v>
      </c>
      <c r="AB88" s="73">
        <f t="shared" si="16"/>
        <v>0</v>
      </c>
      <c r="AC88" s="73">
        <f t="shared" si="17"/>
        <v>0</v>
      </c>
      <c r="AD88" s="78" t="str">
        <f t="shared" si="18"/>
        <v>-</v>
      </c>
      <c r="AE88" s="81">
        <f t="shared" si="19"/>
        <v>0</v>
      </c>
      <c r="AF88" s="73">
        <f t="shared" si="20"/>
        <v>0</v>
      </c>
      <c r="AG88" s="73">
        <f t="shared" si="21"/>
        <v>0</v>
      </c>
      <c r="AH88" s="78" t="str">
        <f t="shared" si="22"/>
        <v>-</v>
      </c>
      <c r="AI88" s="81">
        <f t="shared" si="23"/>
        <v>0</v>
      </c>
    </row>
    <row r="89" spans="1:35" ht="12.75">
      <c r="A89" s="71">
        <v>1302580</v>
      </c>
      <c r="B89" s="72">
        <v>668</v>
      </c>
      <c r="C89" s="81" t="s">
        <v>336</v>
      </c>
      <c r="D89" s="73" t="s">
        <v>337</v>
      </c>
      <c r="E89" s="73" t="s">
        <v>338</v>
      </c>
      <c r="F89" s="74" t="s">
        <v>31</v>
      </c>
      <c r="G89" s="101">
        <v>30523</v>
      </c>
      <c r="H89" s="75">
        <v>523</v>
      </c>
      <c r="I89" s="82">
        <v>7067542118</v>
      </c>
      <c r="J89" s="76" t="s">
        <v>97</v>
      </c>
      <c r="K89" s="35" t="s">
        <v>34</v>
      </c>
      <c r="L89" s="33" t="s">
        <v>625</v>
      </c>
      <c r="M89" s="103">
        <v>6374</v>
      </c>
      <c r="N89" s="83" t="s">
        <v>625</v>
      </c>
      <c r="O89" s="77">
        <v>15.83682333</v>
      </c>
      <c r="P89" s="35" t="str">
        <f t="shared" si="25"/>
        <v>NO</v>
      </c>
      <c r="Q89" s="36"/>
      <c r="R89" s="84"/>
      <c r="S89" s="110" t="s">
        <v>39</v>
      </c>
      <c r="T89" s="98"/>
      <c r="U89" s="37"/>
      <c r="V89" s="37"/>
      <c r="W89" s="34"/>
      <c r="X89" s="51" t="s">
        <v>623</v>
      </c>
      <c r="Y89" s="79" t="s">
        <v>625</v>
      </c>
      <c r="Z89" s="81">
        <f t="shared" si="14"/>
        <v>0</v>
      </c>
      <c r="AA89" s="73">
        <f t="shared" si="15"/>
        <v>0</v>
      </c>
      <c r="AB89" s="73">
        <f t="shared" si="16"/>
        <v>0</v>
      </c>
      <c r="AC89" s="73">
        <f t="shared" si="17"/>
        <v>0</v>
      </c>
      <c r="AD89" s="78" t="str">
        <f t="shared" si="18"/>
        <v>-</v>
      </c>
      <c r="AE89" s="81">
        <f t="shared" si="19"/>
        <v>1</v>
      </c>
      <c r="AF89" s="73">
        <f t="shared" si="20"/>
        <v>0</v>
      </c>
      <c r="AG89" s="73">
        <f t="shared" si="21"/>
        <v>0</v>
      </c>
      <c r="AH89" s="78" t="str">
        <f t="shared" si="22"/>
        <v>-</v>
      </c>
      <c r="AI89" s="81">
        <f t="shared" si="23"/>
        <v>0</v>
      </c>
    </row>
    <row r="90" spans="1:35" ht="12.75">
      <c r="A90" s="71">
        <v>1302610</v>
      </c>
      <c r="B90" s="72">
        <v>669</v>
      </c>
      <c r="C90" s="81" t="s">
        <v>339</v>
      </c>
      <c r="D90" s="73" t="s">
        <v>340</v>
      </c>
      <c r="E90" s="73" t="s">
        <v>315</v>
      </c>
      <c r="F90" s="74" t="s">
        <v>31</v>
      </c>
      <c r="G90" s="101">
        <v>30505</v>
      </c>
      <c r="H90" s="75" t="s">
        <v>32</v>
      </c>
      <c r="I90" s="82">
        <v>7705341080</v>
      </c>
      <c r="J90" s="76" t="s">
        <v>135</v>
      </c>
      <c r="K90" s="35" t="s">
        <v>34</v>
      </c>
      <c r="L90" s="33" t="s">
        <v>625</v>
      </c>
      <c r="M90" s="103">
        <v>23981</v>
      </c>
      <c r="N90" s="83" t="s">
        <v>625</v>
      </c>
      <c r="O90" s="77">
        <v>13.35883947</v>
      </c>
      <c r="P90" s="35" t="str">
        <f t="shared" si="25"/>
        <v>NO</v>
      </c>
      <c r="Q90" s="36"/>
      <c r="R90" s="84"/>
      <c r="S90" s="110" t="s">
        <v>34</v>
      </c>
      <c r="T90" s="98"/>
      <c r="U90" s="37"/>
      <c r="V90" s="37"/>
      <c r="W90" s="34"/>
      <c r="X90" s="51" t="s">
        <v>624</v>
      </c>
      <c r="Y90" s="79" t="s">
        <v>625</v>
      </c>
      <c r="Z90" s="81">
        <f t="shared" si="14"/>
        <v>0</v>
      </c>
      <c r="AA90" s="73">
        <f t="shared" si="15"/>
        <v>0</v>
      </c>
      <c r="AB90" s="73">
        <f t="shared" si="16"/>
        <v>0</v>
      </c>
      <c r="AC90" s="73">
        <f t="shared" si="17"/>
        <v>0</v>
      </c>
      <c r="AD90" s="78" t="str">
        <f t="shared" si="18"/>
        <v>-</v>
      </c>
      <c r="AE90" s="81">
        <f t="shared" si="19"/>
        <v>0</v>
      </c>
      <c r="AF90" s="73">
        <f t="shared" si="20"/>
        <v>0</v>
      </c>
      <c r="AG90" s="73">
        <f t="shared" si="21"/>
        <v>0</v>
      </c>
      <c r="AH90" s="78" t="str">
        <f t="shared" si="22"/>
        <v>-</v>
      </c>
      <c r="AI90" s="81">
        <f t="shared" si="23"/>
        <v>0</v>
      </c>
    </row>
    <row r="91" spans="1:35" ht="12.75">
      <c r="A91" s="71">
        <v>1302640</v>
      </c>
      <c r="B91" s="72">
        <v>670</v>
      </c>
      <c r="C91" s="81" t="s">
        <v>341</v>
      </c>
      <c r="D91" s="73" t="s">
        <v>342</v>
      </c>
      <c r="E91" s="73" t="s">
        <v>343</v>
      </c>
      <c r="F91" s="74" t="s">
        <v>31</v>
      </c>
      <c r="G91" s="101">
        <v>31087</v>
      </c>
      <c r="H91" s="75">
        <v>1087</v>
      </c>
      <c r="I91" s="82">
        <v>7064445775</v>
      </c>
      <c r="J91" s="76" t="s">
        <v>101</v>
      </c>
      <c r="K91" s="35" t="s">
        <v>39</v>
      </c>
      <c r="L91" s="33" t="s">
        <v>625</v>
      </c>
      <c r="M91" s="103">
        <v>1468</v>
      </c>
      <c r="N91" s="83" t="s">
        <v>625</v>
      </c>
      <c r="O91" s="77">
        <v>29.92656059</v>
      </c>
      <c r="P91" s="35" t="str">
        <f t="shared" si="25"/>
        <v>YES</v>
      </c>
      <c r="Q91" s="36"/>
      <c r="R91" s="84"/>
      <c r="S91" s="110" t="s">
        <v>39</v>
      </c>
      <c r="T91" s="98"/>
      <c r="U91" s="37"/>
      <c r="V91" s="37"/>
      <c r="W91" s="34"/>
      <c r="X91" s="51" t="s">
        <v>623</v>
      </c>
      <c r="Y91" s="79" t="s">
        <v>625</v>
      </c>
      <c r="Z91" s="81">
        <f t="shared" si="14"/>
        <v>1</v>
      </c>
      <c r="AA91" s="73">
        <f t="shared" si="15"/>
        <v>0</v>
      </c>
      <c r="AB91" s="73">
        <f t="shared" si="16"/>
        <v>0</v>
      </c>
      <c r="AC91" s="73">
        <f t="shared" si="17"/>
        <v>0</v>
      </c>
      <c r="AD91" s="78" t="str">
        <f t="shared" si="18"/>
        <v>-</v>
      </c>
      <c r="AE91" s="81">
        <f t="shared" si="19"/>
        <v>1</v>
      </c>
      <c r="AF91" s="73">
        <f t="shared" si="20"/>
        <v>1</v>
      </c>
      <c r="AG91" s="73" t="str">
        <f t="shared" si="21"/>
        <v>Initial</v>
      </c>
      <c r="AH91" s="78" t="str">
        <f t="shared" si="22"/>
        <v>RLIS</v>
      </c>
      <c r="AI91" s="81">
        <f t="shared" si="23"/>
        <v>0</v>
      </c>
    </row>
    <row r="92" spans="1:35" ht="12.75">
      <c r="A92" s="71">
        <v>1302670</v>
      </c>
      <c r="B92" s="72">
        <v>671</v>
      </c>
      <c r="C92" s="81" t="s">
        <v>344</v>
      </c>
      <c r="D92" s="73" t="s">
        <v>345</v>
      </c>
      <c r="E92" s="73" t="s">
        <v>346</v>
      </c>
      <c r="F92" s="74" t="s">
        <v>31</v>
      </c>
      <c r="G92" s="101">
        <v>30113</v>
      </c>
      <c r="H92" s="75">
        <v>113</v>
      </c>
      <c r="I92" s="82">
        <v>7706463882</v>
      </c>
      <c r="J92" s="76" t="s">
        <v>69</v>
      </c>
      <c r="K92" s="35" t="s">
        <v>39</v>
      </c>
      <c r="L92" s="33" t="s">
        <v>625</v>
      </c>
      <c r="M92" s="103">
        <v>3650</v>
      </c>
      <c r="N92" s="83" t="s">
        <v>625</v>
      </c>
      <c r="O92" s="77">
        <v>22.22222222</v>
      </c>
      <c r="P92" s="35" t="str">
        <f t="shared" si="25"/>
        <v>YES</v>
      </c>
      <c r="Q92" s="36"/>
      <c r="R92" s="84"/>
      <c r="S92" s="110" t="s">
        <v>39</v>
      </c>
      <c r="T92" s="98"/>
      <c r="U92" s="37"/>
      <c r="V92" s="37"/>
      <c r="W92" s="34"/>
      <c r="X92" s="51" t="s">
        <v>624</v>
      </c>
      <c r="Y92" s="79" t="s">
        <v>625</v>
      </c>
      <c r="Z92" s="81">
        <f t="shared" si="14"/>
        <v>1</v>
      </c>
      <c r="AA92" s="73">
        <f t="shared" si="15"/>
        <v>0</v>
      </c>
      <c r="AB92" s="73">
        <f t="shared" si="16"/>
        <v>0</v>
      </c>
      <c r="AC92" s="73">
        <f t="shared" si="17"/>
        <v>0</v>
      </c>
      <c r="AD92" s="78" t="str">
        <f t="shared" si="18"/>
        <v>-</v>
      </c>
      <c r="AE92" s="81">
        <f t="shared" si="19"/>
        <v>1</v>
      </c>
      <c r="AF92" s="73">
        <f t="shared" si="20"/>
        <v>1</v>
      </c>
      <c r="AG92" s="73" t="str">
        <f t="shared" si="21"/>
        <v>Initial</v>
      </c>
      <c r="AH92" s="78" t="str">
        <f t="shared" si="22"/>
        <v>RLIS</v>
      </c>
      <c r="AI92" s="81">
        <f t="shared" si="23"/>
        <v>0</v>
      </c>
    </row>
    <row r="93" spans="1:35" ht="12.75">
      <c r="A93" s="71">
        <v>1302700</v>
      </c>
      <c r="B93" s="72">
        <v>672</v>
      </c>
      <c r="C93" s="81" t="s">
        <v>347</v>
      </c>
      <c r="D93" s="73" t="s">
        <v>348</v>
      </c>
      <c r="E93" s="73" t="s">
        <v>349</v>
      </c>
      <c r="F93" s="74" t="s">
        <v>31</v>
      </c>
      <c r="G93" s="101">
        <v>31811</v>
      </c>
      <c r="H93" s="75">
        <v>1811</v>
      </c>
      <c r="I93" s="82">
        <v>7066284206</v>
      </c>
      <c r="J93" s="76" t="s">
        <v>69</v>
      </c>
      <c r="K93" s="35" t="s">
        <v>39</v>
      </c>
      <c r="L93" s="33" t="s">
        <v>625</v>
      </c>
      <c r="M93" s="103">
        <v>4499</v>
      </c>
      <c r="N93" s="83" t="s">
        <v>625</v>
      </c>
      <c r="O93" s="77">
        <v>10.30818278</v>
      </c>
      <c r="P93" s="35" t="str">
        <f t="shared" si="25"/>
        <v>NO</v>
      </c>
      <c r="Q93" s="36"/>
      <c r="R93" s="84"/>
      <c r="S93" s="110" t="s">
        <v>39</v>
      </c>
      <c r="T93" s="98"/>
      <c r="U93" s="37"/>
      <c r="V93" s="37"/>
      <c r="W93" s="34"/>
      <c r="X93" s="51" t="s">
        <v>623</v>
      </c>
      <c r="Y93" s="79" t="s">
        <v>625</v>
      </c>
      <c r="Z93" s="81">
        <f t="shared" si="14"/>
        <v>1</v>
      </c>
      <c r="AA93" s="73">
        <f t="shared" si="15"/>
        <v>0</v>
      </c>
      <c r="AB93" s="73">
        <f t="shared" si="16"/>
        <v>0</v>
      </c>
      <c r="AC93" s="73">
        <f t="shared" si="17"/>
        <v>0</v>
      </c>
      <c r="AD93" s="78" t="str">
        <f t="shared" si="18"/>
        <v>-</v>
      </c>
      <c r="AE93" s="81">
        <f t="shared" si="19"/>
        <v>1</v>
      </c>
      <c r="AF93" s="73">
        <f t="shared" si="20"/>
        <v>0</v>
      </c>
      <c r="AG93" s="73">
        <f t="shared" si="21"/>
        <v>0</v>
      </c>
      <c r="AH93" s="78" t="str">
        <f t="shared" si="22"/>
        <v>-</v>
      </c>
      <c r="AI93" s="81">
        <f t="shared" si="23"/>
        <v>0</v>
      </c>
    </row>
    <row r="94" spans="1:35" ht="12.75">
      <c r="A94" s="71">
        <v>1302730</v>
      </c>
      <c r="B94" s="72">
        <v>673</v>
      </c>
      <c r="C94" s="81" t="s">
        <v>350</v>
      </c>
      <c r="D94" s="73" t="s">
        <v>351</v>
      </c>
      <c r="E94" s="73" t="s">
        <v>352</v>
      </c>
      <c r="F94" s="74" t="s">
        <v>31</v>
      </c>
      <c r="G94" s="101">
        <v>30643</v>
      </c>
      <c r="H94" s="75">
        <v>643</v>
      </c>
      <c r="I94" s="82">
        <v>7063765141</v>
      </c>
      <c r="J94" s="76" t="s">
        <v>97</v>
      </c>
      <c r="K94" s="35" t="s">
        <v>34</v>
      </c>
      <c r="L94" s="33" t="s">
        <v>625</v>
      </c>
      <c r="M94" s="103">
        <v>3595</v>
      </c>
      <c r="N94" s="83" t="s">
        <v>625</v>
      </c>
      <c r="O94" s="77">
        <v>19.57436278</v>
      </c>
      <c r="P94" s="35" t="str">
        <f t="shared" si="25"/>
        <v>NO</v>
      </c>
      <c r="Q94" s="36"/>
      <c r="R94" s="84"/>
      <c r="S94" s="110" t="s">
        <v>39</v>
      </c>
      <c r="T94" s="98"/>
      <c r="U94" s="37"/>
      <c r="V94" s="37"/>
      <c r="W94" s="34"/>
      <c r="X94" s="51" t="s">
        <v>624</v>
      </c>
      <c r="Y94" s="79" t="s">
        <v>625</v>
      </c>
      <c r="Z94" s="81">
        <f t="shared" si="14"/>
        <v>0</v>
      </c>
      <c r="AA94" s="73">
        <f t="shared" si="15"/>
        <v>0</v>
      </c>
      <c r="AB94" s="73">
        <f t="shared" si="16"/>
        <v>0</v>
      </c>
      <c r="AC94" s="73">
        <f t="shared" si="17"/>
        <v>0</v>
      </c>
      <c r="AD94" s="78" t="str">
        <f t="shared" si="18"/>
        <v>-</v>
      </c>
      <c r="AE94" s="81">
        <f t="shared" si="19"/>
        <v>1</v>
      </c>
      <c r="AF94" s="73">
        <f t="shared" si="20"/>
        <v>0</v>
      </c>
      <c r="AG94" s="73">
        <f t="shared" si="21"/>
        <v>0</v>
      </c>
      <c r="AH94" s="78" t="str">
        <f t="shared" si="22"/>
        <v>-</v>
      </c>
      <c r="AI94" s="81">
        <f t="shared" si="23"/>
        <v>0</v>
      </c>
    </row>
    <row r="95" spans="1:35" ht="12.75">
      <c r="A95" s="71">
        <v>1302790</v>
      </c>
      <c r="B95" s="72">
        <v>674</v>
      </c>
      <c r="C95" s="81" t="s">
        <v>353</v>
      </c>
      <c r="D95" s="73" t="s">
        <v>354</v>
      </c>
      <c r="E95" s="73" t="s">
        <v>355</v>
      </c>
      <c r="F95" s="74" t="s">
        <v>31</v>
      </c>
      <c r="G95" s="101">
        <v>30217</v>
      </c>
      <c r="H95" s="75">
        <v>217</v>
      </c>
      <c r="I95" s="82">
        <v>7066753320</v>
      </c>
      <c r="J95" s="76" t="s">
        <v>69</v>
      </c>
      <c r="K95" s="35" t="s">
        <v>39</v>
      </c>
      <c r="L95" s="33" t="s">
        <v>625</v>
      </c>
      <c r="M95" s="103">
        <v>2107</v>
      </c>
      <c r="N95" s="83" t="s">
        <v>625</v>
      </c>
      <c r="O95" s="77">
        <v>19.09590199</v>
      </c>
      <c r="P95" s="35" t="str">
        <f t="shared" si="25"/>
        <v>NO</v>
      </c>
      <c r="Q95" s="36"/>
      <c r="R95" s="84"/>
      <c r="S95" s="110" t="s">
        <v>39</v>
      </c>
      <c r="T95" s="98"/>
      <c r="U95" s="37"/>
      <c r="V95" s="37"/>
      <c r="W95" s="34"/>
      <c r="X95" s="51" t="s">
        <v>623</v>
      </c>
      <c r="Y95" s="79" t="s">
        <v>625</v>
      </c>
      <c r="Z95" s="81">
        <f t="shared" si="14"/>
        <v>1</v>
      </c>
      <c r="AA95" s="73">
        <f t="shared" si="15"/>
        <v>0</v>
      </c>
      <c r="AB95" s="73">
        <f t="shared" si="16"/>
        <v>0</v>
      </c>
      <c r="AC95" s="73">
        <f t="shared" si="17"/>
        <v>0</v>
      </c>
      <c r="AD95" s="78" t="str">
        <f t="shared" si="18"/>
        <v>-</v>
      </c>
      <c r="AE95" s="81">
        <f t="shared" si="19"/>
        <v>1</v>
      </c>
      <c r="AF95" s="73">
        <f t="shared" si="20"/>
        <v>0</v>
      </c>
      <c r="AG95" s="73">
        <f t="shared" si="21"/>
        <v>0</v>
      </c>
      <c r="AH95" s="78" t="str">
        <f t="shared" si="22"/>
        <v>-</v>
      </c>
      <c r="AI95" s="81">
        <f t="shared" si="23"/>
        <v>0</v>
      </c>
    </row>
    <row r="96" spans="1:35" ht="12.75">
      <c r="A96" s="71">
        <v>1300017</v>
      </c>
      <c r="B96" s="72">
        <v>876</v>
      </c>
      <c r="C96" s="81" t="s">
        <v>70</v>
      </c>
      <c r="D96" s="73" t="s">
        <v>71</v>
      </c>
      <c r="E96" s="73" t="s">
        <v>72</v>
      </c>
      <c r="F96" s="74" t="s">
        <v>31</v>
      </c>
      <c r="G96" s="101">
        <v>31023</v>
      </c>
      <c r="H96" s="75" t="s">
        <v>32</v>
      </c>
      <c r="I96" s="82">
        <v>4783742240</v>
      </c>
      <c r="J96" s="76">
        <v>6</v>
      </c>
      <c r="K96" s="35" t="s">
        <v>34</v>
      </c>
      <c r="L96" s="33" t="s">
        <v>625</v>
      </c>
      <c r="M96" s="103">
        <v>0</v>
      </c>
      <c r="N96" s="83" t="s">
        <v>625</v>
      </c>
      <c r="O96" s="77" t="s">
        <v>38</v>
      </c>
      <c r="P96" s="35" t="s">
        <v>38</v>
      </c>
      <c r="Q96" s="36"/>
      <c r="R96" s="84"/>
      <c r="S96" s="110" t="s">
        <v>39</v>
      </c>
      <c r="T96" s="98"/>
      <c r="U96" s="37"/>
      <c r="V96" s="37"/>
      <c r="W96" s="34"/>
      <c r="X96" s="51" t="s">
        <v>625</v>
      </c>
      <c r="Y96" s="79" t="s">
        <v>625</v>
      </c>
      <c r="Z96" s="81">
        <f t="shared" si="14"/>
        <v>0</v>
      </c>
      <c r="AA96" s="73">
        <f t="shared" si="15"/>
        <v>0</v>
      </c>
      <c r="AB96" s="73">
        <f t="shared" si="16"/>
        <v>0</v>
      </c>
      <c r="AC96" s="73">
        <f t="shared" si="17"/>
        <v>0</v>
      </c>
      <c r="AD96" s="78" t="str">
        <f t="shared" si="18"/>
        <v>-</v>
      </c>
      <c r="AE96" s="81">
        <f t="shared" si="19"/>
        <v>1</v>
      </c>
      <c r="AF96" s="73">
        <f t="shared" si="20"/>
        <v>0</v>
      </c>
      <c r="AG96" s="73">
        <f t="shared" si="21"/>
        <v>0</v>
      </c>
      <c r="AH96" s="78" t="str">
        <f t="shared" si="22"/>
        <v>-</v>
      </c>
      <c r="AI96" s="81">
        <f t="shared" si="23"/>
        <v>0</v>
      </c>
    </row>
    <row r="97" spans="1:35" ht="12.75">
      <c r="A97" s="71">
        <v>1302820</v>
      </c>
      <c r="B97" s="72">
        <v>675</v>
      </c>
      <c r="C97" s="81" t="s">
        <v>356</v>
      </c>
      <c r="D97" s="73" t="s">
        <v>357</v>
      </c>
      <c r="E97" s="73" t="s">
        <v>358</v>
      </c>
      <c r="F97" s="74" t="s">
        <v>31</v>
      </c>
      <c r="G97" s="101">
        <v>30253</v>
      </c>
      <c r="H97" s="75">
        <v>253</v>
      </c>
      <c r="I97" s="82">
        <v>7709576601</v>
      </c>
      <c r="J97" s="76" t="s">
        <v>122</v>
      </c>
      <c r="K97" s="35" t="s">
        <v>34</v>
      </c>
      <c r="L97" s="33" t="s">
        <v>625</v>
      </c>
      <c r="M97" s="103">
        <v>35238</v>
      </c>
      <c r="N97" s="83" t="s">
        <v>625</v>
      </c>
      <c r="O97" s="77">
        <v>8.626344992</v>
      </c>
      <c r="P97" s="35" t="str">
        <f aca="true" t="shared" si="26" ref="P97:P107">IF(O97&lt;20,"NO","YES")</f>
        <v>NO</v>
      </c>
      <c r="Q97" s="36"/>
      <c r="R97" s="84"/>
      <c r="S97" s="110" t="s">
        <v>34</v>
      </c>
      <c r="T97" s="98"/>
      <c r="U97" s="37"/>
      <c r="V97" s="37"/>
      <c r="W97" s="34"/>
      <c r="X97" s="51" t="s">
        <v>624</v>
      </c>
      <c r="Y97" s="79" t="s">
        <v>625</v>
      </c>
      <c r="Z97" s="81">
        <f t="shared" si="14"/>
        <v>0</v>
      </c>
      <c r="AA97" s="73">
        <f t="shared" si="15"/>
        <v>0</v>
      </c>
      <c r="AB97" s="73">
        <f t="shared" si="16"/>
        <v>0</v>
      </c>
      <c r="AC97" s="73">
        <f t="shared" si="17"/>
        <v>0</v>
      </c>
      <c r="AD97" s="78" t="str">
        <f t="shared" si="18"/>
        <v>-</v>
      </c>
      <c r="AE97" s="81">
        <f t="shared" si="19"/>
        <v>0</v>
      </c>
      <c r="AF97" s="73">
        <f t="shared" si="20"/>
        <v>0</v>
      </c>
      <c r="AG97" s="73">
        <f t="shared" si="21"/>
        <v>0</v>
      </c>
      <c r="AH97" s="78" t="str">
        <f t="shared" si="22"/>
        <v>-</v>
      </c>
      <c r="AI97" s="81">
        <f t="shared" si="23"/>
        <v>0</v>
      </c>
    </row>
    <row r="98" spans="1:35" ht="12.75">
      <c r="A98" s="71">
        <v>1302880</v>
      </c>
      <c r="B98" s="72">
        <v>676</v>
      </c>
      <c r="C98" s="81" t="s">
        <v>359</v>
      </c>
      <c r="D98" s="73" t="s">
        <v>360</v>
      </c>
      <c r="E98" s="73" t="s">
        <v>361</v>
      </c>
      <c r="F98" s="74" t="s">
        <v>31</v>
      </c>
      <c r="G98" s="101">
        <v>31069</v>
      </c>
      <c r="H98" s="75">
        <v>1069</v>
      </c>
      <c r="I98" s="82">
        <v>4789886200</v>
      </c>
      <c r="J98" s="76" t="s">
        <v>135</v>
      </c>
      <c r="K98" s="35" t="s">
        <v>34</v>
      </c>
      <c r="L98" s="33" t="s">
        <v>625</v>
      </c>
      <c r="M98" s="103">
        <v>23684</v>
      </c>
      <c r="N98" s="83" t="s">
        <v>625</v>
      </c>
      <c r="O98" s="77">
        <v>15.2205016</v>
      </c>
      <c r="P98" s="35" t="str">
        <f t="shared" si="26"/>
        <v>NO</v>
      </c>
      <c r="Q98" s="36"/>
      <c r="R98" s="84"/>
      <c r="S98" s="110" t="s">
        <v>34</v>
      </c>
      <c r="T98" s="98"/>
      <c r="U98" s="37"/>
      <c r="V98" s="37"/>
      <c r="W98" s="34"/>
      <c r="X98" s="51" t="s">
        <v>624</v>
      </c>
      <c r="Y98" s="79" t="s">
        <v>625</v>
      </c>
      <c r="Z98" s="81">
        <f t="shared" si="14"/>
        <v>0</v>
      </c>
      <c r="AA98" s="73">
        <f t="shared" si="15"/>
        <v>0</v>
      </c>
      <c r="AB98" s="73">
        <f t="shared" si="16"/>
        <v>0</v>
      </c>
      <c r="AC98" s="73">
        <f t="shared" si="17"/>
        <v>0</v>
      </c>
      <c r="AD98" s="78" t="str">
        <f t="shared" si="18"/>
        <v>-</v>
      </c>
      <c r="AE98" s="81">
        <f t="shared" si="19"/>
        <v>0</v>
      </c>
      <c r="AF98" s="73">
        <f t="shared" si="20"/>
        <v>0</v>
      </c>
      <c r="AG98" s="73">
        <f t="shared" si="21"/>
        <v>0</v>
      </c>
      <c r="AH98" s="78" t="str">
        <f t="shared" si="22"/>
        <v>-</v>
      </c>
      <c r="AI98" s="81">
        <f t="shared" si="23"/>
        <v>0</v>
      </c>
    </row>
    <row r="99" spans="1:35" ht="12.75">
      <c r="A99" s="71">
        <v>1302910</v>
      </c>
      <c r="B99" s="72">
        <v>677</v>
      </c>
      <c r="C99" s="81" t="s">
        <v>362</v>
      </c>
      <c r="D99" s="73" t="s">
        <v>363</v>
      </c>
      <c r="E99" s="73" t="s">
        <v>364</v>
      </c>
      <c r="F99" s="74" t="s">
        <v>31</v>
      </c>
      <c r="G99" s="101">
        <v>31774</v>
      </c>
      <c r="H99" s="75">
        <v>1774</v>
      </c>
      <c r="I99" s="82">
        <v>2294687485</v>
      </c>
      <c r="J99" s="76" t="s">
        <v>97</v>
      </c>
      <c r="K99" s="35" t="s">
        <v>34</v>
      </c>
      <c r="L99" s="33" t="s">
        <v>625</v>
      </c>
      <c r="M99" s="103">
        <v>1621</v>
      </c>
      <c r="N99" s="83" t="s">
        <v>625</v>
      </c>
      <c r="O99" s="77">
        <v>23.1372549</v>
      </c>
      <c r="P99" s="35" t="str">
        <f t="shared" si="26"/>
        <v>YES</v>
      </c>
      <c r="Q99" s="36"/>
      <c r="R99" s="84"/>
      <c r="S99" s="110" t="s">
        <v>39</v>
      </c>
      <c r="T99" s="98"/>
      <c r="U99" s="37"/>
      <c r="V99" s="37"/>
      <c r="W99" s="34"/>
      <c r="X99" s="51" t="s">
        <v>624</v>
      </c>
      <c r="Y99" s="79" t="s">
        <v>625</v>
      </c>
      <c r="Z99" s="81">
        <f t="shared" si="14"/>
        <v>0</v>
      </c>
      <c r="AA99" s="73">
        <f t="shared" si="15"/>
        <v>0</v>
      </c>
      <c r="AB99" s="73">
        <f t="shared" si="16"/>
        <v>0</v>
      </c>
      <c r="AC99" s="73">
        <f t="shared" si="17"/>
        <v>0</v>
      </c>
      <c r="AD99" s="78" t="str">
        <f t="shared" si="18"/>
        <v>-</v>
      </c>
      <c r="AE99" s="81">
        <f t="shared" si="19"/>
        <v>1</v>
      </c>
      <c r="AF99" s="73">
        <f t="shared" si="20"/>
        <v>1</v>
      </c>
      <c r="AG99" s="73" t="str">
        <f t="shared" si="21"/>
        <v>Initial</v>
      </c>
      <c r="AH99" s="78" t="str">
        <f t="shared" si="22"/>
        <v>RLIS</v>
      </c>
      <c r="AI99" s="81">
        <f t="shared" si="23"/>
        <v>0</v>
      </c>
    </row>
    <row r="100" spans="1:35" ht="12.75">
      <c r="A100" s="71">
        <v>1302940</v>
      </c>
      <c r="B100" s="72">
        <v>678</v>
      </c>
      <c r="C100" s="81" t="s">
        <v>365</v>
      </c>
      <c r="D100" s="73" t="s">
        <v>366</v>
      </c>
      <c r="E100" s="73" t="s">
        <v>367</v>
      </c>
      <c r="F100" s="74" t="s">
        <v>31</v>
      </c>
      <c r="G100" s="101">
        <v>30549</v>
      </c>
      <c r="H100" s="75">
        <v>549</v>
      </c>
      <c r="I100" s="82">
        <v>7063675151</v>
      </c>
      <c r="J100" s="76" t="s">
        <v>101</v>
      </c>
      <c r="K100" s="35" t="s">
        <v>39</v>
      </c>
      <c r="L100" s="33" t="s">
        <v>625</v>
      </c>
      <c r="M100" s="103">
        <v>6110</v>
      </c>
      <c r="N100" s="83" t="s">
        <v>625</v>
      </c>
      <c r="O100" s="77">
        <v>14.67827506</v>
      </c>
      <c r="P100" s="35" t="str">
        <f t="shared" si="26"/>
        <v>NO</v>
      </c>
      <c r="Q100" s="36"/>
      <c r="R100" s="84"/>
      <c r="S100" s="110" t="s">
        <v>39</v>
      </c>
      <c r="T100" s="98"/>
      <c r="U100" s="37"/>
      <c r="V100" s="37"/>
      <c r="W100" s="34"/>
      <c r="X100" s="51" t="s">
        <v>623</v>
      </c>
      <c r="Y100" s="79" t="s">
        <v>625</v>
      </c>
      <c r="Z100" s="81">
        <f t="shared" si="14"/>
        <v>1</v>
      </c>
      <c r="AA100" s="73">
        <f t="shared" si="15"/>
        <v>0</v>
      </c>
      <c r="AB100" s="73">
        <f t="shared" si="16"/>
        <v>0</v>
      </c>
      <c r="AC100" s="73">
        <f t="shared" si="17"/>
        <v>0</v>
      </c>
      <c r="AD100" s="78" t="str">
        <f t="shared" si="18"/>
        <v>-</v>
      </c>
      <c r="AE100" s="81">
        <f t="shared" si="19"/>
        <v>1</v>
      </c>
      <c r="AF100" s="73">
        <f t="shared" si="20"/>
        <v>0</v>
      </c>
      <c r="AG100" s="73">
        <f t="shared" si="21"/>
        <v>0</v>
      </c>
      <c r="AH100" s="78" t="str">
        <f t="shared" si="22"/>
        <v>-</v>
      </c>
      <c r="AI100" s="81">
        <f t="shared" si="23"/>
        <v>0</v>
      </c>
    </row>
    <row r="101" spans="1:35" ht="12.75">
      <c r="A101" s="71">
        <v>1302970</v>
      </c>
      <c r="B101" s="72">
        <v>679</v>
      </c>
      <c r="C101" s="81" t="s">
        <v>368</v>
      </c>
      <c r="D101" s="73" t="s">
        <v>369</v>
      </c>
      <c r="E101" s="73" t="s">
        <v>370</v>
      </c>
      <c r="F101" s="74" t="s">
        <v>31</v>
      </c>
      <c r="G101" s="101">
        <v>31064</v>
      </c>
      <c r="H101" s="75">
        <v>1064</v>
      </c>
      <c r="I101" s="82">
        <v>7064686350</v>
      </c>
      <c r="J101" s="76" t="s">
        <v>69</v>
      </c>
      <c r="K101" s="35" t="s">
        <v>39</v>
      </c>
      <c r="L101" s="33" t="s">
        <v>625</v>
      </c>
      <c r="M101" s="103">
        <v>2004</v>
      </c>
      <c r="N101" s="83" t="s">
        <v>625</v>
      </c>
      <c r="O101" s="77">
        <v>20.26090501</v>
      </c>
      <c r="P101" s="35" t="str">
        <f t="shared" si="26"/>
        <v>YES</v>
      </c>
      <c r="Q101" s="36"/>
      <c r="R101" s="84"/>
      <c r="S101" s="110" t="s">
        <v>39</v>
      </c>
      <c r="T101" s="98"/>
      <c r="U101" s="37"/>
      <c r="V101" s="37"/>
      <c r="W101" s="34"/>
      <c r="X101" s="51" t="s">
        <v>623</v>
      </c>
      <c r="Y101" s="79" t="s">
        <v>625</v>
      </c>
      <c r="Z101" s="81">
        <f t="shared" si="14"/>
        <v>1</v>
      </c>
      <c r="AA101" s="73">
        <f t="shared" si="15"/>
        <v>0</v>
      </c>
      <c r="AB101" s="73">
        <f t="shared" si="16"/>
        <v>0</v>
      </c>
      <c r="AC101" s="73">
        <f t="shared" si="17"/>
        <v>0</v>
      </c>
      <c r="AD101" s="78" t="str">
        <f t="shared" si="18"/>
        <v>-</v>
      </c>
      <c r="AE101" s="81">
        <f t="shared" si="19"/>
        <v>1</v>
      </c>
      <c r="AF101" s="73">
        <f t="shared" si="20"/>
        <v>1</v>
      </c>
      <c r="AG101" s="73" t="str">
        <f t="shared" si="21"/>
        <v>Initial</v>
      </c>
      <c r="AH101" s="78" t="str">
        <f t="shared" si="22"/>
        <v>RLIS</v>
      </c>
      <c r="AI101" s="81">
        <f t="shared" si="23"/>
        <v>0</v>
      </c>
    </row>
    <row r="102" spans="1:35" ht="12.75">
      <c r="A102" s="71">
        <v>1303000</v>
      </c>
      <c r="B102" s="72">
        <v>680</v>
      </c>
      <c r="C102" s="81" t="s">
        <v>371</v>
      </c>
      <c r="D102" s="73" t="s">
        <v>372</v>
      </c>
      <c r="E102" s="73" t="s">
        <v>373</v>
      </c>
      <c r="F102" s="74" t="s">
        <v>31</v>
      </c>
      <c r="G102" s="101">
        <v>31539</v>
      </c>
      <c r="H102" s="75">
        <v>1539</v>
      </c>
      <c r="I102" s="82">
        <v>9123756700</v>
      </c>
      <c r="J102" s="76" t="s">
        <v>108</v>
      </c>
      <c r="K102" s="35" t="s">
        <v>34</v>
      </c>
      <c r="L102" s="33" t="s">
        <v>625</v>
      </c>
      <c r="M102" s="103">
        <v>2599</v>
      </c>
      <c r="N102" s="83" t="s">
        <v>625</v>
      </c>
      <c r="O102" s="77">
        <v>25.34105002</v>
      </c>
      <c r="P102" s="35" t="str">
        <f t="shared" si="26"/>
        <v>YES</v>
      </c>
      <c r="Q102" s="36"/>
      <c r="R102" s="84"/>
      <c r="S102" s="110" t="s">
        <v>39</v>
      </c>
      <c r="T102" s="98"/>
      <c r="U102" s="37"/>
      <c r="V102" s="37"/>
      <c r="W102" s="34"/>
      <c r="X102" s="51" t="s">
        <v>623</v>
      </c>
      <c r="Y102" s="79" t="s">
        <v>625</v>
      </c>
      <c r="Z102" s="81">
        <f t="shared" si="14"/>
        <v>0</v>
      </c>
      <c r="AA102" s="73">
        <f t="shared" si="15"/>
        <v>0</v>
      </c>
      <c r="AB102" s="73">
        <f t="shared" si="16"/>
        <v>0</v>
      </c>
      <c r="AC102" s="73">
        <f t="shared" si="17"/>
        <v>0</v>
      </c>
      <c r="AD102" s="78" t="str">
        <f t="shared" si="18"/>
        <v>-</v>
      </c>
      <c r="AE102" s="81">
        <f t="shared" si="19"/>
        <v>1</v>
      </c>
      <c r="AF102" s="73">
        <f t="shared" si="20"/>
        <v>1</v>
      </c>
      <c r="AG102" s="73" t="str">
        <f t="shared" si="21"/>
        <v>Initial</v>
      </c>
      <c r="AH102" s="78" t="str">
        <f t="shared" si="22"/>
        <v>RLIS</v>
      </c>
      <c r="AI102" s="81">
        <f t="shared" si="23"/>
        <v>0</v>
      </c>
    </row>
    <row r="103" spans="1:35" ht="12.75">
      <c r="A103" s="71">
        <v>1303030</v>
      </c>
      <c r="B103" s="72">
        <v>779</v>
      </c>
      <c r="C103" s="81" t="s">
        <v>374</v>
      </c>
      <c r="D103" s="73" t="s">
        <v>375</v>
      </c>
      <c r="E103" s="73" t="s">
        <v>367</v>
      </c>
      <c r="F103" s="74" t="s">
        <v>31</v>
      </c>
      <c r="G103" s="101">
        <v>30549</v>
      </c>
      <c r="H103" s="75">
        <v>549</v>
      </c>
      <c r="I103" s="82">
        <v>7063672880</v>
      </c>
      <c r="J103" s="76" t="s">
        <v>101</v>
      </c>
      <c r="K103" s="35" t="s">
        <v>39</v>
      </c>
      <c r="L103" s="33" t="s">
        <v>625</v>
      </c>
      <c r="M103" s="103">
        <v>2132</v>
      </c>
      <c r="N103" s="83" t="s">
        <v>625</v>
      </c>
      <c r="O103" s="77">
        <v>26.65929204</v>
      </c>
      <c r="P103" s="35" t="str">
        <f t="shared" si="26"/>
        <v>YES</v>
      </c>
      <c r="Q103" s="36"/>
      <c r="R103" s="84"/>
      <c r="S103" s="110" t="s">
        <v>39</v>
      </c>
      <c r="T103" s="98"/>
      <c r="U103" s="37"/>
      <c r="V103" s="37"/>
      <c r="W103" s="34"/>
      <c r="X103" s="51" t="s">
        <v>623</v>
      </c>
      <c r="Y103" s="79" t="s">
        <v>625</v>
      </c>
      <c r="Z103" s="81">
        <f t="shared" si="14"/>
        <v>1</v>
      </c>
      <c r="AA103" s="73">
        <f t="shared" si="15"/>
        <v>0</v>
      </c>
      <c r="AB103" s="73">
        <f t="shared" si="16"/>
        <v>0</v>
      </c>
      <c r="AC103" s="73">
        <f t="shared" si="17"/>
        <v>0</v>
      </c>
      <c r="AD103" s="78" t="str">
        <f t="shared" si="18"/>
        <v>-</v>
      </c>
      <c r="AE103" s="81">
        <f t="shared" si="19"/>
        <v>1</v>
      </c>
      <c r="AF103" s="73">
        <f t="shared" si="20"/>
        <v>1</v>
      </c>
      <c r="AG103" s="73" t="str">
        <f t="shared" si="21"/>
        <v>Initial</v>
      </c>
      <c r="AH103" s="78" t="str">
        <f t="shared" si="22"/>
        <v>RLIS</v>
      </c>
      <c r="AI103" s="81">
        <f t="shared" si="23"/>
        <v>0</v>
      </c>
    </row>
    <row r="104" spans="1:35" ht="12.75">
      <c r="A104" s="71">
        <v>1303060</v>
      </c>
      <c r="B104" s="72">
        <v>681</v>
      </c>
      <c r="C104" s="81" t="s">
        <v>376</v>
      </c>
      <c r="D104" s="73" t="s">
        <v>377</v>
      </c>
      <c r="E104" s="73" t="s">
        <v>378</v>
      </c>
      <c r="F104" s="74" t="s">
        <v>31</v>
      </c>
      <c r="G104" s="101">
        <v>30434</v>
      </c>
      <c r="H104" s="75">
        <v>434</v>
      </c>
      <c r="I104" s="82">
        <v>4786257626</v>
      </c>
      <c r="J104" s="76" t="s">
        <v>97</v>
      </c>
      <c r="K104" s="35" t="s">
        <v>34</v>
      </c>
      <c r="L104" s="33" t="s">
        <v>625</v>
      </c>
      <c r="M104" s="103">
        <v>3098</v>
      </c>
      <c r="N104" s="83" t="s">
        <v>625</v>
      </c>
      <c r="O104" s="77">
        <v>27.69687964</v>
      </c>
      <c r="P104" s="35" t="str">
        <f t="shared" si="26"/>
        <v>YES</v>
      </c>
      <c r="Q104" s="36"/>
      <c r="R104" s="84"/>
      <c r="S104" s="110" t="s">
        <v>39</v>
      </c>
      <c r="T104" s="98"/>
      <c r="U104" s="37"/>
      <c r="V104" s="37"/>
      <c r="W104" s="34"/>
      <c r="X104" s="51" t="s">
        <v>624</v>
      </c>
      <c r="Y104" s="79" t="s">
        <v>625</v>
      </c>
      <c r="Z104" s="81">
        <f t="shared" si="14"/>
        <v>0</v>
      </c>
      <c r="AA104" s="73">
        <f t="shared" si="15"/>
        <v>0</v>
      </c>
      <c r="AB104" s="73">
        <f t="shared" si="16"/>
        <v>0</v>
      </c>
      <c r="AC104" s="73">
        <f t="shared" si="17"/>
        <v>0</v>
      </c>
      <c r="AD104" s="78" t="str">
        <f t="shared" si="18"/>
        <v>-</v>
      </c>
      <c r="AE104" s="81">
        <f t="shared" si="19"/>
        <v>1</v>
      </c>
      <c r="AF104" s="73">
        <f t="shared" si="20"/>
        <v>1</v>
      </c>
      <c r="AG104" s="73" t="str">
        <f t="shared" si="21"/>
        <v>Initial</v>
      </c>
      <c r="AH104" s="78" t="str">
        <f t="shared" si="22"/>
        <v>RLIS</v>
      </c>
      <c r="AI104" s="81">
        <f t="shared" si="23"/>
        <v>0</v>
      </c>
    </row>
    <row r="105" spans="1:35" ht="12.75">
      <c r="A105" s="71">
        <v>1303090</v>
      </c>
      <c r="B105" s="72">
        <v>682</v>
      </c>
      <c r="C105" s="81" t="s">
        <v>379</v>
      </c>
      <c r="D105" s="73" t="s">
        <v>380</v>
      </c>
      <c r="E105" s="73" t="s">
        <v>381</v>
      </c>
      <c r="F105" s="74" t="s">
        <v>31</v>
      </c>
      <c r="G105" s="101">
        <v>30442</v>
      </c>
      <c r="H105" s="75">
        <v>442</v>
      </c>
      <c r="I105" s="82">
        <v>4789826000</v>
      </c>
      <c r="J105" s="76" t="s">
        <v>108</v>
      </c>
      <c r="K105" s="35" t="s">
        <v>34</v>
      </c>
      <c r="L105" s="33" t="s">
        <v>625</v>
      </c>
      <c r="M105" s="103">
        <v>1644</v>
      </c>
      <c r="N105" s="83" t="s">
        <v>625</v>
      </c>
      <c r="O105" s="77">
        <v>31.86877563</v>
      </c>
      <c r="P105" s="35" t="str">
        <f t="shared" si="26"/>
        <v>YES</v>
      </c>
      <c r="Q105" s="36"/>
      <c r="R105" s="84"/>
      <c r="S105" s="110" t="s">
        <v>39</v>
      </c>
      <c r="T105" s="98"/>
      <c r="U105" s="37"/>
      <c r="V105" s="37"/>
      <c r="W105" s="34"/>
      <c r="X105" s="51" t="s">
        <v>624</v>
      </c>
      <c r="Y105" s="79" t="s">
        <v>625</v>
      </c>
      <c r="Z105" s="81">
        <f t="shared" si="14"/>
        <v>0</v>
      </c>
      <c r="AA105" s="73">
        <f t="shared" si="15"/>
        <v>0</v>
      </c>
      <c r="AB105" s="73">
        <f t="shared" si="16"/>
        <v>0</v>
      </c>
      <c r="AC105" s="73">
        <f t="shared" si="17"/>
        <v>0</v>
      </c>
      <c r="AD105" s="78" t="str">
        <f t="shared" si="18"/>
        <v>-</v>
      </c>
      <c r="AE105" s="81">
        <f t="shared" si="19"/>
        <v>1</v>
      </c>
      <c r="AF105" s="73">
        <f t="shared" si="20"/>
        <v>1</v>
      </c>
      <c r="AG105" s="73" t="str">
        <f t="shared" si="21"/>
        <v>Initial</v>
      </c>
      <c r="AH105" s="78" t="str">
        <f t="shared" si="22"/>
        <v>RLIS</v>
      </c>
      <c r="AI105" s="81">
        <f t="shared" si="23"/>
        <v>0</v>
      </c>
    </row>
    <row r="106" spans="1:35" ht="12.75">
      <c r="A106" s="71">
        <v>1303120</v>
      </c>
      <c r="B106" s="72">
        <v>683</v>
      </c>
      <c r="C106" s="81" t="s">
        <v>382</v>
      </c>
      <c r="D106" s="73" t="s">
        <v>383</v>
      </c>
      <c r="E106" s="73" t="s">
        <v>384</v>
      </c>
      <c r="F106" s="74" t="s">
        <v>31</v>
      </c>
      <c r="G106" s="101">
        <v>31096</v>
      </c>
      <c r="H106" s="75">
        <v>1096</v>
      </c>
      <c r="I106" s="82">
        <v>4788643302</v>
      </c>
      <c r="J106" s="76" t="s">
        <v>101</v>
      </c>
      <c r="K106" s="35" t="s">
        <v>39</v>
      </c>
      <c r="L106" s="33" t="s">
        <v>625</v>
      </c>
      <c r="M106" s="103">
        <v>1162</v>
      </c>
      <c r="N106" s="83" t="s">
        <v>625</v>
      </c>
      <c r="O106" s="77">
        <v>25.99186165</v>
      </c>
      <c r="P106" s="35" t="str">
        <f t="shared" si="26"/>
        <v>YES</v>
      </c>
      <c r="Q106" s="36"/>
      <c r="R106" s="84"/>
      <c r="S106" s="110" t="s">
        <v>39</v>
      </c>
      <c r="T106" s="98"/>
      <c r="U106" s="37"/>
      <c r="V106" s="37"/>
      <c r="W106" s="34"/>
      <c r="X106" s="51" t="s">
        <v>623</v>
      </c>
      <c r="Y106" s="79" t="s">
        <v>625</v>
      </c>
      <c r="Z106" s="81">
        <f t="shared" si="14"/>
        <v>1</v>
      </c>
      <c r="AA106" s="73">
        <f t="shared" si="15"/>
        <v>0</v>
      </c>
      <c r="AB106" s="73">
        <f t="shared" si="16"/>
        <v>0</v>
      </c>
      <c r="AC106" s="73">
        <f t="shared" si="17"/>
        <v>0</v>
      </c>
      <c r="AD106" s="78" t="str">
        <f t="shared" si="18"/>
        <v>-</v>
      </c>
      <c r="AE106" s="81">
        <f t="shared" si="19"/>
        <v>1</v>
      </c>
      <c r="AF106" s="73">
        <f t="shared" si="20"/>
        <v>1</v>
      </c>
      <c r="AG106" s="73" t="str">
        <f t="shared" si="21"/>
        <v>Initial</v>
      </c>
      <c r="AH106" s="78" t="str">
        <f t="shared" si="22"/>
        <v>RLIS</v>
      </c>
      <c r="AI106" s="81">
        <f t="shared" si="23"/>
        <v>0</v>
      </c>
    </row>
    <row r="107" spans="1:35" ht="12.75">
      <c r="A107" s="71">
        <v>1303150</v>
      </c>
      <c r="B107" s="72">
        <v>684</v>
      </c>
      <c r="C107" s="81" t="s">
        <v>385</v>
      </c>
      <c r="D107" s="73" t="s">
        <v>386</v>
      </c>
      <c r="E107" s="73" t="s">
        <v>387</v>
      </c>
      <c r="F107" s="74" t="s">
        <v>31</v>
      </c>
      <c r="G107" s="101">
        <v>31032</v>
      </c>
      <c r="H107" s="75">
        <v>1032</v>
      </c>
      <c r="I107" s="82">
        <v>4789866580</v>
      </c>
      <c r="J107" s="76" t="s">
        <v>148</v>
      </c>
      <c r="K107" s="35" t="s">
        <v>34</v>
      </c>
      <c r="L107" s="33" t="s">
        <v>625</v>
      </c>
      <c r="M107" s="103">
        <v>5123</v>
      </c>
      <c r="N107" s="83" t="s">
        <v>625</v>
      </c>
      <c r="O107" s="77">
        <v>13.47488771</v>
      </c>
      <c r="P107" s="35" t="str">
        <f t="shared" si="26"/>
        <v>NO</v>
      </c>
      <c r="Q107" s="36"/>
      <c r="R107" s="84"/>
      <c r="S107" s="110" t="s">
        <v>34</v>
      </c>
      <c r="T107" s="98"/>
      <c r="U107" s="37"/>
      <c r="V107" s="37"/>
      <c r="W107" s="34"/>
      <c r="X107" s="51" t="s">
        <v>623</v>
      </c>
      <c r="Y107" s="79" t="s">
        <v>625</v>
      </c>
      <c r="Z107" s="81">
        <f t="shared" si="14"/>
        <v>0</v>
      </c>
      <c r="AA107" s="73">
        <f t="shared" si="15"/>
        <v>0</v>
      </c>
      <c r="AB107" s="73">
        <f t="shared" si="16"/>
        <v>0</v>
      </c>
      <c r="AC107" s="73">
        <f t="shared" si="17"/>
        <v>0</v>
      </c>
      <c r="AD107" s="78" t="str">
        <f t="shared" si="18"/>
        <v>-</v>
      </c>
      <c r="AE107" s="81">
        <f t="shared" si="19"/>
        <v>0</v>
      </c>
      <c r="AF107" s="73">
        <f t="shared" si="20"/>
        <v>0</v>
      </c>
      <c r="AG107" s="73">
        <f t="shared" si="21"/>
        <v>0</v>
      </c>
      <c r="AH107" s="78" t="str">
        <f t="shared" si="22"/>
        <v>-</v>
      </c>
      <c r="AI107" s="81">
        <f t="shared" si="23"/>
        <v>0</v>
      </c>
    </row>
    <row r="108" spans="1:35" ht="12.75">
      <c r="A108" s="71">
        <v>1300024</v>
      </c>
      <c r="B108" s="72">
        <v>797</v>
      </c>
      <c r="C108" s="81" t="s">
        <v>87</v>
      </c>
      <c r="D108" s="73" t="s">
        <v>88</v>
      </c>
      <c r="E108" s="73" t="s">
        <v>89</v>
      </c>
      <c r="F108" s="74" t="s">
        <v>31</v>
      </c>
      <c r="G108" s="101">
        <v>30108</v>
      </c>
      <c r="H108" s="75" t="s">
        <v>32</v>
      </c>
      <c r="I108" s="82">
        <v>7704377200</v>
      </c>
      <c r="J108" s="76">
        <v>8</v>
      </c>
      <c r="K108" s="35" t="s">
        <v>39</v>
      </c>
      <c r="L108" s="33" t="s">
        <v>625</v>
      </c>
      <c r="M108" s="103">
        <v>60</v>
      </c>
      <c r="N108" s="83" t="s">
        <v>625</v>
      </c>
      <c r="O108" s="77" t="s">
        <v>38</v>
      </c>
      <c r="P108" s="35" t="s">
        <v>38</v>
      </c>
      <c r="Q108" s="36"/>
      <c r="R108" s="84"/>
      <c r="S108" s="110" t="s">
        <v>39</v>
      </c>
      <c r="T108" s="98">
        <v>11648</v>
      </c>
      <c r="U108" s="37">
        <v>1274</v>
      </c>
      <c r="V108" s="37">
        <v>1067</v>
      </c>
      <c r="W108" s="34">
        <v>593</v>
      </c>
      <c r="X108" s="51" t="s">
        <v>625</v>
      </c>
      <c r="Y108" s="79" t="s">
        <v>625</v>
      </c>
      <c r="Z108" s="81">
        <f t="shared" si="14"/>
        <v>1</v>
      </c>
      <c r="AA108" s="73">
        <f t="shared" si="15"/>
        <v>1</v>
      </c>
      <c r="AB108" s="73">
        <f t="shared" si="16"/>
        <v>0</v>
      </c>
      <c r="AC108" s="73">
        <f t="shared" si="17"/>
        <v>0</v>
      </c>
      <c r="AD108" s="78" t="str">
        <f t="shared" si="18"/>
        <v>SRSA</v>
      </c>
      <c r="AE108" s="81">
        <f t="shared" si="19"/>
        <v>1</v>
      </c>
      <c r="AF108" s="73">
        <f t="shared" si="20"/>
        <v>0</v>
      </c>
      <c r="AG108" s="73">
        <f t="shared" si="21"/>
        <v>0</v>
      </c>
      <c r="AH108" s="78" t="str">
        <f t="shared" si="22"/>
        <v>-</v>
      </c>
      <c r="AI108" s="81">
        <f t="shared" si="23"/>
        <v>0</v>
      </c>
    </row>
    <row r="109" spans="1:35" ht="12.75">
      <c r="A109" s="71">
        <v>1303210</v>
      </c>
      <c r="B109" s="72">
        <v>685</v>
      </c>
      <c r="C109" s="81" t="s">
        <v>388</v>
      </c>
      <c r="D109" s="73" t="s">
        <v>389</v>
      </c>
      <c r="E109" s="73" t="s">
        <v>390</v>
      </c>
      <c r="F109" s="74" t="s">
        <v>31</v>
      </c>
      <c r="G109" s="101">
        <v>30204</v>
      </c>
      <c r="H109" s="75" t="s">
        <v>32</v>
      </c>
      <c r="I109" s="82">
        <v>7063581159</v>
      </c>
      <c r="J109" s="76" t="s">
        <v>62</v>
      </c>
      <c r="K109" s="35" t="s">
        <v>34</v>
      </c>
      <c r="L109" s="33" t="s">
        <v>625</v>
      </c>
      <c r="M109" s="103">
        <v>2388</v>
      </c>
      <c r="N109" s="83" t="s">
        <v>625</v>
      </c>
      <c r="O109" s="77">
        <v>19.58206943</v>
      </c>
      <c r="P109" s="35" t="str">
        <f aca="true" t="shared" si="27" ref="P109:P124">IF(O109&lt;20,"NO","YES")</f>
        <v>NO</v>
      </c>
      <c r="Q109" s="36"/>
      <c r="R109" s="84"/>
      <c r="S109" s="110" t="s">
        <v>34</v>
      </c>
      <c r="T109" s="98"/>
      <c r="U109" s="37"/>
      <c r="V109" s="37"/>
      <c r="W109" s="34"/>
      <c r="X109" s="51" t="s">
        <v>624</v>
      </c>
      <c r="Y109" s="79" t="s">
        <v>625</v>
      </c>
      <c r="Z109" s="81">
        <f t="shared" si="14"/>
        <v>0</v>
      </c>
      <c r="AA109" s="73">
        <f t="shared" si="15"/>
        <v>0</v>
      </c>
      <c r="AB109" s="73">
        <f t="shared" si="16"/>
        <v>0</v>
      </c>
      <c r="AC109" s="73">
        <f t="shared" si="17"/>
        <v>0</v>
      </c>
      <c r="AD109" s="78" t="str">
        <f t="shared" si="18"/>
        <v>-</v>
      </c>
      <c r="AE109" s="81">
        <f t="shared" si="19"/>
        <v>0</v>
      </c>
      <c r="AF109" s="73">
        <f t="shared" si="20"/>
        <v>0</v>
      </c>
      <c r="AG109" s="73">
        <f t="shared" si="21"/>
        <v>0</v>
      </c>
      <c r="AH109" s="78" t="str">
        <f t="shared" si="22"/>
        <v>-</v>
      </c>
      <c r="AI109" s="81">
        <f t="shared" si="23"/>
        <v>0</v>
      </c>
    </row>
    <row r="110" spans="1:35" ht="12.75">
      <c r="A110" s="71">
        <v>1303240</v>
      </c>
      <c r="B110" s="72">
        <v>686</v>
      </c>
      <c r="C110" s="81" t="s">
        <v>391</v>
      </c>
      <c r="D110" s="73" t="s">
        <v>392</v>
      </c>
      <c r="E110" s="73" t="s">
        <v>393</v>
      </c>
      <c r="F110" s="74" t="s">
        <v>31</v>
      </c>
      <c r="G110" s="101">
        <v>31635</v>
      </c>
      <c r="H110" s="75">
        <v>1635</v>
      </c>
      <c r="I110" s="82">
        <v>2294823966</v>
      </c>
      <c r="J110" s="76" t="s">
        <v>69</v>
      </c>
      <c r="K110" s="35" t="s">
        <v>39</v>
      </c>
      <c r="L110" s="33" t="s">
        <v>625</v>
      </c>
      <c r="M110" s="103">
        <v>1547</v>
      </c>
      <c r="N110" s="83" t="s">
        <v>625</v>
      </c>
      <c r="O110" s="77">
        <v>26.37205987</v>
      </c>
      <c r="P110" s="35" t="str">
        <f t="shared" si="27"/>
        <v>YES</v>
      </c>
      <c r="Q110" s="36"/>
      <c r="R110" s="84"/>
      <c r="S110" s="110" t="s">
        <v>39</v>
      </c>
      <c r="T110" s="98"/>
      <c r="U110" s="37"/>
      <c r="V110" s="37"/>
      <c r="W110" s="34"/>
      <c r="X110" s="51" t="s">
        <v>624</v>
      </c>
      <c r="Y110" s="79" t="s">
        <v>625</v>
      </c>
      <c r="Z110" s="81">
        <f t="shared" si="14"/>
        <v>1</v>
      </c>
      <c r="AA110" s="73">
        <f t="shared" si="15"/>
        <v>0</v>
      </c>
      <c r="AB110" s="73">
        <f t="shared" si="16"/>
        <v>0</v>
      </c>
      <c r="AC110" s="73">
        <f t="shared" si="17"/>
        <v>0</v>
      </c>
      <c r="AD110" s="78" t="str">
        <f t="shared" si="18"/>
        <v>-</v>
      </c>
      <c r="AE110" s="81">
        <f t="shared" si="19"/>
        <v>1</v>
      </c>
      <c r="AF110" s="73">
        <f t="shared" si="20"/>
        <v>1</v>
      </c>
      <c r="AG110" s="73" t="str">
        <f t="shared" si="21"/>
        <v>Initial</v>
      </c>
      <c r="AH110" s="78" t="str">
        <f t="shared" si="22"/>
        <v>RLIS</v>
      </c>
      <c r="AI110" s="81">
        <f t="shared" si="23"/>
        <v>0</v>
      </c>
    </row>
    <row r="111" spans="1:35" ht="12.75">
      <c r="A111" s="71">
        <v>1301890</v>
      </c>
      <c r="B111" s="72">
        <v>687</v>
      </c>
      <c r="C111" s="81" t="s">
        <v>276</v>
      </c>
      <c r="D111" s="73" t="s">
        <v>277</v>
      </c>
      <c r="E111" s="73" t="s">
        <v>275</v>
      </c>
      <c r="F111" s="74" t="s">
        <v>31</v>
      </c>
      <c r="G111" s="101">
        <v>31021</v>
      </c>
      <c r="H111" s="75" t="s">
        <v>32</v>
      </c>
      <c r="I111" s="82">
        <v>4782724767</v>
      </c>
      <c r="J111" s="76" t="s">
        <v>101</v>
      </c>
      <c r="K111" s="35" t="s">
        <v>39</v>
      </c>
      <c r="L111" s="33" t="s">
        <v>625</v>
      </c>
      <c r="M111" s="103">
        <v>6068</v>
      </c>
      <c r="N111" s="83" t="s">
        <v>625</v>
      </c>
      <c r="O111" s="77">
        <v>17.62552301</v>
      </c>
      <c r="P111" s="35" t="str">
        <f t="shared" si="27"/>
        <v>NO</v>
      </c>
      <c r="Q111" s="36"/>
      <c r="R111" s="84"/>
      <c r="S111" s="110" t="s">
        <v>39</v>
      </c>
      <c r="T111" s="98"/>
      <c r="U111" s="37"/>
      <c r="V111" s="37"/>
      <c r="W111" s="34"/>
      <c r="X111" s="51" t="s">
        <v>624</v>
      </c>
      <c r="Y111" s="79" t="s">
        <v>625</v>
      </c>
      <c r="Z111" s="81">
        <f t="shared" si="14"/>
        <v>1</v>
      </c>
      <c r="AA111" s="73">
        <f t="shared" si="15"/>
        <v>0</v>
      </c>
      <c r="AB111" s="73">
        <f t="shared" si="16"/>
        <v>0</v>
      </c>
      <c r="AC111" s="73">
        <f t="shared" si="17"/>
        <v>0</v>
      </c>
      <c r="AD111" s="78" t="str">
        <f t="shared" si="18"/>
        <v>-</v>
      </c>
      <c r="AE111" s="81">
        <f t="shared" si="19"/>
        <v>1</v>
      </c>
      <c r="AF111" s="73">
        <f t="shared" si="20"/>
        <v>0</v>
      </c>
      <c r="AG111" s="73">
        <f t="shared" si="21"/>
        <v>0</v>
      </c>
      <c r="AH111" s="78" t="str">
        <f t="shared" si="22"/>
        <v>-</v>
      </c>
      <c r="AI111" s="81">
        <f t="shared" si="23"/>
        <v>0</v>
      </c>
    </row>
    <row r="112" spans="1:35" ht="12.75">
      <c r="A112" s="71">
        <v>1303270</v>
      </c>
      <c r="B112" s="72">
        <v>688</v>
      </c>
      <c r="C112" s="81" t="s">
        <v>394</v>
      </c>
      <c r="D112" s="73" t="s">
        <v>395</v>
      </c>
      <c r="E112" s="73" t="s">
        <v>396</v>
      </c>
      <c r="F112" s="74" t="s">
        <v>31</v>
      </c>
      <c r="G112" s="101">
        <v>31763</v>
      </c>
      <c r="H112" s="75">
        <v>1763</v>
      </c>
      <c r="I112" s="82">
        <v>2299032100</v>
      </c>
      <c r="J112" s="76" t="s">
        <v>148</v>
      </c>
      <c r="K112" s="35" t="s">
        <v>34</v>
      </c>
      <c r="L112" s="33" t="s">
        <v>625</v>
      </c>
      <c r="M112" s="103">
        <v>5638</v>
      </c>
      <c r="N112" s="83" t="s">
        <v>625</v>
      </c>
      <c r="O112" s="77">
        <v>11.01831031</v>
      </c>
      <c r="P112" s="35" t="str">
        <f t="shared" si="27"/>
        <v>NO</v>
      </c>
      <c r="Q112" s="36"/>
      <c r="R112" s="84"/>
      <c r="S112" s="110" t="s">
        <v>34</v>
      </c>
      <c r="T112" s="98"/>
      <c r="U112" s="37"/>
      <c r="V112" s="37"/>
      <c r="W112" s="34"/>
      <c r="X112" s="51" t="s">
        <v>623</v>
      </c>
      <c r="Y112" s="79" t="s">
        <v>625</v>
      </c>
      <c r="Z112" s="81">
        <f t="shared" si="14"/>
        <v>0</v>
      </c>
      <c r="AA112" s="73">
        <f t="shared" si="15"/>
        <v>0</v>
      </c>
      <c r="AB112" s="73">
        <f t="shared" si="16"/>
        <v>0</v>
      </c>
      <c r="AC112" s="73">
        <f t="shared" si="17"/>
        <v>0</v>
      </c>
      <c r="AD112" s="78" t="str">
        <f t="shared" si="18"/>
        <v>-</v>
      </c>
      <c r="AE112" s="81">
        <f t="shared" si="19"/>
        <v>0</v>
      </c>
      <c r="AF112" s="73">
        <f t="shared" si="20"/>
        <v>0</v>
      </c>
      <c r="AG112" s="73">
        <f t="shared" si="21"/>
        <v>0</v>
      </c>
      <c r="AH112" s="78" t="str">
        <f t="shared" si="22"/>
        <v>-</v>
      </c>
      <c r="AI112" s="81">
        <f t="shared" si="23"/>
        <v>0</v>
      </c>
    </row>
    <row r="113" spans="1:35" ht="12.75">
      <c r="A113" s="71">
        <v>1303300</v>
      </c>
      <c r="B113" s="72">
        <v>689</v>
      </c>
      <c r="C113" s="81" t="s">
        <v>397</v>
      </c>
      <c r="D113" s="73" t="s">
        <v>398</v>
      </c>
      <c r="E113" s="73" t="s">
        <v>399</v>
      </c>
      <c r="F113" s="74" t="s">
        <v>31</v>
      </c>
      <c r="G113" s="101">
        <v>31313</v>
      </c>
      <c r="H113" s="75">
        <v>1313</v>
      </c>
      <c r="I113" s="82">
        <v>9128762161</v>
      </c>
      <c r="J113" s="76" t="s">
        <v>400</v>
      </c>
      <c r="K113" s="35" t="s">
        <v>34</v>
      </c>
      <c r="L113" s="33" t="s">
        <v>625</v>
      </c>
      <c r="M113" s="103">
        <v>10932</v>
      </c>
      <c r="N113" s="83" t="s">
        <v>625</v>
      </c>
      <c r="O113" s="77">
        <v>20.67675565</v>
      </c>
      <c r="P113" s="35" t="str">
        <f t="shared" si="27"/>
        <v>YES</v>
      </c>
      <c r="Q113" s="36"/>
      <c r="R113" s="84"/>
      <c r="S113" s="110" t="s">
        <v>34</v>
      </c>
      <c r="T113" s="98"/>
      <c r="U113" s="37"/>
      <c r="V113" s="37"/>
      <c r="W113" s="34"/>
      <c r="X113" s="51" t="s">
        <v>624</v>
      </c>
      <c r="Y113" s="79" t="s">
        <v>625</v>
      </c>
      <c r="Z113" s="81">
        <f t="shared" si="14"/>
        <v>0</v>
      </c>
      <c r="AA113" s="73">
        <f t="shared" si="15"/>
        <v>0</v>
      </c>
      <c r="AB113" s="73">
        <f t="shared" si="16"/>
        <v>0</v>
      </c>
      <c r="AC113" s="73">
        <f t="shared" si="17"/>
        <v>0</v>
      </c>
      <c r="AD113" s="78" t="str">
        <f t="shared" si="18"/>
        <v>-</v>
      </c>
      <c r="AE113" s="81">
        <f t="shared" si="19"/>
        <v>0</v>
      </c>
      <c r="AF113" s="73">
        <f t="shared" si="20"/>
        <v>1</v>
      </c>
      <c r="AG113" s="73">
        <f t="shared" si="21"/>
        <v>0</v>
      </c>
      <c r="AH113" s="78" t="str">
        <f t="shared" si="22"/>
        <v>-</v>
      </c>
      <c r="AI113" s="81">
        <f t="shared" si="23"/>
        <v>0</v>
      </c>
    </row>
    <row r="114" spans="1:35" ht="12.75">
      <c r="A114" s="71">
        <v>1303330</v>
      </c>
      <c r="B114" s="72">
        <v>690</v>
      </c>
      <c r="C114" s="81" t="s">
        <v>401</v>
      </c>
      <c r="D114" s="73" t="s">
        <v>402</v>
      </c>
      <c r="E114" s="73" t="s">
        <v>403</v>
      </c>
      <c r="F114" s="74" t="s">
        <v>31</v>
      </c>
      <c r="G114" s="101">
        <v>30817</v>
      </c>
      <c r="H114" s="75">
        <v>817</v>
      </c>
      <c r="I114" s="82">
        <v>7063593742</v>
      </c>
      <c r="J114" s="76" t="s">
        <v>101</v>
      </c>
      <c r="K114" s="35" t="s">
        <v>39</v>
      </c>
      <c r="L114" s="33" t="s">
        <v>625</v>
      </c>
      <c r="M114" s="103">
        <v>1344</v>
      </c>
      <c r="N114" s="83" t="s">
        <v>625</v>
      </c>
      <c r="O114" s="77">
        <v>20.97222222</v>
      </c>
      <c r="P114" s="35" t="str">
        <f t="shared" si="27"/>
        <v>YES</v>
      </c>
      <c r="Q114" s="36"/>
      <c r="R114" s="84"/>
      <c r="S114" s="110" t="s">
        <v>39</v>
      </c>
      <c r="T114" s="98"/>
      <c r="U114" s="37"/>
      <c r="V114" s="37"/>
      <c r="W114" s="34"/>
      <c r="X114" s="51" t="s">
        <v>624</v>
      </c>
      <c r="Y114" s="79" t="s">
        <v>625</v>
      </c>
      <c r="Z114" s="81">
        <f t="shared" si="14"/>
        <v>1</v>
      </c>
      <c r="AA114" s="73">
        <f t="shared" si="15"/>
        <v>0</v>
      </c>
      <c r="AB114" s="73">
        <f t="shared" si="16"/>
        <v>0</v>
      </c>
      <c r="AC114" s="73">
        <f t="shared" si="17"/>
        <v>0</v>
      </c>
      <c r="AD114" s="78" t="str">
        <f t="shared" si="18"/>
        <v>-</v>
      </c>
      <c r="AE114" s="81">
        <f t="shared" si="19"/>
        <v>1</v>
      </c>
      <c r="AF114" s="73">
        <f t="shared" si="20"/>
        <v>1</v>
      </c>
      <c r="AG114" s="73" t="str">
        <f t="shared" si="21"/>
        <v>Initial</v>
      </c>
      <c r="AH114" s="78" t="str">
        <f t="shared" si="22"/>
        <v>RLIS</v>
      </c>
      <c r="AI114" s="81">
        <f t="shared" si="23"/>
        <v>0</v>
      </c>
    </row>
    <row r="115" spans="1:35" ht="12.75">
      <c r="A115" s="71">
        <v>1303360</v>
      </c>
      <c r="B115" s="72">
        <v>691</v>
      </c>
      <c r="C115" s="81" t="s">
        <v>404</v>
      </c>
      <c r="D115" s="73" t="s">
        <v>405</v>
      </c>
      <c r="E115" s="73" t="s">
        <v>406</v>
      </c>
      <c r="F115" s="74" t="s">
        <v>31</v>
      </c>
      <c r="G115" s="101">
        <v>31316</v>
      </c>
      <c r="H115" s="75">
        <v>1316</v>
      </c>
      <c r="I115" s="82">
        <v>9125452367</v>
      </c>
      <c r="J115" s="76" t="s">
        <v>69</v>
      </c>
      <c r="K115" s="35" t="s">
        <v>39</v>
      </c>
      <c r="L115" s="33" t="s">
        <v>625</v>
      </c>
      <c r="M115" s="103">
        <v>2045</v>
      </c>
      <c r="N115" s="83" t="s">
        <v>625</v>
      </c>
      <c r="O115" s="77">
        <v>27.29075764</v>
      </c>
      <c r="P115" s="35" t="str">
        <f t="shared" si="27"/>
        <v>YES</v>
      </c>
      <c r="Q115" s="36"/>
      <c r="R115" s="84"/>
      <c r="S115" s="110" t="s">
        <v>39</v>
      </c>
      <c r="T115" s="98"/>
      <c r="U115" s="37"/>
      <c r="V115" s="37"/>
      <c r="W115" s="34"/>
      <c r="X115" s="51" t="s">
        <v>624</v>
      </c>
      <c r="Y115" s="79" t="s">
        <v>625</v>
      </c>
      <c r="Z115" s="81">
        <f t="shared" si="14"/>
        <v>1</v>
      </c>
      <c r="AA115" s="73">
        <f t="shared" si="15"/>
        <v>0</v>
      </c>
      <c r="AB115" s="73">
        <f t="shared" si="16"/>
        <v>0</v>
      </c>
      <c r="AC115" s="73">
        <f t="shared" si="17"/>
        <v>0</v>
      </c>
      <c r="AD115" s="78" t="str">
        <f t="shared" si="18"/>
        <v>-</v>
      </c>
      <c r="AE115" s="81">
        <f t="shared" si="19"/>
        <v>1</v>
      </c>
      <c r="AF115" s="73">
        <f t="shared" si="20"/>
        <v>1</v>
      </c>
      <c r="AG115" s="73" t="str">
        <f t="shared" si="21"/>
        <v>Initial</v>
      </c>
      <c r="AH115" s="78" t="str">
        <f t="shared" si="22"/>
        <v>RLIS</v>
      </c>
      <c r="AI115" s="81">
        <f t="shared" si="23"/>
        <v>0</v>
      </c>
    </row>
    <row r="116" spans="1:35" ht="12.75">
      <c r="A116" s="71">
        <v>1303390</v>
      </c>
      <c r="B116" s="72">
        <v>692</v>
      </c>
      <c r="C116" s="81" t="s">
        <v>407</v>
      </c>
      <c r="D116" s="73" t="s">
        <v>408</v>
      </c>
      <c r="E116" s="73" t="s">
        <v>409</v>
      </c>
      <c r="F116" s="74" t="s">
        <v>31</v>
      </c>
      <c r="G116" s="101">
        <v>31603</v>
      </c>
      <c r="H116" s="75">
        <v>1227</v>
      </c>
      <c r="I116" s="82">
        <v>2292452250</v>
      </c>
      <c r="J116" s="76" t="s">
        <v>191</v>
      </c>
      <c r="K116" s="35" t="s">
        <v>34</v>
      </c>
      <c r="L116" s="33" t="s">
        <v>625</v>
      </c>
      <c r="M116" s="103">
        <v>9118</v>
      </c>
      <c r="N116" s="83" t="s">
        <v>625</v>
      </c>
      <c r="O116" s="77">
        <v>14.05184175</v>
      </c>
      <c r="P116" s="35" t="str">
        <f t="shared" si="27"/>
        <v>NO</v>
      </c>
      <c r="Q116" s="36"/>
      <c r="R116" s="84"/>
      <c r="S116" s="110" t="s">
        <v>34</v>
      </c>
      <c r="T116" s="98"/>
      <c r="U116" s="37"/>
      <c r="V116" s="37"/>
      <c r="W116" s="34"/>
      <c r="X116" s="51" t="s">
        <v>624</v>
      </c>
      <c r="Y116" s="79" t="s">
        <v>625</v>
      </c>
      <c r="Z116" s="81">
        <f t="shared" si="14"/>
        <v>0</v>
      </c>
      <c r="AA116" s="73">
        <f t="shared" si="15"/>
        <v>0</v>
      </c>
      <c r="AB116" s="73">
        <f t="shared" si="16"/>
        <v>0</v>
      </c>
      <c r="AC116" s="73">
        <f t="shared" si="17"/>
        <v>0</v>
      </c>
      <c r="AD116" s="78" t="str">
        <f t="shared" si="18"/>
        <v>-</v>
      </c>
      <c r="AE116" s="81">
        <f t="shared" si="19"/>
        <v>0</v>
      </c>
      <c r="AF116" s="73">
        <f t="shared" si="20"/>
        <v>0</v>
      </c>
      <c r="AG116" s="73">
        <f t="shared" si="21"/>
        <v>0</v>
      </c>
      <c r="AH116" s="78" t="str">
        <f t="shared" si="22"/>
        <v>-</v>
      </c>
      <c r="AI116" s="81">
        <f t="shared" si="23"/>
        <v>0</v>
      </c>
    </row>
    <row r="117" spans="1:35" ht="12.75">
      <c r="A117" s="71">
        <v>1303420</v>
      </c>
      <c r="B117" s="72">
        <v>693</v>
      </c>
      <c r="C117" s="81" t="s">
        <v>410</v>
      </c>
      <c r="D117" s="73" t="s">
        <v>411</v>
      </c>
      <c r="E117" s="73" t="s">
        <v>412</v>
      </c>
      <c r="F117" s="74" t="s">
        <v>31</v>
      </c>
      <c r="G117" s="101">
        <v>30533</v>
      </c>
      <c r="H117" s="75">
        <v>533</v>
      </c>
      <c r="I117" s="82">
        <v>7068643611</v>
      </c>
      <c r="J117" s="76" t="s">
        <v>97</v>
      </c>
      <c r="K117" s="35" t="s">
        <v>34</v>
      </c>
      <c r="L117" s="33" t="s">
        <v>625</v>
      </c>
      <c r="M117" s="103">
        <v>3714</v>
      </c>
      <c r="N117" s="83" t="s">
        <v>625</v>
      </c>
      <c r="O117" s="77">
        <v>17.27428432</v>
      </c>
      <c r="P117" s="35" t="str">
        <f t="shared" si="27"/>
        <v>NO</v>
      </c>
      <c r="Q117" s="36"/>
      <c r="R117" s="84"/>
      <c r="S117" s="110" t="s">
        <v>39</v>
      </c>
      <c r="T117" s="98"/>
      <c r="U117" s="37"/>
      <c r="V117" s="37"/>
      <c r="W117" s="34"/>
      <c r="X117" s="51" t="s">
        <v>623</v>
      </c>
      <c r="Y117" s="79" t="s">
        <v>625</v>
      </c>
      <c r="Z117" s="81">
        <f t="shared" si="14"/>
        <v>0</v>
      </c>
      <c r="AA117" s="73">
        <f t="shared" si="15"/>
        <v>0</v>
      </c>
      <c r="AB117" s="73">
        <f t="shared" si="16"/>
        <v>0</v>
      </c>
      <c r="AC117" s="73">
        <f t="shared" si="17"/>
        <v>0</v>
      </c>
      <c r="AD117" s="78" t="str">
        <f t="shared" si="18"/>
        <v>-</v>
      </c>
      <c r="AE117" s="81">
        <f t="shared" si="19"/>
        <v>1</v>
      </c>
      <c r="AF117" s="73">
        <f t="shared" si="20"/>
        <v>0</v>
      </c>
      <c r="AG117" s="73">
        <f t="shared" si="21"/>
        <v>0</v>
      </c>
      <c r="AH117" s="78" t="str">
        <f t="shared" si="22"/>
        <v>-</v>
      </c>
      <c r="AI117" s="81">
        <f t="shared" si="23"/>
        <v>0</v>
      </c>
    </row>
    <row r="118" spans="1:35" ht="12.75">
      <c r="A118" s="71">
        <v>1303450</v>
      </c>
      <c r="B118" s="72">
        <v>694</v>
      </c>
      <c r="C118" s="81" t="s">
        <v>413</v>
      </c>
      <c r="D118" s="73" t="s">
        <v>414</v>
      </c>
      <c r="E118" s="73" t="s">
        <v>415</v>
      </c>
      <c r="F118" s="74" t="s">
        <v>31</v>
      </c>
      <c r="G118" s="101">
        <v>31068</v>
      </c>
      <c r="H118" s="75">
        <v>1068</v>
      </c>
      <c r="I118" s="82">
        <v>4784728188</v>
      </c>
      <c r="J118" s="76" t="s">
        <v>244</v>
      </c>
      <c r="K118" s="35" t="s">
        <v>34</v>
      </c>
      <c r="L118" s="33" t="s">
        <v>625</v>
      </c>
      <c r="M118" s="103">
        <v>2026</v>
      </c>
      <c r="N118" s="83" t="s">
        <v>625</v>
      </c>
      <c r="O118" s="77">
        <v>30.7518797</v>
      </c>
      <c r="P118" s="35" t="str">
        <f t="shared" si="27"/>
        <v>YES</v>
      </c>
      <c r="Q118" s="36"/>
      <c r="R118" s="84"/>
      <c r="S118" s="110" t="s">
        <v>39</v>
      </c>
      <c r="T118" s="98"/>
      <c r="U118" s="37"/>
      <c r="V118" s="37"/>
      <c r="W118" s="34"/>
      <c r="X118" s="51" t="s">
        <v>624</v>
      </c>
      <c r="Y118" s="79" t="s">
        <v>625</v>
      </c>
      <c r="Z118" s="81">
        <f t="shared" si="14"/>
        <v>0</v>
      </c>
      <c r="AA118" s="73">
        <f t="shared" si="15"/>
        <v>0</v>
      </c>
      <c r="AB118" s="73">
        <f t="shared" si="16"/>
        <v>0</v>
      </c>
      <c r="AC118" s="73">
        <f t="shared" si="17"/>
        <v>0</v>
      </c>
      <c r="AD118" s="78" t="str">
        <f t="shared" si="18"/>
        <v>-</v>
      </c>
      <c r="AE118" s="81">
        <f t="shared" si="19"/>
        <v>1</v>
      </c>
      <c r="AF118" s="73">
        <f t="shared" si="20"/>
        <v>1</v>
      </c>
      <c r="AG118" s="73" t="str">
        <f t="shared" si="21"/>
        <v>Initial</v>
      </c>
      <c r="AH118" s="78" t="str">
        <f t="shared" si="22"/>
        <v>RLIS</v>
      </c>
      <c r="AI118" s="81">
        <f t="shared" si="23"/>
        <v>0</v>
      </c>
    </row>
    <row r="119" spans="1:35" ht="12.75">
      <c r="A119" s="71">
        <v>1303480</v>
      </c>
      <c r="B119" s="72">
        <v>695</v>
      </c>
      <c r="C119" s="81" t="s">
        <v>416</v>
      </c>
      <c r="D119" s="73" t="s">
        <v>417</v>
      </c>
      <c r="E119" s="73" t="s">
        <v>418</v>
      </c>
      <c r="F119" s="74" t="s">
        <v>31</v>
      </c>
      <c r="G119" s="101">
        <v>30633</v>
      </c>
      <c r="H119" s="75">
        <v>633</v>
      </c>
      <c r="I119" s="82">
        <v>7067952191</v>
      </c>
      <c r="J119" s="76" t="s">
        <v>69</v>
      </c>
      <c r="K119" s="35" t="s">
        <v>39</v>
      </c>
      <c r="L119" s="33" t="s">
        <v>625</v>
      </c>
      <c r="M119" s="103">
        <v>4611</v>
      </c>
      <c r="N119" s="83" t="s">
        <v>625</v>
      </c>
      <c r="O119" s="77">
        <v>17.23462593</v>
      </c>
      <c r="P119" s="35" t="str">
        <f t="shared" si="27"/>
        <v>NO</v>
      </c>
      <c r="Q119" s="36"/>
      <c r="R119" s="84"/>
      <c r="S119" s="110" t="s">
        <v>39</v>
      </c>
      <c r="T119" s="98"/>
      <c r="U119" s="37"/>
      <c r="V119" s="37"/>
      <c r="W119" s="34"/>
      <c r="X119" s="51" t="s">
        <v>623</v>
      </c>
      <c r="Y119" s="79" t="s">
        <v>625</v>
      </c>
      <c r="Z119" s="81">
        <f t="shared" si="14"/>
        <v>1</v>
      </c>
      <c r="AA119" s="73">
        <f t="shared" si="15"/>
        <v>0</v>
      </c>
      <c r="AB119" s="73">
        <f t="shared" si="16"/>
        <v>0</v>
      </c>
      <c r="AC119" s="73">
        <f t="shared" si="17"/>
        <v>0</v>
      </c>
      <c r="AD119" s="78" t="str">
        <f t="shared" si="18"/>
        <v>-</v>
      </c>
      <c r="AE119" s="81">
        <f t="shared" si="19"/>
        <v>1</v>
      </c>
      <c r="AF119" s="73">
        <f t="shared" si="20"/>
        <v>0</v>
      </c>
      <c r="AG119" s="73">
        <f t="shared" si="21"/>
        <v>0</v>
      </c>
      <c r="AH119" s="78" t="str">
        <f t="shared" si="22"/>
        <v>-</v>
      </c>
      <c r="AI119" s="81">
        <f t="shared" si="23"/>
        <v>0</v>
      </c>
    </row>
    <row r="120" spans="1:35" ht="12.75">
      <c r="A120" s="71">
        <v>1303510</v>
      </c>
      <c r="B120" s="72">
        <v>781</v>
      </c>
      <c r="C120" s="81" t="s">
        <v>419</v>
      </c>
      <c r="D120" s="73" t="s">
        <v>420</v>
      </c>
      <c r="E120" s="73" t="s">
        <v>220</v>
      </c>
      <c r="F120" s="74" t="s">
        <v>31</v>
      </c>
      <c r="G120" s="101">
        <v>30060</v>
      </c>
      <c r="H120" s="75" t="s">
        <v>32</v>
      </c>
      <c r="I120" s="82">
        <v>7704223500</v>
      </c>
      <c r="J120" s="76" t="s">
        <v>251</v>
      </c>
      <c r="K120" s="35" t="s">
        <v>34</v>
      </c>
      <c r="L120" s="33" t="s">
        <v>625</v>
      </c>
      <c r="M120" s="103">
        <v>8041</v>
      </c>
      <c r="N120" s="83" t="s">
        <v>625</v>
      </c>
      <c r="O120" s="77">
        <v>31.11359821</v>
      </c>
      <c r="P120" s="35" t="str">
        <f t="shared" si="27"/>
        <v>YES</v>
      </c>
      <c r="Q120" s="36"/>
      <c r="R120" s="84"/>
      <c r="S120" s="110" t="s">
        <v>34</v>
      </c>
      <c r="T120" s="98"/>
      <c r="U120" s="37"/>
      <c r="V120" s="37"/>
      <c r="W120" s="34"/>
      <c r="X120" s="51" t="s">
        <v>624</v>
      </c>
      <c r="Y120" s="79" t="s">
        <v>625</v>
      </c>
      <c r="Z120" s="81">
        <f t="shared" si="14"/>
        <v>0</v>
      </c>
      <c r="AA120" s="73">
        <f t="shared" si="15"/>
        <v>0</v>
      </c>
      <c r="AB120" s="73">
        <f t="shared" si="16"/>
        <v>0</v>
      </c>
      <c r="AC120" s="73">
        <f t="shared" si="17"/>
        <v>0</v>
      </c>
      <c r="AD120" s="78" t="str">
        <f t="shared" si="18"/>
        <v>-</v>
      </c>
      <c r="AE120" s="81">
        <f t="shared" si="19"/>
        <v>0</v>
      </c>
      <c r="AF120" s="73">
        <f t="shared" si="20"/>
        <v>1</v>
      </c>
      <c r="AG120" s="73">
        <f t="shared" si="21"/>
        <v>0</v>
      </c>
      <c r="AH120" s="78" t="str">
        <f t="shared" si="22"/>
        <v>-</v>
      </c>
      <c r="AI120" s="81">
        <f t="shared" si="23"/>
        <v>0</v>
      </c>
    </row>
    <row r="121" spans="1:35" ht="12.75">
      <c r="A121" s="71">
        <v>1303540</v>
      </c>
      <c r="B121" s="72">
        <v>696</v>
      </c>
      <c r="C121" s="81" t="s">
        <v>421</v>
      </c>
      <c r="D121" s="73" t="s">
        <v>422</v>
      </c>
      <c r="E121" s="73" t="s">
        <v>423</v>
      </c>
      <c r="F121" s="74" t="s">
        <v>31</v>
      </c>
      <c r="G121" s="101">
        <v>31803</v>
      </c>
      <c r="H121" s="75">
        <v>1803</v>
      </c>
      <c r="I121" s="82">
        <v>2296492234</v>
      </c>
      <c r="J121" s="76" t="s">
        <v>69</v>
      </c>
      <c r="K121" s="35" t="s">
        <v>39</v>
      </c>
      <c r="L121" s="33" t="s">
        <v>625</v>
      </c>
      <c r="M121" s="103">
        <v>1579</v>
      </c>
      <c r="N121" s="83" t="s">
        <v>625</v>
      </c>
      <c r="O121" s="77">
        <v>26.69869595</v>
      </c>
      <c r="P121" s="35" t="str">
        <f t="shared" si="27"/>
        <v>YES</v>
      </c>
      <c r="Q121" s="36"/>
      <c r="R121" s="84"/>
      <c r="S121" s="110" t="s">
        <v>39</v>
      </c>
      <c r="T121" s="98"/>
      <c r="U121" s="37"/>
      <c r="V121" s="37"/>
      <c r="W121" s="34"/>
      <c r="X121" s="51" t="s">
        <v>623</v>
      </c>
      <c r="Y121" s="79" t="s">
        <v>625</v>
      </c>
      <c r="Z121" s="81">
        <f t="shared" si="14"/>
        <v>1</v>
      </c>
      <c r="AA121" s="73">
        <f t="shared" si="15"/>
        <v>0</v>
      </c>
      <c r="AB121" s="73">
        <f t="shared" si="16"/>
        <v>0</v>
      </c>
      <c r="AC121" s="73">
        <f t="shared" si="17"/>
        <v>0</v>
      </c>
      <c r="AD121" s="78" t="str">
        <f t="shared" si="18"/>
        <v>-</v>
      </c>
      <c r="AE121" s="81">
        <f t="shared" si="19"/>
        <v>1</v>
      </c>
      <c r="AF121" s="73">
        <f t="shared" si="20"/>
        <v>1</v>
      </c>
      <c r="AG121" s="73" t="str">
        <f t="shared" si="21"/>
        <v>Initial</v>
      </c>
      <c r="AH121" s="78" t="str">
        <f t="shared" si="22"/>
        <v>RLIS</v>
      </c>
      <c r="AI121" s="81">
        <f t="shared" si="23"/>
        <v>0</v>
      </c>
    </row>
    <row r="122" spans="1:35" ht="12.75">
      <c r="A122" s="71">
        <v>1303570</v>
      </c>
      <c r="B122" s="72">
        <v>697</v>
      </c>
      <c r="C122" s="81" t="s">
        <v>424</v>
      </c>
      <c r="D122" s="73" t="s">
        <v>425</v>
      </c>
      <c r="E122" s="73" t="s">
        <v>426</v>
      </c>
      <c r="F122" s="74" t="s">
        <v>31</v>
      </c>
      <c r="G122" s="101">
        <v>30824</v>
      </c>
      <c r="H122" s="75">
        <v>824</v>
      </c>
      <c r="I122" s="82">
        <v>7065951918</v>
      </c>
      <c r="J122" s="76" t="s">
        <v>148</v>
      </c>
      <c r="K122" s="35" t="s">
        <v>34</v>
      </c>
      <c r="L122" s="33" t="s">
        <v>625</v>
      </c>
      <c r="M122" s="103">
        <v>4165</v>
      </c>
      <c r="N122" s="83" t="s">
        <v>625</v>
      </c>
      <c r="O122" s="77">
        <v>25.07821901</v>
      </c>
      <c r="P122" s="35" t="str">
        <f t="shared" si="27"/>
        <v>YES</v>
      </c>
      <c r="Q122" s="36"/>
      <c r="R122" s="84"/>
      <c r="S122" s="110" t="s">
        <v>34</v>
      </c>
      <c r="T122" s="98"/>
      <c r="U122" s="37"/>
      <c r="V122" s="37"/>
      <c r="W122" s="34"/>
      <c r="X122" s="51" t="s">
        <v>623</v>
      </c>
      <c r="Y122" s="79" t="s">
        <v>625</v>
      </c>
      <c r="Z122" s="81">
        <f t="shared" si="14"/>
        <v>0</v>
      </c>
      <c r="AA122" s="73">
        <f t="shared" si="15"/>
        <v>0</v>
      </c>
      <c r="AB122" s="73">
        <f t="shared" si="16"/>
        <v>0</v>
      </c>
      <c r="AC122" s="73">
        <f t="shared" si="17"/>
        <v>0</v>
      </c>
      <c r="AD122" s="78" t="str">
        <f t="shared" si="18"/>
        <v>-</v>
      </c>
      <c r="AE122" s="81">
        <f t="shared" si="19"/>
        <v>0</v>
      </c>
      <c r="AF122" s="73">
        <f t="shared" si="20"/>
        <v>1</v>
      </c>
      <c r="AG122" s="73">
        <f t="shared" si="21"/>
        <v>0</v>
      </c>
      <c r="AH122" s="78" t="str">
        <f t="shared" si="22"/>
        <v>-</v>
      </c>
      <c r="AI122" s="81">
        <f t="shared" si="23"/>
        <v>0</v>
      </c>
    </row>
    <row r="123" spans="1:35" ht="12.75">
      <c r="A123" s="71">
        <v>1303600</v>
      </c>
      <c r="B123" s="72">
        <v>698</v>
      </c>
      <c r="C123" s="81" t="s">
        <v>427</v>
      </c>
      <c r="D123" s="73" t="s">
        <v>428</v>
      </c>
      <c r="E123" s="73" t="s">
        <v>429</v>
      </c>
      <c r="F123" s="74" t="s">
        <v>31</v>
      </c>
      <c r="G123" s="101">
        <v>31305</v>
      </c>
      <c r="H123" s="75">
        <v>1305</v>
      </c>
      <c r="I123" s="82">
        <v>9124376645</v>
      </c>
      <c r="J123" s="76" t="s">
        <v>204</v>
      </c>
      <c r="K123" s="35" t="s">
        <v>34</v>
      </c>
      <c r="L123" s="33" t="s">
        <v>625</v>
      </c>
      <c r="M123" s="103">
        <v>1830</v>
      </c>
      <c r="N123" s="83" t="s">
        <v>625</v>
      </c>
      <c r="O123" s="77">
        <v>25.79164754</v>
      </c>
      <c r="P123" s="35" t="str">
        <f t="shared" si="27"/>
        <v>YES</v>
      </c>
      <c r="Q123" s="36"/>
      <c r="R123" s="84"/>
      <c r="S123" s="110" t="s">
        <v>34</v>
      </c>
      <c r="T123" s="98"/>
      <c r="U123" s="37"/>
      <c r="V123" s="37"/>
      <c r="W123" s="34"/>
      <c r="X123" s="51" t="s">
        <v>624</v>
      </c>
      <c r="Y123" s="79" t="s">
        <v>625</v>
      </c>
      <c r="Z123" s="81">
        <f t="shared" si="14"/>
        <v>0</v>
      </c>
      <c r="AA123" s="73">
        <f t="shared" si="15"/>
        <v>0</v>
      </c>
      <c r="AB123" s="73">
        <f t="shared" si="16"/>
        <v>0</v>
      </c>
      <c r="AC123" s="73">
        <f t="shared" si="17"/>
        <v>0</v>
      </c>
      <c r="AD123" s="78" t="str">
        <f t="shared" si="18"/>
        <v>-</v>
      </c>
      <c r="AE123" s="81">
        <f t="shared" si="19"/>
        <v>0</v>
      </c>
      <c r="AF123" s="73">
        <f t="shared" si="20"/>
        <v>1</v>
      </c>
      <c r="AG123" s="73">
        <f t="shared" si="21"/>
        <v>0</v>
      </c>
      <c r="AH123" s="78" t="str">
        <f t="shared" si="22"/>
        <v>-</v>
      </c>
      <c r="AI123" s="81">
        <f t="shared" si="23"/>
        <v>0</v>
      </c>
    </row>
    <row r="124" spans="1:35" ht="12.75">
      <c r="A124" s="71">
        <v>1303630</v>
      </c>
      <c r="B124" s="72">
        <v>699</v>
      </c>
      <c r="C124" s="81" t="s">
        <v>430</v>
      </c>
      <c r="D124" s="73" t="s">
        <v>431</v>
      </c>
      <c r="E124" s="73" t="s">
        <v>432</v>
      </c>
      <c r="F124" s="74" t="s">
        <v>31</v>
      </c>
      <c r="G124" s="101">
        <v>30222</v>
      </c>
      <c r="H124" s="75">
        <v>70</v>
      </c>
      <c r="I124" s="82">
        <v>7066724297</v>
      </c>
      <c r="J124" s="76" t="s">
        <v>122</v>
      </c>
      <c r="K124" s="35" t="s">
        <v>34</v>
      </c>
      <c r="L124" s="33" t="s">
        <v>625</v>
      </c>
      <c r="M124" s="103">
        <v>3606</v>
      </c>
      <c r="N124" s="83" t="s">
        <v>625</v>
      </c>
      <c r="O124" s="77">
        <v>24.91849092</v>
      </c>
      <c r="P124" s="35" t="str">
        <f t="shared" si="27"/>
        <v>YES</v>
      </c>
      <c r="Q124" s="36"/>
      <c r="R124" s="84"/>
      <c r="S124" s="110" t="s">
        <v>34</v>
      </c>
      <c r="T124" s="98"/>
      <c r="U124" s="37"/>
      <c r="V124" s="37"/>
      <c r="W124" s="34"/>
      <c r="X124" s="51" t="s">
        <v>624</v>
      </c>
      <c r="Y124" s="79" t="s">
        <v>625</v>
      </c>
      <c r="Z124" s="81">
        <f t="shared" si="14"/>
        <v>0</v>
      </c>
      <c r="AA124" s="73">
        <f t="shared" si="15"/>
        <v>0</v>
      </c>
      <c r="AB124" s="73">
        <f t="shared" si="16"/>
        <v>0</v>
      </c>
      <c r="AC124" s="73">
        <f t="shared" si="17"/>
        <v>0</v>
      </c>
      <c r="AD124" s="78" t="str">
        <f t="shared" si="18"/>
        <v>-</v>
      </c>
      <c r="AE124" s="81">
        <f t="shared" si="19"/>
        <v>0</v>
      </c>
      <c r="AF124" s="73">
        <f t="shared" si="20"/>
        <v>1</v>
      </c>
      <c r="AG124" s="73">
        <f t="shared" si="21"/>
        <v>0</v>
      </c>
      <c r="AH124" s="78" t="str">
        <f t="shared" si="22"/>
        <v>-</v>
      </c>
      <c r="AI124" s="81">
        <f t="shared" si="23"/>
        <v>0</v>
      </c>
    </row>
    <row r="125" spans="1:35" ht="12.75">
      <c r="A125" s="71">
        <v>1300009</v>
      </c>
      <c r="B125" s="72">
        <v>856</v>
      </c>
      <c r="C125" s="81" t="s">
        <v>49</v>
      </c>
      <c r="D125" s="73" t="s">
        <v>50</v>
      </c>
      <c r="E125" s="73" t="s">
        <v>51</v>
      </c>
      <c r="F125" s="74" t="s">
        <v>31</v>
      </c>
      <c r="G125" s="101">
        <v>30080</v>
      </c>
      <c r="H125" s="75" t="s">
        <v>32</v>
      </c>
      <c r="I125" s="82">
        <v>7704322404</v>
      </c>
      <c r="J125" s="76" t="s">
        <v>52</v>
      </c>
      <c r="K125" s="35" t="s">
        <v>34</v>
      </c>
      <c r="L125" s="33" t="s">
        <v>625</v>
      </c>
      <c r="M125" s="103">
        <v>0</v>
      </c>
      <c r="N125" s="83" t="s">
        <v>625</v>
      </c>
      <c r="O125" s="77" t="s">
        <v>38</v>
      </c>
      <c r="P125" s="35" t="s">
        <v>38</v>
      </c>
      <c r="Q125" s="36"/>
      <c r="R125" s="84"/>
      <c r="S125" s="110" t="s">
        <v>34</v>
      </c>
      <c r="T125" s="98"/>
      <c r="U125" s="37"/>
      <c r="V125" s="37"/>
      <c r="W125" s="34"/>
      <c r="X125" s="51" t="s">
        <v>625</v>
      </c>
      <c r="Y125" s="79" t="s">
        <v>625</v>
      </c>
      <c r="Z125" s="81">
        <f t="shared" si="14"/>
        <v>0</v>
      </c>
      <c r="AA125" s="73">
        <f t="shared" si="15"/>
        <v>0</v>
      </c>
      <c r="AB125" s="73">
        <f t="shared" si="16"/>
        <v>0</v>
      </c>
      <c r="AC125" s="73">
        <f t="shared" si="17"/>
        <v>0</v>
      </c>
      <c r="AD125" s="78" t="str">
        <f t="shared" si="18"/>
        <v>-</v>
      </c>
      <c r="AE125" s="81">
        <f t="shared" si="19"/>
        <v>0</v>
      </c>
      <c r="AF125" s="73">
        <f t="shared" si="20"/>
        <v>0</v>
      </c>
      <c r="AG125" s="73">
        <f t="shared" si="21"/>
        <v>0</v>
      </c>
      <c r="AH125" s="78" t="str">
        <f t="shared" si="22"/>
        <v>-</v>
      </c>
      <c r="AI125" s="81">
        <f t="shared" si="23"/>
        <v>0</v>
      </c>
    </row>
    <row r="126" spans="1:35" ht="12.75">
      <c r="A126" s="71">
        <v>1303660</v>
      </c>
      <c r="B126" s="72">
        <v>700</v>
      </c>
      <c r="C126" s="81" t="s">
        <v>433</v>
      </c>
      <c r="D126" s="73" t="s">
        <v>434</v>
      </c>
      <c r="E126" s="73" t="s">
        <v>435</v>
      </c>
      <c r="F126" s="74" t="s">
        <v>31</v>
      </c>
      <c r="G126" s="101">
        <v>39837</v>
      </c>
      <c r="H126" s="75" t="s">
        <v>32</v>
      </c>
      <c r="I126" s="82">
        <v>2297585592</v>
      </c>
      <c r="J126" s="76" t="s">
        <v>101</v>
      </c>
      <c r="K126" s="35" t="s">
        <v>39</v>
      </c>
      <c r="L126" s="33" t="s">
        <v>625</v>
      </c>
      <c r="M126" s="103">
        <v>1042</v>
      </c>
      <c r="N126" s="83" t="s">
        <v>625</v>
      </c>
      <c r="O126" s="77">
        <v>26.37554585</v>
      </c>
      <c r="P126" s="35" t="str">
        <f aca="true" t="shared" si="28" ref="P126:P133">IF(O126&lt;20,"NO","YES")</f>
        <v>YES</v>
      </c>
      <c r="Q126" s="36"/>
      <c r="R126" s="84"/>
      <c r="S126" s="110" t="s">
        <v>39</v>
      </c>
      <c r="T126" s="98"/>
      <c r="U126" s="37"/>
      <c r="V126" s="37"/>
      <c r="W126" s="34"/>
      <c r="X126" s="51" t="s">
        <v>623</v>
      </c>
      <c r="Y126" s="79" t="s">
        <v>625</v>
      </c>
      <c r="Z126" s="81">
        <f t="shared" si="14"/>
        <v>1</v>
      </c>
      <c r="AA126" s="73">
        <f t="shared" si="15"/>
        <v>0</v>
      </c>
      <c r="AB126" s="73">
        <f t="shared" si="16"/>
        <v>0</v>
      </c>
      <c r="AC126" s="73">
        <f t="shared" si="17"/>
        <v>0</v>
      </c>
      <c r="AD126" s="78" t="str">
        <f t="shared" si="18"/>
        <v>-</v>
      </c>
      <c r="AE126" s="81">
        <f t="shared" si="19"/>
        <v>1</v>
      </c>
      <c r="AF126" s="73">
        <f t="shared" si="20"/>
        <v>1</v>
      </c>
      <c r="AG126" s="73" t="str">
        <f t="shared" si="21"/>
        <v>Initial</v>
      </c>
      <c r="AH126" s="78" t="str">
        <f t="shared" si="22"/>
        <v>RLIS</v>
      </c>
      <c r="AI126" s="81">
        <f t="shared" si="23"/>
        <v>0</v>
      </c>
    </row>
    <row r="127" spans="1:35" ht="12.75">
      <c r="A127" s="71">
        <v>1303690</v>
      </c>
      <c r="B127" s="72">
        <v>701</v>
      </c>
      <c r="C127" s="81" t="s">
        <v>436</v>
      </c>
      <c r="D127" s="73" t="s">
        <v>437</v>
      </c>
      <c r="E127" s="73" t="s">
        <v>438</v>
      </c>
      <c r="F127" s="74" t="s">
        <v>31</v>
      </c>
      <c r="G127" s="101">
        <v>31730</v>
      </c>
      <c r="H127" s="75">
        <v>1730</v>
      </c>
      <c r="I127" s="82">
        <v>2293362100</v>
      </c>
      <c r="J127" s="76" t="s">
        <v>97</v>
      </c>
      <c r="K127" s="35" t="s">
        <v>34</v>
      </c>
      <c r="L127" s="33" t="s">
        <v>625</v>
      </c>
      <c r="M127" s="103">
        <v>2797</v>
      </c>
      <c r="N127" s="83" t="s">
        <v>625</v>
      </c>
      <c r="O127" s="77">
        <v>28.1479467</v>
      </c>
      <c r="P127" s="35" t="str">
        <f t="shared" si="28"/>
        <v>YES</v>
      </c>
      <c r="Q127" s="36"/>
      <c r="R127" s="84"/>
      <c r="S127" s="110" t="s">
        <v>39</v>
      </c>
      <c r="T127" s="98"/>
      <c r="U127" s="37"/>
      <c r="V127" s="37"/>
      <c r="W127" s="34"/>
      <c r="X127" s="51" t="s">
        <v>624</v>
      </c>
      <c r="Y127" s="79" t="s">
        <v>625</v>
      </c>
      <c r="Z127" s="81">
        <f t="shared" si="14"/>
        <v>0</v>
      </c>
      <c r="AA127" s="73">
        <f t="shared" si="15"/>
        <v>0</v>
      </c>
      <c r="AB127" s="73">
        <f t="shared" si="16"/>
        <v>0</v>
      </c>
      <c r="AC127" s="73">
        <f t="shared" si="17"/>
        <v>0</v>
      </c>
      <c r="AD127" s="78" t="str">
        <f t="shared" si="18"/>
        <v>-</v>
      </c>
      <c r="AE127" s="81">
        <f t="shared" si="19"/>
        <v>1</v>
      </c>
      <c r="AF127" s="73">
        <f t="shared" si="20"/>
        <v>1</v>
      </c>
      <c r="AG127" s="73" t="str">
        <f t="shared" si="21"/>
        <v>Initial</v>
      </c>
      <c r="AH127" s="78" t="str">
        <f t="shared" si="22"/>
        <v>RLIS</v>
      </c>
      <c r="AI127" s="81">
        <f t="shared" si="23"/>
        <v>0</v>
      </c>
    </row>
    <row r="128" spans="1:35" ht="12.75">
      <c r="A128" s="71">
        <v>1303720</v>
      </c>
      <c r="B128" s="72">
        <v>702</v>
      </c>
      <c r="C128" s="81" t="s">
        <v>439</v>
      </c>
      <c r="D128" s="73" t="s">
        <v>440</v>
      </c>
      <c r="E128" s="73" t="s">
        <v>441</v>
      </c>
      <c r="F128" s="74" t="s">
        <v>31</v>
      </c>
      <c r="G128" s="101">
        <v>31029</v>
      </c>
      <c r="H128" s="75">
        <v>1029</v>
      </c>
      <c r="I128" s="82">
        <v>4789942031</v>
      </c>
      <c r="J128" s="76" t="s">
        <v>148</v>
      </c>
      <c r="K128" s="35" t="s">
        <v>34</v>
      </c>
      <c r="L128" s="33" t="s">
        <v>625</v>
      </c>
      <c r="M128" s="103">
        <v>3711</v>
      </c>
      <c r="N128" s="83" t="s">
        <v>625</v>
      </c>
      <c r="O128" s="77">
        <v>15.22248244</v>
      </c>
      <c r="P128" s="35" t="str">
        <f t="shared" si="28"/>
        <v>NO</v>
      </c>
      <c r="Q128" s="36"/>
      <c r="R128" s="84"/>
      <c r="S128" s="110" t="s">
        <v>34</v>
      </c>
      <c r="T128" s="98"/>
      <c r="U128" s="37"/>
      <c r="V128" s="37"/>
      <c r="W128" s="34"/>
      <c r="X128" s="51" t="s">
        <v>624</v>
      </c>
      <c r="Y128" s="79" t="s">
        <v>625</v>
      </c>
      <c r="Z128" s="81">
        <f t="shared" si="14"/>
        <v>0</v>
      </c>
      <c r="AA128" s="73">
        <f t="shared" si="15"/>
        <v>0</v>
      </c>
      <c r="AB128" s="73">
        <f t="shared" si="16"/>
        <v>0</v>
      </c>
      <c r="AC128" s="73">
        <f t="shared" si="17"/>
        <v>0</v>
      </c>
      <c r="AD128" s="78" t="str">
        <f t="shared" si="18"/>
        <v>-</v>
      </c>
      <c r="AE128" s="81">
        <f t="shared" si="19"/>
        <v>0</v>
      </c>
      <c r="AF128" s="73">
        <f t="shared" si="20"/>
        <v>0</v>
      </c>
      <c r="AG128" s="73">
        <f t="shared" si="21"/>
        <v>0</v>
      </c>
      <c r="AH128" s="78" t="str">
        <f t="shared" si="22"/>
        <v>-</v>
      </c>
      <c r="AI128" s="81">
        <f t="shared" si="23"/>
        <v>0</v>
      </c>
    </row>
    <row r="129" spans="1:35" ht="12.75">
      <c r="A129" s="71">
        <v>1303750</v>
      </c>
      <c r="B129" s="72">
        <v>703</v>
      </c>
      <c r="C129" s="81" t="s">
        <v>442</v>
      </c>
      <c r="D129" s="73" t="s">
        <v>443</v>
      </c>
      <c r="E129" s="73" t="s">
        <v>444</v>
      </c>
      <c r="F129" s="74" t="s">
        <v>31</v>
      </c>
      <c r="G129" s="101">
        <v>30445</v>
      </c>
      <c r="H129" s="75">
        <v>445</v>
      </c>
      <c r="I129" s="82">
        <v>9125832740</v>
      </c>
      <c r="J129" s="76" t="s">
        <v>101</v>
      </c>
      <c r="K129" s="35" t="s">
        <v>39</v>
      </c>
      <c r="L129" s="33" t="s">
        <v>625</v>
      </c>
      <c r="M129" s="103">
        <v>1263</v>
      </c>
      <c r="N129" s="83" t="s">
        <v>625</v>
      </c>
      <c r="O129" s="77">
        <v>24.45472571</v>
      </c>
      <c r="P129" s="35" t="str">
        <f t="shared" si="28"/>
        <v>YES</v>
      </c>
      <c r="Q129" s="36"/>
      <c r="R129" s="84"/>
      <c r="S129" s="110" t="s">
        <v>39</v>
      </c>
      <c r="T129" s="98"/>
      <c r="U129" s="37"/>
      <c r="V129" s="37"/>
      <c r="W129" s="34"/>
      <c r="X129" s="51" t="s">
        <v>623</v>
      </c>
      <c r="Y129" s="79" t="s">
        <v>625</v>
      </c>
      <c r="Z129" s="81">
        <f t="shared" si="14"/>
        <v>1</v>
      </c>
      <c r="AA129" s="73">
        <f t="shared" si="15"/>
        <v>0</v>
      </c>
      <c r="AB129" s="73">
        <f t="shared" si="16"/>
        <v>0</v>
      </c>
      <c r="AC129" s="73">
        <f t="shared" si="17"/>
        <v>0</v>
      </c>
      <c r="AD129" s="78" t="str">
        <f t="shared" si="18"/>
        <v>-</v>
      </c>
      <c r="AE129" s="81">
        <f t="shared" si="19"/>
        <v>1</v>
      </c>
      <c r="AF129" s="73">
        <f t="shared" si="20"/>
        <v>1</v>
      </c>
      <c r="AG129" s="73" t="str">
        <f t="shared" si="21"/>
        <v>Initial</v>
      </c>
      <c r="AH129" s="78" t="str">
        <f t="shared" si="22"/>
        <v>RLIS</v>
      </c>
      <c r="AI129" s="81">
        <f t="shared" si="23"/>
        <v>0</v>
      </c>
    </row>
    <row r="130" spans="1:35" ht="12.75">
      <c r="A130" s="71">
        <v>1303780</v>
      </c>
      <c r="B130" s="72">
        <v>704</v>
      </c>
      <c r="C130" s="81" t="s">
        <v>445</v>
      </c>
      <c r="D130" s="73" t="s">
        <v>446</v>
      </c>
      <c r="E130" s="73" t="s">
        <v>447</v>
      </c>
      <c r="F130" s="74" t="s">
        <v>31</v>
      </c>
      <c r="G130" s="101">
        <v>30650</v>
      </c>
      <c r="H130" s="75">
        <v>650</v>
      </c>
      <c r="I130" s="82">
        <v>7063420752</v>
      </c>
      <c r="J130" s="76" t="s">
        <v>97</v>
      </c>
      <c r="K130" s="35" t="s">
        <v>34</v>
      </c>
      <c r="L130" s="33" t="s">
        <v>625</v>
      </c>
      <c r="M130" s="103">
        <v>3227</v>
      </c>
      <c r="N130" s="83" t="s">
        <v>625</v>
      </c>
      <c r="O130" s="77">
        <v>16.40407785</v>
      </c>
      <c r="P130" s="35" t="str">
        <f t="shared" si="28"/>
        <v>NO</v>
      </c>
      <c r="Q130" s="36"/>
      <c r="R130" s="84"/>
      <c r="S130" s="110" t="s">
        <v>39</v>
      </c>
      <c r="T130" s="98"/>
      <c r="U130" s="37"/>
      <c r="V130" s="37"/>
      <c r="W130" s="34"/>
      <c r="X130" s="51" t="s">
        <v>624</v>
      </c>
      <c r="Y130" s="79" t="s">
        <v>625</v>
      </c>
      <c r="Z130" s="81">
        <f t="shared" si="14"/>
        <v>0</v>
      </c>
      <c r="AA130" s="73">
        <f t="shared" si="15"/>
        <v>0</v>
      </c>
      <c r="AB130" s="73">
        <f t="shared" si="16"/>
        <v>0</v>
      </c>
      <c r="AC130" s="73">
        <f t="shared" si="17"/>
        <v>0</v>
      </c>
      <c r="AD130" s="78" t="str">
        <f t="shared" si="18"/>
        <v>-</v>
      </c>
      <c r="AE130" s="81">
        <f t="shared" si="19"/>
        <v>1</v>
      </c>
      <c r="AF130" s="73">
        <f t="shared" si="20"/>
        <v>0</v>
      </c>
      <c r="AG130" s="73">
        <f t="shared" si="21"/>
        <v>0</v>
      </c>
      <c r="AH130" s="78" t="str">
        <f t="shared" si="22"/>
        <v>-</v>
      </c>
      <c r="AI130" s="81">
        <f t="shared" si="23"/>
        <v>0</v>
      </c>
    </row>
    <row r="131" spans="1:35" ht="12.75">
      <c r="A131" s="71">
        <v>1303840</v>
      </c>
      <c r="B131" s="72">
        <v>705</v>
      </c>
      <c r="C131" s="81" t="s">
        <v>448</v>
      </c>
      <c r="D131" s="73" t="s">
        <v>449</v>
      </c>
      <c r="E131" s="73" t="s">
        <v>450</v>
      </c>
      <c r="F131" s="74" t="s">
        <v>31</v>
      </c>
      <c r="G131" s="101">
        <v>30705</v>
      </c>
      <c r="H131" s="75">
        <v>705</v>
      </c>
      <c r="I131" s="82">
        <v>7066954531</v>
      </c>
      <c r="J131" s="76" t="s">
        <v>148</v>
      </c>
      <c r="K131" s="35" t="s">
        <v>34</v>
      </c>
      <c r="L131" s="33" t="s">
        <v>625</v>
      </c>
      <c r="M131" s="103">
        <v>7497</v>
      </c>
      <c r="N131" s="83" t="s">
        <v>625</v>
      </c>
      <c r="O131" s="77">
        <v>17.17638247</v>
      </c>
      <c r="P131" s="35" t="str">
        <f t="shared" si="28"/>
        <v>NO</v>
      </c>
      <c r="Q131" s="36"/>
      <c r="R131" s="84"/>
      <c r="S131" s="110" t="s">
        <v>34</v>
      </c>
      <c r="T131" s="98"/>
      <c r="U131" s="37"/>
      <c r="V131" s="37"/>
      <c r="W131" s="34"/>
      <c r="X131" s="51" t="s">
        <v>624</v>
      </c>
      <c r="Y131" s="79" t="s">
        <v>625</v>
      </c>
      <c r="Z131" s="81">
        <f t="shared" si="14"/>
        <v>0</v>
      </c>
      <c r="AA131" s="73">
        <f t="shared" si="15"/>
        <v>0</v>
      </c>
      <c r="AB131" s="73">
        <f t="shared" si="16"/>
        <v>0</v>
      </c>
      <c r="AC131" s="73">
        <f t="shared" si="17"/>
        <v>0</v>
      </c>
      <c r="AD131" s="78" t="str">
        <f t="shared" si="18"/>
        <v>-</v>
      </c>
      <c r="AE131" s="81">
        <f t="shared" si="19"/>
        <v>0</v>
      </c>
      <c r="AF131" s="73">
        <f t="shared" si="20"/>
        <v>0</v>
      </c>
      <c r="AG131" s="73">
        <f t="shared" si="21"/>
        <v>0</v>
      </c>
      <c r="AH131" s="78" t="str">
        <f t="shared" si="22"/>
        <v>-</v>
      </c>
      <c r="AI131" s="81">
        <f t="shared" si="23"/>
        <v>0</v>
      </c>
    </row>
    <row r="132" spans="1:35" ht="12.75">
      <c r="A132" s="71">
        <v>1303870</v>
      </c>
      <c r="B132" s="72">
        <v>706</v>
      </c>
      <c r="C132" s="81" t="s">
        <v>451</v>
      </c>
      <c r="D132" s="73" t="s">
        <v>452</v>
      </c>
      <c r="E132" s="73" t="s">
        <v>453</v>
      </c>
      <c r="F132" s="74" t="s">
        <v>31</v>
      </c>
      <c r="G132" s="101">
        <v>31906</v>
      </c>
      <c r="H132" s="75" t="s">
        <v>32</v>
      </c>
      <c r="I132" s="82">
        <v>7066490500</v>
      </c>
      <c r="J132" s="76" t="s">
        <v>454</v>
      </c>
      <c r="K132" s="35" t="s">
        <v>34</v>
      </c>
      <c r="L132" s="33" t="s">
        <v>625</v>
      </c>
      <c r="M132" s="103">
        <v>32490</v>
      </c>
      <c r="N132" s="83" t="s">
        <v>625</v>
      </c>
      <c r="O132" s="77">
        <v>23.07557784</v>
      </c>
      <c r="P132" s="35" t="str">
        <f t="shared" si="28"/>
        <v>YES</v>
      </c>
      <c r="Q132" s="36"/>
      <c r="R132" s="84"/>
      <c r="S132" s="110" t="s">
        <v>34</v>
      </c>
      <c r="T132" s="98"/>
      <c r="U132" s="37"/>
      <c r="V132" s="37"/>
      <c r="W132" s="34"/>
      <c r="X132" s="51" t="s">
        <v>624</v>
      </c>
      <c r="Y132" s="79" t="s">
        <v>625</v>
      </c>
      <c r="Z132" s="81">
        <f t="shared" si="14"/>
        <v>0</v>
      </c>
      <c r="AA132" s="73">
        <f t="shared" si="15"/>
        <v>0</v>
      </c>
      <c r="AB132" s="73">
        <f t="shared" si="16"/>
        <v>0</v>
      </c>
      <c r="AC132" s="73">
        <f t="shared" si="17"/>
        <v>0</v>
      </c>
      <c r="AD132" s="78" t="str">
        <f t="shared" si="18"/>
        <v>-</v>
      </c>
      <c r="AE132" s="81">
        <f t="shared" si="19"/>
        <v>0</v>
      </c>
      <c r="AF132" s="73">
        <f t="shared" si="20"/>
        <v>1</v>
      </c>
      <c r="AG132" s="73">
        <f t="shared" si="21"/>
        <v>0</v>
      </c>
      <c r="AH132" s="78" t="str">
        <f t="shared" si="22"/>
        <v>-</v>
      </c>
      <c r="AI132" s="81">
        <f t="shared" si="23"/>
        <v>0</v>
      </c>
    </row>
    <row r="133" spans="1:35" ht="12.75">
      <c r="A133" s="71">
        <v>1303930</v>
      </c>
      <c r="B133" s="72">
        <v>707</v>
      </c>
      <c r="C133" s="81" t="s">
        <v>455</v>
      </c>
      <c r="D133" s="73" t="s">
        <v>456</v>
      </c>
      <c r="E133" s="73" t="s">
        <v>457</v>
      </c>
      <c r="F133" s="74" t="s">
        <v>31</v>
      </c>
      <c r="G133" s="101">
        <v>30014</v>
      </c>
      <c r="H133" s="75" t="s">
        <v>32</v>
      </c>
      <c r="I133" s="82">
        <v>7707871330</v>
      </c>
      <c r="J133" s="76" t="s">
        <v>122</v>
      </c>
      <c r="K133" s="35" t="s">
        <v>34</v>
      </c>
      <c r="L133" s="33" t="s">
        <v>625</v>
      </c>
      <c r="M133" s="103">
        <v>16525</v>
      </c>
      <c r="N133" s="83" t="s">
        <v>625</v>
      </c>
      <c r="O133" s="77">
        <v>16.00124961</v>
      </c>
      <c r="P133" s="35" t="str">
        <f t="shared" si="28"/>
        <v>NO</v>
      </c>
      <c r="Q133" s="36"/>
      <c r="R133" s="84"/>
      <c r="S133" s="110" t="s">
        <v>34</v>
      </c>
      <c r="T133" s="98"/>
      <c r="U133" s="37"/>
      <c r="V133" s="37"/>
      <c r="W133" s="34"/>
      <c r="X133" s="51" t="s">
        <v>623</v>
      </c>
      <c r="Y133" s="79" t="s">
        <v>625</v>
      </c>
      <c r="Z133" s="81">
        <f t="shared" si="14"/>
        <v>0</v>
      </c>
      <c r="AA133" s="73">
        <f t="shared" si="15"/>
        <v>0</v>
      </c>
      <c r="AB133" s="73">
        <f t="shared" si="16"/>
        <v>0</v>
      </c>
      <c r="AC133" s="73">
        <f t="shared" si="17"/>
        <v>0</v>
      </c>
      <c r="AD133" s="78" t="str">
        <f t="shared" si="18"/>
        <v>-</v>
      </c>
      <c r="AE133" s="81">
        <f t="shared" si="19"/>
        <v>0</v>
      </c>
      <c r="AF133" s="73">
        <f t="shared" si="20"/>
        <v>0</v>
      </c>
      <c r="AG133" s="73">
        <f t="shared" si="21"/>
        <v>0</v>
      </c>
      <c r="AH133" s="78" t="str">
        <f t="shared" si="22"/>
        <v>-</v>
      </c>
      <c r="AI133" s="81">
        <f t="shared" si="23"/>
        <v>0</v>
      </c>
    </row>
    <row r="134" spans="1:35" ht="12.75">
      <c r="A134" s="71">
        <v>1300007</v>
      </c>
      <c r="B134" s="72">
        <v>852</v>
      </c>
      <c r="C134" s="81" t="s">
        <v>43</v>
      </c>
      <c r="D134" s="73" t="s">
        <v>44</v>
      </c>
      <c r="E134" s="73" t="s">
        <v>45</v>
      </c>
      <c r="F134" s="74" t="s">
        <v>31</v>
      </c>
      <c r="G134" s="101">
        <v>30540</v>
      </c>
      <c r="H134" s="75" t="s">
        <v>32</v>
      </c>
      <c r="I134" s="82">
        <v>7062761111</v>
      </c>
      <c r="J134" s="76">
        <v>8</v>
      </c>
      <c r="K134" s="35" t="s">
        <v>39</v>
      </c>
      <c r="L134" s="33" t="s">
        <v>625</v>
      </c>
      <c r="M134" s="103">
        <v>0</v>
      </c>
      <c r="N134" s="83" t="s">
        <v>625</v>
      </c>
      <c r="O134" s="77" t="s">
        <v>38</v>
      </c>
      <c r="P134" s="35" t="s">
        <v>38</v>
      </c>
      <c r="Q134" s="36"/>
      <c r="R134" s="84"/>
      <c r="S134" s="110" t="s">
        <v>39</v>
      </c>
      <c r="T134" s="98"/>
      <c r="U134" s="37"/>
      <c r="V134" s="37"/>
      <c r="W134" s="34"/>
      <c r="X134" s="51" t="s">
        <v>625</v>
      </c>
      <c r="Y134" s="79" t="s">
        <v>625</v>
      </c>
      <c r="Z134" s="81">
        <f aca="true" t="shared" si="29" ref="Z134:Z197">IF(OR(K134="YES",L134="YES"),1,0)</f>
        <v>1</v>
      </c>
      <c r="AA134" s="73">
        <f aca="true" t="shared" si="30" ref="AA134:AA197">IF(OR(AND(ISNUMBER(M134),AND(M134&gt;0,M134&lt;600)),AND(ISNUMBER(M134),AND(M134&gt;0,N134="YES"))),1,0)</f>
        <v>0</v>
      </c>
      <c r="AB134" s="73">
        <f aca="true" t="shared" si="31" ref="AB134:AB197">IF(AND(OR(K134="YES",L134="YES"),(Z134=0)),"Trouble",0)</f>
        <v>0</v>
      </c>
      <c r="AC134" s="73">
        <f aca="true" t="shared" si="32" ref="AC134:AC197">IF(AND(OR(AND(ISNUMBER(M134),AND(M134&gt;0,M134&lt;600)),AND(ISNUMBER(M134),AND(M134&gt;0,N134="YES"))),(AA134=0)),"Trouble",0)</f>
        <v>0</v>
      </c>
      <c r="AD134" s="78" t="str">
        <f aca="true" t="shared" si="33" ref="AD134:AD197">IF(AND(Z134=1,AA134=1),"SRSA","-")</f>
        <v>-</v>
      </c>
      <c r="AE134" s="81">
        <f aca="true" t="shared" si="34" ref="AE134:AE197">IF(S134="YES",1,0)</f>
        <v>1</v>
      </c>
      <c r="AF134" s="73">
        <f aca="true" t="shared" si="35" ref="AF134:AF197">IF(OR(AND(ISNUMBER(Q134),Q134&gt;=20),(AND(ISNUMBER(Q134)=FALSE,AND(ISNUMBER(O134),O134&gt;=20)))),1,0)</f>
        <v>0</v>
      </c>
      <c r="AG134" s="73">
        <f aca="true" t="shared" si="36" ref="AG134:AG197">IF(AND(AE134=1,AF134=1),"Initial",0)</f>
        <v>0</v>
      </c>
      <c r="AH134" s="78" t="str">
        <f aca="true" t="shared" si="37" ref="AH134:AH197">IF(AND(AND(AG134="Initial",AI134=0),AND(ISNUMBER(M134),M134&gt;0)),"RLIS","-")</f>
        <v>-</v>
      </c>
      <c r="AI134" s="81">
        <f aca="true" t="shared" si="38" ref="AI134:AI197">IF(AND(AD134="SRSA",AG134="Initial"),"SRSA",0)</f>
        <v>0</v>
      </c>
    </row>
    <row r="135" spans="1:35" ht="12.75">
      <c r="A135" s="71">
        <v>1300010</v>
      </c>
      <c r="B135" s="72">
        <v>858</v>
      </c>
      <c r="C135" s="81" t="s">
        <v>53</v>
      </c>
      <c r="D135" s="73" t="s">
        <v>54</v>
      </c>
      <c r="E135" s="73" t="s">
        <v>55</v>
      </c>
      <c r="F135" s="74" t="s">
        <v>31</v>
      </c>
      <c r="G135" s="101">
        <v>30683</v>
      </c>
      <c r="H135" s="75" t="s">
        <v>32</v>
      </c>
      <c r="I135" s="82">
        <v>7067428292</v>
      </c>
      <c r="J135" s="76">
        <v>2</v>
      </c>
      <c r="K135" s="35" t="s">
        <v>34</v>
      </c>
      <c r="L135" s="33" t="s">
        <v>625</v>
      </c>
      <c r="M135" s="103">
        <v>0</v>
      </c>
      <c r="N135" s="83" t="s">
        <v>625</v>
      </c>
      <c r="O135" s="77" t="s">
        <v>38</v>
      </c>
      <c r="P135" s="35" t="s">
        <v>38</v>
      </c>
      <c r="Q135" s="36"/>
      <c r="R135" s="84"/>
      <c r="S135" s="110" t="s">
        <v>34</v>
      </c>
      <c r="T135" s="98"/>
      <c r="U135" s="37"/>
      <c r="V135" s="37"/>
      <c r="W135" s="34"/>
      <c r="X135" s="51" t="s">
        <v>625</v>
      </c>
      <c r="Y135" s="79" t="s">
        <v>625</v>
      </c>
      <c r="Z135" s="81">
        <f t="shared" si="29"/>
        <v>0</v>
      </c>
      <c r="AA135" s="73">
        <f t="shared" si="30"/>
        <v>0</v>
      </c>
      <c r="AB135" s="73">
        <f t="shared" si="31"/>
        <v>0</v>
      </c>
      <c r="AC135" s="73">
        <f t="shared" si="32"/>
        <v>0</v>
      </c>
      <c r="AD135" s="78" t="str">
        <f t="shared" si="33"/>
        <v>-</v>
      </c>
      <c r="AE135" s="81">
        <f t="shared" si="34"/>
        <v>0</v>
      </c>
      <c r="AF135" s="73">
        <f t="shared" si="35"/>
        <v>0</v>
      </c>
      <c r="AG135" s="73">
        <f t="shared" si="36"/>
        <v>0</v>
      </c>
      <c r="AH135" s="78" t="str">
        <f t="shared" si="37"/>
        <v>-</v>
      </c>
      <c r="AI135" s="81">
        <f t="shared" si="38"/>
        <v>0</v>
      </c>
    </row>
    <row r="136" spans="1:35" ht="12.75">
      <c r="A136" s="71">
        <v>1300006</v>
      </c>
      <c r="B136" s="72">
        <v>850</v>
      </c>
      <c r="C136" s="81" t="s">
        <v>40</v>
      </c>
      <c r="D136" s="73" t="s">
        <v>41</v>
      </c>
      <c r="E136" s="73" t="s">
        <v>42</v>
      </c>
      <c r="F136" s="74" t="s">
        <v>31</v>
      </c>
      <c r="G136" s="101">
        <v>30161</v>
      </c>
      <c r="H136" s="75" t="s">
        <v>32</v>
      </c>
      <c r="I136" s="82">
        <v>7062956189</v>
      </c>
      <c r="J136" s="76">
        <v>2</v>
      </c>
      <c r="K136" s="35" t="s">
        <v>34</v>
      </c>
      <c r="L136" s="33" t="s">
        <v>625</v>
      </c>
      <c r="M136" s="103">
        <v>0</v>
      </c>
      <c r="N136" s="83" t="s">
        <v>625</v>
      </c>
      <c r="O136" s="77" t="s">
        <v>38</v>
      </c>
      <c r="P136" s="35" t="s">
        <v>38</v>
      </c>
      <c r="Q136" s="36"/>
      <c r="R136" s="84"/>
      <c r="S136" s="110" t="s">
        <v>34</v>
      </c>
      <c r="T136" s="98"/>
      <c r="U136" s="37"/>
      <c r="V136" s="37"/>
      <c r="W136" s="34"/>
      <c r="X136" s="51" t="s">
        <v>625</v>
      </c>
      <c r="Y136" s="79" t="s">
        <v>625</v>
      </c>
      <c r="Z136" s="81">
        <f t="shared" si="29"/>
        <v>0</v>
      </c>
      <c r="AA136" s="73">
        <f t="shared" si="30"/>
        <v>0</v>
      </c>
      <c r="AB136" s="73">
        <f t="shared" si="31"/>
        <v>0</v>
      </c>
      <c r="AC136" s="73">
        <f t="shared" si="32"/>
        <v>0</v>
      </c>
      <c r="AD136" s="78" t="str">
        <f t="shared" si="33"/>
        <v>-</v>
      </c>
      <c r="AE136" s="81">
        <f t="shared" si="34"/>
        <v>0</v>
      </c>
      <c r="AF136" s="73">
        <f t="shared" si="35"/>
        <v>0</v>
      </c>
      <c r="AG136" s="73">
        <f t="shared" si="36"/>
        <v>0</v>
      </c>
      <c r="AH136" s="78" t="str">
        <f t="shared" si="37"/>
        <v>-</v>
      </c>
      <c r="AI136" s="81">
        <f t="shared" si="38"/>
        <v>0</v>
      </c>
    </row>
    <row r="137" spans="1:35" ht="12.75">
      <c r="A137" s="71">
        <v>1303960</v>
      </c>
      <c r="B137" s="72">
        <v>708</v>
      </c>
      <c r="C137" s="81" t="s">
        <v>458</v>
      </c>
      <c r="D137" s="73" t="s">
        <v>459</v>
      </c>
      <c r="E137" s="73" t="s">
        <v>460</v>
      </c>
      <c r="F137" s="74" t="s">
        <v>31</v>
      </c>
      <c r="G137" s="101">
        <v>30677</v>
      </c>
      <c r="H137" s="75">
        <v>677</v>
      </c>
      <c r="I137" s="82">
        <v>7067695130</v>
      </c>
      <c r="J137" s="76" t="s">
        <v>461</v>
      </c>
      <c r="K137" s="35" t="s">
        <v>34</v>
      </c>
      <c r="L137" s="33" t="s">
        <v>625</v>
      </c>
      <c r="M137" s="103">
        <v>6017</v>
      </c>
      <c r="N137" s="83" t="s">
        <v>625</v>
      </c>
      <c r="O137" s="77">
        <v>7.823405291</v>
      </c>
      <c r="P137" s="35" t="str">
        <f>IF(O137&lt;20,"NO","YES")</f>
        <v>NO</v>
      </c>
      <c r="Q137" s="36"/>
      <c r="R137" s="84"/>
      <c r="S137" s="110" t="s">
        <v>34</v>
      </c>
      <c r="T137" s="98"/>
      <c r="U137" s="37"/>
      <c r="V137" s="37"/>
      <c r="W137" s="34"/>
      <c r="X137" s="51" t="s">
        <v>623</v>
      </c>
      <c r="Y137" s="79" t="s">
        <v>625</v>
      </c>
      <c r="Z137" s="81">
        <f t="shared" si="29"/>
        <v>0</v>
      </c>
      <c r="AA137" s="73">
        <f t="shared" si="30"/>
        <v>0</v>
      </c>
      <c r="AB137" s="73">
        <f t="shared" si="31"/>
        <v>0</v>
      </c>
      <c r="AC137" s="73">
        <f t="shared" si="32"/>
        <v>0</v>
      </c>
      <c r="AD137" s="78" t="str">
        <f t="shared" si="33"/>
        <v>-</v>
      </c>
      <c r="AE137" s="81">
        <f t="shared" si="34"/>
        <v>0</v>
      </c>
      <c r="AF137" s="73">
        <f t="shared" si="35"/>
        <v>0</v>
      </c>
      <c r="AG137" s="73">
        <f t="shared" si="36"/>
        <v>0</v>
      </c>
      <c r="AH137" s="78" t="str">
        <f t="shared" si="37"/>
        <v>-</v>
      </c>
      <c r="AI137" s="81">
        <f t="shared" si="38"/>
        <v>0</v>
      </c>
    </row>
    <row r="138" spans="1:35" ht="12.75">
      <c r="A138" s="71">
        <v>1300014</v>
      </c>
      <c r="B138" s="72">
        <v>866</v>
      </c>
      <c r="C138" s="81" t="s">
        <v>63</v>
      </c>
      <c r="D138" s="73" t="s">
        <v>64</v>
      </c>
      <c r="E138" s="73" t="s">
        <v>65</v>
      </c>
      <c r="F138" s="74" t="s">
        <v>31</v>
      </c>
      <c r="G138" s="101">
        <v>31082</v>
      </c>
      <c r="H138" s="75" t="s">
        <v>32</v>
      </c>
      <c r="I138" s="82">
        <v>4785525178</v>
      </c>
      <c r="J138" s="76">
        <v>6</v>
      </c>
      <c r="K138" s="35" t="s">
        <v>34</v>
      </c>
      <c r="L138" s="33" t="s">
        <v>625</v>
      </c>
      <c r="M138" s="103">
        <v>0</v>
      </c>
      <c r="N138" s="83" t="s">
        <v>625</v>
      </c>
      <c r="O138" s="77" t="s">
        <v>38</v>
      </c>
      <c r="P138" s="35" t="s">
        <v>38</v>
      </c>
      <c r="Q138" s="36"/>
      <c r="R138" s="84"/>
      <c r="S138" s="110" t="s">
        <v>39</v>
      </c>
      <c r="T138" s="98"/>
      <c r="U138" s="37"/>
      <c r="V138" s="37"/>
      <c r="W138" s="34"/>
      <c r="X138" s="51" t="s">
        <v>625</v>
      </c>
      <c r="Y138" s="79" t="s">
        <v>625</v>
      </c>
      <c r="Z138" s="81">
        <f t="shared" si="29"/>
        <v>0</v>
      </c>
      <c r="AA138" s="73">
        <f t="shared" si="30"/>
        <v>0</v>
      </c>
      <c r="AB138" s="73">
        <f t="shared" si="31"/>
        <v>0</v>
      </c>
      <c r="AC138" s="73">
        <f t="shared" si="32"/>
        <v>0</v>
      </c>
      <c r="AD138" s="78" t="str">
        <f t="shared" si="33"/>
        <v>-</v>
      </c>
      <c r="AE138" s="81">
        <f t="shared" si="34"/>
        <v>1</v>
      </c>
      <c r="AF138" s="73">
        <f t="shared" si="35"/>
        <v>0</v>
      </c>
      <c r="AG138" s="73">
        <f t="shared" si="36"/>
        <v>0</v>
      </c>
      <c r="AH138" s="78" t="str">
        <f t="shared" si="37"/>
        <v>-</v>
      </c>
      <c r="AI138" s="81">
        <f t="shared" si="38"/>
        <v>0</v>
      </c>
    </row>
    <row r="139" spans="1:35" ht="12.75">
      <c r="A139" s="71">
        <v>1300023</v>
      </c>
      <c r="B139" s="72">
        <v>796</v>
      </c>
      <c r="C139" s="81" t="s">
        <v>84</v>
      </c>
      <c r="D139" s="73" t="s">
        <v>85</v>
      </c>
      <c r="E139" s="73" t="s">
        <v>86</v>
      </c>
      <c r="F139" s="74" t="s">
        <v>31</v>
      </c>
      <c r="G139" s="101">
        <v>30265</v>
      </c>
      <c r="H139" s="75" t="s">
        <v>32</v>
      </c>
      <c r="I139" s="82">
        <v>6784235155</v>
      </c>
      <c r="J139" s="76">
        <v>3</v>
      </c>
      <c r="K139" s="35" t="s">
        <v>34</v>
      </c>
      <c r="L139" s="33" t="s">
        <v>625</v>
      </c>
      <c r="M139" s="103">
        <v>149</v>
      </c>
      <c r="N139" s="83" t="s">
        <v>625</v>
      </c>
      <c r="O139" s="77" t="s">
        <v>38</v>
      </c>
      <c r="P139" s="35" t="s">
        <v>38</v>
      </c>
      <c r="Q139" s="36"/>
      <c r="R139" s="84"/>
      <c r="S139" s="110" t="s">
        <v>34</v>
      </c>
      <c r="T139" s="98"/>
      <c r="U139" s="37"/>
      <c r="V139" s="37"/>
      <c r="W139" s="34"/>
      <c r="X139" s="51" t="s">
        <v>623</v>
      </c>
      <c r="Y139" s="79" t="s">
        <v>625</v>
      </c>
      <c r="Z139" s="81">
        <f t="shared" si="29"/>
        <v>0</v>
      </c>
      <c r="AA139" s="73">
        <f t="shared" si="30"/>
        <v>1</v>
      </c>
      <c r="AB139" s="73">
        <f t="shared" si="31"/>
        <v>0</v>
      </c>
      <c r="AC139" s="73">
        <f t="shared" si="32"/>
        <v>0</v>
      </c>
      <c r="AD139" s="78" t="str">
        <f t="shared" si="33"/>
        <v>-</v>
      </c>
      <c r="AE139" s="81">
        <f t="shared" si="34"/>
        <v>0</v>
      </c>
      <c r="AF139" s="73">
        <f t="shared" si="35"/>
        <v>0</v>
      </c>
      <c r="AG139" s="73">
        <f t="shared" si="36"/>
        <v>0</v>
      </c>
      <c r="AH139" s="78" t="str">
        <f t="shared" si="37"/>
        <v>-</v>
      </c>
      <c r="AI139" s="81">
        <f t="shared" si="38"/>
        <v>0</v>
      </c>
    </row>
    <row r="140" spans="1:35" ht="12.75">
      <c r="A140" s="71">
        <v>1303990</v>
      </c>
      <c r="B140" s="72">
        <v>709</v>
      </c>
      <c r="C140" s="81" t="s">
        <v>462</v>
      </c>
      <c r="D140" s="73" t="s">
        <v>463</v>
      </c>
      <c r="E140" s="73" t="s">
        <v>464</v>
      </c>
      <c r="F140" s="74" t="s">
        <v>31</v>
      </c>
      <c r="G140" s="101">
        <v>30648</v>
      </c>
      <c r="H140" s="75">
        <v>648</v>
      </c>
      <c r="I140" s="82">
        <v>7067438128</v>
      </c>
      <c r="J140" s="76" t="s">
        <v>69</v>
      </c>
      <c r="K140" s="35" t="s">
        <v>39</v>
      </c>
      <c r="L140" s="33" t="s">
        <v>625</v>
      </c>
      <c r="M140" s="103">
        <v>2383</v>
      </c>
      <c r="N140" s="83" t="s">
        <v>625</v>
      </c>
      <c r="O140" s="77">
        <v>16.54075547</v>
      </c>
      <c r="P140" s="35" t="str">
        <f>IF(O140&lt;20,"NO","YES")</f>
        <v>NO</v>
      </c>
      <c r="Q140" s="36"/>
      <c r="R140" s="84"/>
      <c r="S140" s="110" t="s">
        <v>39</v>
      </c>
      <c r="T140" s="98"/>
      <c r="U140" s="37"/>
      <c r="V140" s="37"/>
      <c r="W140" s="34"/>
      <c r="X140" s="51" t="s">
        <v>624</v>
      </c>
      <c r="Y140" s="79" t="s">
        <v>625</v>
      </c>
      <c r="Z140" s="81">
        <f t="shared" si="29"/>
        <v>1</v>
      </c>
      <c r="AA140" s="73">
        <f t="shared" si="30"/>
        <v>0</v>
      </c>
      <c r="AB140" s="73">
        <f t="shared" si="31"/>
        <v>0</v>
      </c>
      <c r="AC140" s="73">
        <f t="shared" si="32"/>
        <v>0</v>
      </c>
      <c r="AD140" s="78" t="str">
        <f t="shared" si="33"/>
        <v>-</v>
      </c>
      <c r="AE140" s="81">
        <f t="shared" si="34"/>
        <v>1</v>
      </c>
      <c r="AF140" s="73">
        <f t="shared" si="35"/>
        <v>0</v>
      </c>
      <c r="AG140" s="73">
        <f t="shared" si="36"/>
        <v>0</v>
      </c>
      <c r="AH140" s="78" t="str">
        <f t="shared" si="37"/>
        <v>-</v>
      </c>
      <c r="AI140" s="81">
        <f t="shared" si="38"/>
        <v>0</v>
      </c>
    </row>
    <row r="141" spans="1:35" ht="12.75">
      <c r="A141" s="71">
        <v>1300021</v>
      </c>
      <c r="B141" s="72">
        <v>888</v>
      </c>
      <c r="C141" s="81" t="s">
        <v>77</v>
      </c>
      <c r="D141" s="73" t="s">
        <v>78</v>
      </c>
      <c r="E141" s="73" t="s">
        <v>79</v>
      </c>
      <c r="F141" s="74" t="s">
        <v>31</v>
      </c>
      <c r="G141" s="101">
        <v>31503</v>
      </c>
      <c r="H141" s="75" t="s">
        <v>32</v>
      </c>
      <c r="I141" s="82">
        <v>9122856151</v>
      </c>
      <c r="J141" s="76">
        <v>6</v>
      </c>
      <c r="K141" s="35" t="s">
        <v>34</v>
      </c>
      <c r="L141" s="33" t="s">
        <v>625</v>
      </c>
      <c r="M141" s="103">
        <v>0</v>
      </c>
      <c r="N141" s="83" t="s">
        <v>625</v>
      </c>
      <c r="O141" s="77" t="s">
        <v>38</v>
      </c>
      <c r="P141" s="35" t="s">
        <v>38</v>
      </c>
      <c r="Q141" s="36"/>
      <c r="R141" s="84"/>
      <c r="S141" s="110" t="s">
        <v>39</v>
      </c>
      <c r="T141" s="98"/>
      <c r="U141" s="37"/>
      <c r="V141" s="37"/>
      <c r="W141" s="34"/>
      <c r="X141" s="51" t="s">
        <v>625</v>
      </c>
      <c r="Y141" s="79" t="s">
        <v>625</v>
      </c>
      <c r="Z141" s="81">
        <f t="shared" si="29"/>
        <v>0</v>
      </c>
      <c r="AA141" s="73">
        <f t="shared" si="30"/>
        <v>0</v>
      </c>
      <c r="AB141" s="73">
        <f t="shared" si="31"/>
        <v>0</v>
      </c>
      <c r="AC141" s="73">
        <f t="shared" si="32"/>
        <v>0</v>
      </c>
      <c r="AD141" s="78" t="str">
        <f t="shared" si="33"/>
        <v>-</v>
      </c>
      <c r="AE141" s="81">
        <f t="shared" si="34"/>
        <v>1</v>
      </c>
      <c r="AF141" s="73">
        <f t="shared" si="35"/>
        <v>0</v>
      </c>
      <c r="AG141" s="73">
        <f t="shared" si="36"/>
        <v>0</v>
      </c>
      <c r="AH141" s="78" t="str">
        <f t="shared" si="37"/>
        <v>-</v>
      </c>
      <c r="AI141" s="81">
        <f t="shared" si="38"/>
        <v>0</v>
      </c>
    </row>
    <row r="142" spans="1:35" ht="12.75">
      <c r="A142" s="71">
        <v>1304020</v>
      </c>
      <c r="B142" s="72">
        <v>710</v>
      </c>
      <c r="C142" s="81" t="s">
        <v>465</v>
      </c>
      <c r="D142" s="73" t="s">
        <v>466</v>
      </c>
      <c r="E142" s="73" t="s">
        <v>467</v>
      </c>
      <c r="F142" s="74" t="s">
        <v>31</v>
      </c>
      <c r="G142" s="101">
        <v>30132</v>
      </c>
      <c r="H142" s="75">
        <v>132</v>
      </c>
      <c r="I142" s="82">
        <v>7704438000</v>
      </c>
      <c r="J142" s="76" t="s">
        <v>122</v>
      </c>
      <c r="K142" s="35" t="s">
        <v>34</v>
      </c>
      <c r="L142" s="33" t="s">
        <v>625</v>
      </c>
      <c r="M142" s="103">
        <v>23598</v>
      </c>
      <c r="N142" s="83" t="s">
        <v>625</v>
      </c>
      <c r="O142" s="77">
        <v>8.482906921</v>
      </c>
      <c r="P142" s="35" t="str">
        <f aca="true" t="shared" si="39" ref="P142:P147">IF(O142&lt;20,"NO","YES")</f>
        <v>NO</v>
      </c>
      <c r="Q142" s="36"/>
      <c r="R142" s="84"/>
      <c r="S142" s="110" t="s">
        <v>34</v>
      </c>
      <c r="T142" s="98"/>
      <c r="U142" s="37"/>
      <c r="V142" s="37"/>
      <c r="W142" s="34"/>
      <c r="X142" s="51" t="s">
        <v>624</v>
      </c>
      <c r="Y142" s="79" t="s">
        <v>625</v>
      </c>
      <c r="Z142" s="81">
        <f t="shared" si="29"/>
        <v>0</v>
      </c>
      <c r="AA142" s="73">
        <f t="shared" si="30"/>
        <v>0</v>
      </c>
      <c r="AB142" s="73">
        <f t="shared" si="31"/>
        <v>0</v>
      </c>
      <c r="AC142" s="73">
        <f t="shared" si="32"/>
        <v>0</v>
      </c>
      <c r="AD142" s="78" t="str">
        <f t="shared" si="33"/>
        <v>-</v>
      </c>
      <c r="AE142" s="81">
        <f t="shared" si="34"/>
        <v>0</v>
      </c>
      <c r="AF142" s="73">
        <f t="shared" si="35"/>
        <v>0</v>
      </c>
      <c r="AG142" s="73">
        <f t="shared" si="36"/>
        <v>0</v>
      </c>
      <c r="AH142" s="78" t="str">
        <f t="shared" si="37"/>
        <v>-</v>
      </c>
      <c r="AI142" s="81">
        <f t="shared" si="38"/>
        <v>0</v>
      </c>
    </row>
    <row r="143" spans="1:35" ht="12.75">
      <c r="A143" s="71">
        <v>1304050</v>
      </c>
      <c r="B143" s="72">
        <v>711</v>
      </c>
      <c r="C143" s="81" t="s">
        <v>468</v>
      </c>
      <c r="D143" s="73" t="s">
        <v>469</v>
      </c>
      <c r="E143" s="73" t="s">
        <v>470</v>
      </c>
      <c r="F143" s="74" t="s">
        <v>31</v>
      </c>
      <c r="G143" s="101">
        <v>31030</v>
      </c>
      <c r="H143" s="75">
        <v>1030</v>
      </c>
      <c r="I143" s="82">
        <v>4788255933</v>
      </c>
      <c r="J143" s="76" t="s">
        <v>97</v>
      </c>
      <c r="K143" s="35" t="s">
        <v>34</v>
      </c>
      <c r="L143" s="33" t="s">
        <v>625</v>
      </c>
      <c r="M143" s="103">
        <v>4197</v>
      </c>
      <c r="N143" s="83" t="s">
        <v>625</v>
      </c>
      <c r="O143" s="77">
        <v>24.86376022</v>
      </c>
      <c r="P143" s="35" t="str">
        <f t="shared" si="39"/>
        <v>YES</v>
      </c>
      <c r="Q143" s="36"/>
      <c r="R143" s="84"/>
      <c r="S143" s="110" t="s">
        <v>39</v>
      </c>
      <c r="T143" s="98"/>
      <c r="U143" s="37"/>
      <c r="V143" s="37"/>
      <c r="W143" s="34"/>
      <c r="X143" s="51" t="s">
        <v>624</v>
      </c>
      <c r="Y143" s="79" t="s">
        <v>625</v>
      </c>
      <c r="Z143" s="81">
        <f t="shared" si="29"/>
        <v>0</v>
      </c>
      <c r="AA143" s="73">
        <f t="shared" si="30"/>
        <v>0</v>
      </c>
      <c r="AB143" s="73">
        <f t="shared" si="31"/>
        <v>0</v>
      </c>
      <c r="AC143" s="73">
        <f t="shared" si="32"/>
        <v>0</v>
      </c>
      <c r="AD143" s="78" t="str">
        <f t="shared" si="33"/>
        <v>-</v>
      </c>
      <c r="AE143" s="81">
        <f t="shared" si="34"/>
        <v>1</v>
      </c>
      <c r="AF143" s="73">
        <f t="shared" si="35"/>
        <v>1</v>
      </c>
      <c r="AG143" s="73" t="str">
        <f t="shared" si="36"/>
        <v>Initial</v>
      </c>
      <c r="AH143" s="78" t="str">
        <f t="shared" si="37"/>
        <v>RLIS</v>
      </c>
      <c r="AI143" s="81">
        <f t="shared" si="38"/>
        <v>0</v>
      </c>
    </row>
    <row r="144" spans="1:35" ht="12.75">
      <c r="A144" s="71">
        <v>1304080</v>
      </c>
      <c r="B144" s="72">
        <v>784</v>
      </c>
      <c r="C144" s="81" t="s">
        <v>471</v>
      </c>
      <c r="D144" s="73" t="s">
        <v>472</v>
      </c>
      <c r="E144" s="73" t="s">
        <v>473</v>
      </c>
      <c r="F144" s="74" t="s">
        <v>31</v>
      </c>
      <c r="G144" s="101">
        <v>31779</v>
      </c>
      <c r="H144" s="75">
        <v>1779</v>
      </c>
      <c r="I144" s="82">
        <v>9122298715</v>
      </c>
      <c r="J144" s="76" t="s">
        <v>108</v>
      </c>
      <c r="K144" s="35" t="s">
        <v>34</v>
      </c>
      <c r="L144" s="33" t="s">
        <v>625</v>
      </c>
      <c r="M144" s="103">
        <v>1487</v>
      </c>
      <c r="N144" s="83" t="s">
        <v>625</v>
      </c>
      <c r="O144" s="77">
        <v>32.37486688</v>
      </c>
      <c r="P144" s="35" t="str">
        <f t="shared" si="39"/>
        <v>YES</v>
      </c>
      <c r="Q144" s="36"/>
      <c r="R144" s="84"/>
      <c r="S144" s="110" t="s">
        <v>39</v>
      </c>
      <c r="T144" s="98"/>
      <c r="U144" s="37"/>
      <c r="V144" s="37"/>
      <c r="W144" s="34"/>
      <c r="X144" s="51" t="s">
        <v>624</v>
      </c>
      <c r="Y144" s="79" t="s">
        <v>625</v>
      </c>
      <c r="Z144" s="81">
        <f t="shared" si="29"/>
        <v>0</v>
      </c>
      <c r="AA144" s="73">
        <f t="shared" si="30"/>
        <v>0</v>
      </c>
      <c r="AB144" s="73">
        <f t="shared" si="31"/>
        <v>0</v>
      </c>
      <c r="AC144" s="73">
        <f t="shared" si="32"/>
        <v>0</v>
      </c>
      <c r="AD144" s="78" t="str">
        <f t="shared" si="33"/>
        <v>-</v>
      </c>
      <c r="AE144" s="81">
        <f t="shared" si="34"/>
        <v>1</v>
      </c>
      <c r="AF144" s="73">
        <f t="shared" si="35"/>
        <v>1</v>
      </c>
      <c r="AG144" s="73" t="str">
        <f t="shared" si="36"/>
        <v>Initial</v>
      </c>
      <c r="AH144" s="78" t="str">
        <f t="shared" si="37"/>
        <v>RLIS</v>
      </c>
      <c r="AI144" s="81">
        <f t="shared" si="38"/>
        <v>0</v>
      </c>
    </row>
    <row r="145" spans="1:35" ht="12.75">
      <c r="A145" s="71">
        <v>1304110</v>
      </c>
      <c r="B145" s="72">
        <v>712</v>
      </c>
      <c r="C145" s="81" t="s">
        <v>474</v>
      </c>
      <c r="D145" s="73" t="s">
        <v>475</v>
      </c>
      <c r="E145" s="73" t="s">
        <v>476</v>
      </c>
      <c r="F145" s="74" t="s">
        <v>31</v>
      </c>
      <c r="G145" s="101">
        <v>30143</v>
      </c>
      <c r="H145" s="75">
        <v>143</v>
      </c>
      <c r="I145" s="82">
        <v>7062531700</v>
      </c>
      <c r="J145" s="76" t="s">
        <v>122</v>
      </c>
      <c r="K145" s="35" t="s">
        <v>34</v>
      </c>
      <c r="L145" s="33" t="s">
        <v>625</v>
      </c>
      <c r="M145" s="103">
        <v>4176</v>
      </c>
      <c r="N145" s="83" t="s">
        <v>625</v>
      </c>
      <c r="O145" s="77">
        <v>16.34948097</v>
      </c>
      <c r="P145" s="35" t="str">
        <f t="shared" si="39"/>
        <v>NO</v>
      </c>
      <c r="Q145" s="36"/>
      <c r="R145" s="84"/>
      <c r="S145" s="110" t="s">
        <v>34</v>
      </c>
      <c r="T145" s="98"/>
      <c r="U145" s="37"/>
      <c r="V145" s="37"/>
      <c r="W145" s="34"/>
      <c r="X145" s="51" t="s">
        <v>624</v>
      </c>
      <c r="Y145" s="79" t="s">
        <v>625</v>
      </c>
      <c r="Z145" s="81">
        <f t="shared" si="29"/>
        <v>0</v>
      </c>
      <c r="AA145" s="73">
        <f t="shared" si="30"/>
        <v>0</v>
      </c>
      <c r="AB145" s="73">
        <f t="shared" si="31"/>
        <v>0</v>
      </c>
      <c r="AC145" s="73">
        <f t="shared" si="32"/>
        <v>0</v>
      </c>
      <c r="AD145" s="78" t="str">
        <f t="shared" si="33"/>
        <v>-</v>
      </c>
      <c r="AE145" s="81">
        <f t="shared" si="34"/>
        <v>0</v>
      </c>
      <c r="AF145" s="73">
        <f t="shared" si="35"/>
        <v>0</v>
      </c>
      <c r="AG145" s="73">
        <f t="shared" si="36"/>
        <v>0</v>
      </c>
      <c r="AH145" s="78" t="str">
        <f t="shared" si="37"/>
        <v>-</v>
      </c>
      <c r="AI145" s="81">
        <f t="shared" si="38"/>
        <v>0</v>
      </c>
    </row>
    <row r="146" spans="1:35" ht="12.75">
      <c r="A146" s="71">
        <v>1304140</v>
      </c>
      <c r="B146" s="72">
        <v>713</v>
      </c>
      <c r="C146" s="81" t="s">
        <v>477</v>
      </c>
      <c r="D146" s="73" t="s">
        <v>478</v>
      </c>
      <c r="E146" s="73" t="s">
        <v>479</v>
      </c>
      <c r="F146" s="74" t="s">
        <v>31</v>
      </c>
      <c r="G146" s="101">
        <v>31516</v>
      </c>
      <c r="H146" s="75">
        <v>1516</v>
      </c>
      <c r="I146" s="82">
        <v>9124492044</v>
      </c>
      <c r="J146" s="76" t="s">
        <v>97</v>
      </c>
      <c r="K146" s="35" t="s">
        <v>34</v>
      </c>
      <c r="L146" s="33" t="s">
        <v>625</v>
      </c>
      <c r="M146" s="103">
        <v>3265</v>
      </c>
      <c r="N146" s="83" t="s">
        <v>625</v>
      </c>
      <c r="O146" s="77">
        <v>24.07950472</v>
      </c>
      <c r="P146" s="35" t="str">
        <f t="shared" si="39"/>
        <v>YES</v>
      </c>
      <c r="Q146" s="36"/>
      <c r="R146" s="84"/>
      <c r="S146" s="110" t="s">
        <v>39</v>
      </c>
      <c r="T146" s="98"/>
      <c r="U146" s="37"/>
      <c r="V146" s="37"/>
      <c r="W146" s="34"/>
      <c r="X146" s="51" t="s">
        <v>623</v>
      </c>
      <c r="Y146" s="79" t="s">
        <v>625</v>
      </c>
      <c r="Z146" s="81">
        <f t="shared" si="29"/>
        <v>0</v>
      </c>
      <c r="AA146" s="73">
        <f t="shared" si="30"/>
        <v>0</v>
      </c>
      <c r="AB146" s="73">
        <f t="shared" si="31"/>
        <v>0</v>
      </c>
      <c r="AC146" s="73">
        <f t="shared" si="32"/>
        <v>0</v>
      </c>
      <c r="AD146" s="78" t="str">
        <f t="shared" si="33"/>
        <v>-</v>
      </c>
      <c r="AE146" s="81">
        <f t="shared" si="34"/>
        <v>1</v>
      </c>
      <c r="AF146" s="73">
        <f t="shared" si="35"/>
        <v>1</v>
      </c>
      <c r="AG146" s="73" t="str">
        <f t="shared" si="36"/>
        <v>Initial</v>
      </c>
      <c r="AH146" s="78" t="str">
        <f t="shared" si="37"/>
        <v>RLIS</v>
      </c>
      <c r="AI146" s="81">
        <f t="shared" si="38"/>
        <v>0</v>
      </c>
    </row>
    <row r="147" spans="1:35" ht="12.75">
      <c r="A147" s="71">
        <v>1304170</v>
      </c>
      <c r="B147" s="72">
        <v>714</v>
      </c>
      <c r="C147" s="81" t="s">
        <v>480</v>
      </c>
      <c r="D147" s="73" t="s">
        <v>481</v>
      </c>
      <c r="E147" s="73" t="s">
        <v>482</v>
      </c>
      <c r="F147" s="74" t="s">
        <v>31</v>
      </c>
      <c r="G147" s="101">
        <v>30295</v>
      </c>
      <c r="H147" s="75">
        <v>295</v>
      </c>
      <c r="I147" s="82">
        <v>7705678489</v>
      </c>
      <c r="J147" s="76" t="s">
        <v>69</v>
      </c>
      <c r="K147" s="35" t="s">
        <v>39</v>
      </c>
      <c r="L147" s="33" t="s">
        <v>625</v>
      </c>
      <c r="M147" s="103">
        <v>3052</v>
      </c>
      <c r="N147" s="83" t="s">
        <v>625</v>
      </c>
      <c r="O147" s="77">
        <v>13.56652501</v>
      </c>
      <c r="P147" s="35" t="str">
        <f t="shared" si="39"/>
        <v>NO</v>
      </c>
      <c r="Q147" s="36"/>
      <c r="R147" s="84"/>
      <c r="S147" s="110" t="s">
        <v>39</v>
      </c>
      <c r="T147" s="98"/>
      <c r="U147" s="37"/>
      <c r="V147" s="37"/>
      <c r="W147" s="34"/>
      <c r="X147" s="51" t="s">
        <v>623</v>
      </c>
      <c r="Y147" s="79" t="s">
        <v>625</v>
      </c>
      <c r="Z147" s="81">
        <f t="shared" si="29"/>
        <v>1</v>
      </c>
      <c r="AA147" s="73">
        <f t="shared" si="30"/>
        <v>0</v>
      </c>
      <c r="AB147" s="73">
        <f t="shared" si="31"/>
        <v>0</v>
      </c>
      <c r="AC147" s="73">
        <f t="shared" si="32"/>
        <v>0</v>
      </c>
      <c r="AD147" s="78" t="str">
        <f t="shared" si="33"/>
        <v>-</v>
      </c>
      <c r="AE147" s="81">
        <f t="shared" si="34"/>
        <v>1</v>
      </c>
      <c r="AF147" s="73">
        <f t="shared" si="35"/>
        <v>0</v>
      </c>
      <c r="AG147" s="73">
        <f t="shared" si="36"/>
        <v>0</v>
      </c>
      <c r="AH147" s="78" t="str">
        <f t="shared" si="37"/>
        <v>-</v>
      </c>
      <c r="AI147" s="81">
        <f t="shared" si="38"/>
        <v>0</v>
      </c>
    </row>
    <row r="148" spans="1:35" ht="12.75">
      <c r="A148" s="71">
        <v>1300008</v>
      </c>
      <c r="B148" s="72">
        <v>854</v>
      </c>
      <c r="C148" s="81" t="s">
        <v>46</v>
      </c>
      <c r="D148" s="73" t="s">
        <v>47</v>
      </c>
      <c r="E148" s="73" t="s">
        <v>48</v>
      </c>
      <c r="F148" s="74" t="s">
        <v>31</v>
      </c>
      <c r="G148" s="101">
        <v>30528</v>
      </c>
      <c r="H148" s="75" t="s">
        <v>32</v>
      </c>
      <c r="I148" s="82">
        <v>7068652141</v>
      </c>
      <c r="J148" s="76">
        <v>7</v>
      </c>
      <c r="K148" s="35" t="s">
        <v>39</v>
      </c>
      <c r="L148" s="33" t="s">
        <v>625</v>
      </c>
      <c r="M148" s="103">
        <v>0</v>
      </c>
      <c r="N148" s="83" t="s">
        <v>625</v>
      </c>
      <c r="O148" s="77" t="s">
        <v>38</v>
      </c>
      <c r="P148" s="35" t="s">
        <v>38</v>
      </c>
      <c r="Q148" s="36"/>
      <c r="R148" s="84"/>
      <c r="S148" s="110" t="s">
        <v>39</v>
      </c>
      <c r="T148" s="98"/>
      <c r="U148" s="37"/>
      <c r="V148" s="37"/>
      <c r="W148" s="34"/>
      <c r="X148" s="51" t="s">
        <v>625</v>
      </c>
      <c r="Y148" s="79" t="s">
        <v>625</v>
      </c>
      <c r="Z148" s="81">
        <f t="shared" si="29"/>
        <v>1</v>
      </c>
      <c r="AA148" s="73">
        <f t="shared" si="30"/>
        <v>0</v>
      </c>
      <c r="AB148" s="73">
        <f t="shared" si="31"/>
        <v>0</v>
      </c>
      <c r="AC148" s="73">
        <f t="shared" si="32"/>
        <v>0</v>
      </c>
      <c r="AD148" s="78" t="str">
        <f t="shared" si="33"/>
        <v>-</v>
      </c>
      <c r="AE148" s="81">
        <f t="shared" si="34"/>
        <v>1</v>
      </c>
      <c r="AF148" s="73">
        <f t="shared" si="35"/>
        <v>0</v>
      </c>
      <c r="AG148" s="73">
        <f t="shared" si="36"/>
        <v>0</v>
      </c>
      <c r="AH148" s="78" t="str">
        <f t="shared" si="37"/>
        <v>-</v>
      </c>
      <c r="AI148" s="81">
        <f t="shared" si="38"/>
        <v>0</v>
      </c>
    </row>
    <row r="149" spans="1:35" ht="12.75">
      <c r="A149" s="71">
        <v>1304200</v>
      </c>
      <c r="B149" s="72">
        <v>715</v>
      </c>
      <c r="C149" s="81" t="s">
        <v>483</v>
      </c>
      <c r="D149" s="73" t="s">
        <v>484</v>
      </c>
      <c r="E149" s="73" t="s">
        <v>485</v>
      </c>
      <c r="F149" s="74" t="s">
        <v>31</v>
      </c>
      <c r="G149" s="101">
        <v>30125</v>
      </c>
      <c r="H149" s="75">
        <v>128</v>
      </c>
      <c r="I149" s="82">
        <v>7707483821</v>
      </c>
      <c r="J149" s="76" t="s">
        <v>97</v>
      </c>
      <c r="K149" s="35" t="s">
        <v>34</v>
      </c>
      <c r="L149" s="33" t="s">
        <v>625</v>
      </c>
      <c r="M149" s="103">
        <v>6856</v>
      </c>
      <c r="N149" s="83" t="s">
        <v>625</v>
      </c>
      <c r="O149" s="77">
        <v>20.66931834</v>
      </c>
      <c r="P149" s="35" t="str">
        <f aca="true" t="shared" si="40" ref="P149:P162">IF(O149&lt;20,"NO","YES")</f>
        <v>YES</v>
      </c>
      <c r="Q149" s="36"/>
      <c r="R149" s="84"/>
      <c r="S149" s="110" t="s">
        <v>39</v>
      </c>
      <c r="T149" s="98"/>
      <c r="U149" s="37"/>
      <c r="V149" s="37"/>
      <c r="W149" s="34"/>
      <c r="X149" s="51" t="s">
        <v>624</v>
      </c>
      <c r="Y149" s="79" t="s">
        <v>625</v>
      </c>
      <c r="Z149" s="81">
        <f t="shared" si="29"/>
        <v>0</v>
      </c>
      <c r="AA149" s="73">
        <f t="shared" si="30"/>
        <v>0</v>
      </c>
      <c r="AB149" s="73">
        <f t="shared" si="31"/>
        <v>0</v>
      </c>
      <c r="AC149" s="73">
        <f t="shared" si="32"/>
        <v>0</v>
      </c>
      <c r="AD149" s="78" t="str">
        <f t="shared" si="33"/>
        <v>-</v>
      </c>
      <c r="AE149" s="81">
        <f t="shared" si="34"/>
        <v>1</v>
      </c>
      <c r="AF149" s="73">
        <f t="shared" si="35"/>
        <v>1</v>
      </c>
      <c r="AG149" s="73" t="str">
        <f t="shared" si="36"/>
        <v>Initial</v>
      </c>
      <c r="AH149" s="78" t="str">
        <f t="shared" si="37"/>
        <v>RLIS</v>
      </c>
      <c r="AI149" s="81">
        <f t="shared" si="38"/>
        <v>0</v>
      </c>
    </row>
    <row r="150" spans="1:35" ht="12.75">
      <c r="A150" s="71">
        <v>1304220</v>
      </c>
      <c r="B150" s="72">
        <v>716</v>
      </c>
      <c r="C150" s="81" t="s">
        <v>486</v>
      </c>
      <c r="D150" s="73" t="s">
        <v>487</v>
      </c>
      <c r="E150" s="73" t="s">
        <v>488</v>
      </c>
      <c r="F150" s="74" t="s">
        <v>31</v>
      </c>
      <c r="G150" s="101">
        <v>31036</v>
      </c>
      <c r="H150" s="75">
        <v>1036</v>
      </c>
      <c r="I150" s="82">
        <v>4787837200</v>
      </c>
      <c r="J150" s="76" t="s">
        <v>108</v>
      </c>
      <c r="K150" s="35" t="s">
        <v>34</v>
      </c>
      <c r="L150" s="33" t="s">
        <v>625</v>
      </c>
      <c r="M150" s="103">
        <v>1566</v>
      </c>
      <c r="N150" s="83" t="s">
        <v>625</v>
      </c>
      <c r="O150" s="77">
        <v>22.30623819</v>
      </c>
      <c r="P150" s="35" t="str">
        <f t="shared" si="40"/>
        <v>YES</v>
      </c>
      <c r="Q150" s="36"/>
      <c r="R150" s="84"/>
      <c r="S150" s="110" t="s">
        <v>39</v>
      </c>
      <c r="T150" s="98"/>
      <c r="U150" s="37"/>
      <c r="V150" s="37"/>
      <c r="W150" s="34"/>
      <c r="X150" s="51" t="s">
        <v>624</v>
      </c>
      <c r="Y150" s="79" t="s">
        <v>625</v>
      </c>
      <c r="Z150" s="81">
        <f t="shared" si="29"/>
        <v>0</v>
      </c>
      <c r="AA150" s="73">
        <f t="shared" si="30"/>
        <v>0</v>
      </c>
      <c r="AB150" s="73">
        <f t="shared" si="31"/>
        <v>0</v>
      </c>
      <c r="AC150" s="73">
        <f t="shared" si="32"/>
        <v>0</v>
      </c>
      <c r="AD150" s="78" t="str">
        <f t="shared" si="33"/>
        <v>-</v>
      </c>
      <c r="AE150" s="81">
        <f t="shared" si="34"/>
        <v>1</v>
      </c>
      <c r="AF150" s="73">
        <f t="shared" si="35"/>
        <v>1</v>
      </c>
      <c r="AG150" s="73" t="str">
        <f t="shared" si="36"/>
        <v>Initial</v>
      </c>
      <c r="AH150" s="78" t="str">
        <f t="shared" si="37"/>
        <v>RLIS</v>
      </c>
      <c r="AI150" s="81">
        <f t="shared" si="38"/>
        <v>0</v>
      </c>
    </row>
    <row r="151" spans="1:35" ht="12.75">
      <c r="A151" s="71">
        <v>1304260</v>
      </c>
      <c r="B151" s="72">
        <v>717</v>
      </c>
      <c r="C151" s="81" t="s">
        <v>489</v>
      </c>
      <c r="D151" s="73" t="s">
        <v>490</v>
      </c>
      <c r="E151" s="73" t="s">
        <v>491</v>
      </c>
      <c r="F151" s="74" t="s">
        <v>31</v>
      </c>
      <c r="G151" s="101">
        <v>31024</v>
      </c>
      <c r="H151" s="75">
        <v>1024</v>
      </c>
      <c r="I151" s="82">
        <v>7064855381</v>
      </c>
      <c r="J151" s="76" t="s">
        <v>108</v>
      </c>
      <c r="K151" s="35" t="s">
        <v>34</v>
      </c>
      <c r="L151" s="33" t="s">
        <v>625</v>
      </c>
      <c r="M151" s="103">
        <v>2663</v>
      </c>
      <c r="N151" s="83" t="s">
        <v>625</v>
      </c>
      <c r="O151" s="77">
        <v>20.32880177</v>
      </c>
      <c r="P151" s="35" t="str">
        <f t="shared" si="40"/>
        <v>YES</v>
      </c>
      <c r="Q151" s="36"/>
      <c r="R151" s="84"/>
      <c r="S151" s="110" t="s">
        <v>39</v>
      </c>
      <c r="T151" s="98"/>
      <c r="U151" s="37"/>
      <c r="V151" s="37"/>
      <c r="W151" s="34"/>
      <c r="X151" s="51" t="s">
        <v>624</v>
      </c>
      <c r="Y151" s="79" t="s">
        <v>625</v>
      </c>
      <c r="Z151" s="81">
        <f t="shared" si="29"/>
        <v>0</v>
      </c>
      <c r="AA151" s="73">
        <f t="shared" si="30"/>
        <v>0</v>
      </c>
      <c r="AB151" s="73">
        <f t="shared" si="31"/>
        <v>0</v>
      </c>
      <c r="AC151" s="73">
        <f t="shared" si="32"/>
        <v>0</v>
      </c>
      <c r="AD151" s="78" t="str">
        <f t="shared" si="33"/>
        <v>-</v>
      </c>
      <c r="AE151" s="81">
        <f t="shared" si="34"/>
        <v>1</v>
      </c>
      <c r="AF151" s="73">
        <f t="shared" si="35"/>
        <v>1</v>
      </c>
      <c r="AG151" s="73" t="str">
        <f t="shared" si="36"/>
        <v>Initial</v>
      </c>
      <c r="AH151" s="78" t="str">
        <f t="shared" si="37"/>
        <v>RLIS</v>
      </c>
      <c r="AI151" s="81">
        <f t="shared" si="38"/>
        <v>0</v>
      </c>
    </row>
    <row r="152" spans="1:35" ht="12.75">
      <c r="A152" s="71">
        <v>1304290</v>
      </c>
      <c r="B152" s="72">
        <v>718</v>
      </c>
      <c r="C152" s="81" t="s">
        <v>492</v>
      </c>
      <c r="D152" s="73" t="s">
        <v>493</v>
      </c>
      <c r="E152" s="73" t="s">
        <v>494</v>
      </c>
      <c r="F152" s="74" t="s">
        <v>31</v>
      </c>
      <c r="G152" s="101">
        <v>39854</v>
      </c>
      <c r="H152" s="75" t="s">
        <v>32</v>
      </c>
      <c r="I152" s="82">
        <v>2293344189</v>
      </c>
      <c r="J152" s="76" t="s">
        <v>101</v>
      </c>
      <c r="K152" s="35" t="s">
        <v>39</v>
      </c>
      <c r="L152" s="33" t="s">
        <v>625</v>
      </c>
      <c r="M152" s="103">
        <v>255</v>
      </c>
      <c r="N152" s="83" t="s">
        <v>625</v>
      </c>
      <c r="O152" s="77">
        <v>32.05741627</v>
      </c>
      <c r="P152" s="35" t="str">
        <f t="shared" si="40"/>
        <v>YES</v>
      </c>
      <c r="Q152" s="36"/>
      <c r="R152" s="84"/>
      <c r="S152" s="110" t="s">
        <v>39</v>
      </c>
      <c r="T152" s="98">
        <v>51376</v>
      </c>
      <c r="U152" s="50">
        <v>3742</v>
      </c>
      <c r="V152" s="50">
        <v>3968</v>
      </c>
      <c r="W152" s="79">
        <v>1574</v>
      </c>
      <c r="X152" s="51" t="s">
        <v>623</v>
      </c>
      <c r="Y152" s="79" t="s">
        <v>624</v>
      </c>
      <c r="Z152" s="81">
        <f t="shared" si="29"/>
        <v>1</v>
      </c>
      <c r="AA152" s="73">
        <f t="shared" si="30"/>
        <v>1</v>
      </c>
      <c r="AB152" s="73">
        <f t="shared" si="31"/>
        <v>0</v>
      </c>
      <c r="AC152" s="73">
        <f t="shared" si="32"/>
        <v>0</v>
      </c>
      <c r="AD152" s="78" t="str">
        <f t="shared" si="33"/>
        <v>SRSA</v>
      </c>
      <c r="AE152" s="81">
        <f t="shared" si="34"/>
        <v>1</v>
      </c>
      <c r="AF152" s="73">
        <f t="shared" si="35"/>
        <v>1</v>
      </c>
      <c r="AG152" s="73" t="str">
        <f t="shared" si="36"/>
        <v>Initial</v>
      </c>
      <c r="AH152" s="78" t="str">
        <f t="shared" si="37"/>
        <v>-</v>
      </c>
      <c r="AI152" s="81" t="str">
        <f t="shared" si="38"/>
        <v>SRSA</v>
      </c>
    </row>
    <row r="153" spans="1:35" ht="12.75">
      <c r="A153" s="71">
        <v>1304320</v>
      </c>
      <c r="B153" s="72">
        <v>719</v>
      </c>
      <c r="C153" s="81" t="s">
        <v>495</v>
      </c>
      <c r="D153" s="73" t="s">
        <v>496</v>
      </c>
      <c r="E153" s="73" t="s">
        <v>497</v>
      </c>
      <c r="F153" s="74" t="s">
        <v>31</v>
      </c>
      <c r="G153" s="101">
        <v>30525</v>
      </c>
      <c r="H153" s="75" t="s">
        <v>32</v>
      </c>
      <c r="I153" s="82">
        <v>7067465376</v>
      </c>
      <c r="J153" s="76" t="s">
        <v>101</v>
      </c>
      <c r="K153" s="35" t="s">
        <v>39</v>
      </c>
      <c r="L153" s="33" t="s">
        <v>625</v>
      </c>
      <c r="M153" s="103">
        <v>2279</v>
      </c>
      <c r="N153" s="83" t="s">
        <v>625</v>
      </c>
      <c r="O153" s="77">
        <v>16.26719057</v>
      </c>
      <c r="P153" s="35" t="str">
        <f t="shared" si="40"/>
        <v>NO</v>
      </c>
      <c r="Q153" s="36"/>
      <c r="R153" s="84"/>
      <c r="S153" s="110" t="s">
        <v>39</v>
      </c>
      <c r="T153" s="98"/>
      <c r="U153" s="37"/>
      <c r="V153" s="37"/>
      <c r="W153" s="34"/>
      <c r="X153" s="51" t="s">
        <v>623</v>
      </c>
      <c r="Y153" s="79" t="s">
        <v>625</v>
      </c>
      <c r="Z153" s="81">
        <f t="shared" si="29"/>
        <v>1</v>
      </c>
      <c r="AA153" s="73">
        <f t="shared" si="30"/>
        <v>0</v>
      </c>
      <c r="AB153" s="73">
        <f t="shared" si="31"/>
        <v>0</v>
      </c>
      <c r="AC153" s="73">
        <f t="shared" si="32"/>
        <v>0</v>
      </c>
      <c r="AD153" s="78" t="str">
        <f t="shared" si="33"/>
        <v>-</v>
      </c>
      <c r="AE153" s="81">
        <f t="shared" si="34"/>
        <v>1</v>
      </c>
      <c r="AF153" s="73">
        <f t="shared" si="35"/>
        <v>0</v>
      </c>
      <c r="AG153" s="73">
        <f t="shared" si="36"/>
        <v>0</v>
      </c>
      <c r="AH153" s="78" t="str">
        <f t="shared" si="37"/>
        <v>-</v>
      </c>
      <c r="AI153" s="81">
        <f t="shared" si="38"/>
        <v>0</v>
      </c>
    </row>
    <row r="154" spans="1:35" ht="12.75">
      <c r="A154" s="71">
        <v>1304350</v>
      </c>
      <c r="B154" s="72">
        <v>720</v>
      </c>
      <c r="C154" s="81" t="s">
        <v>498</v>
      </c>
      <c r="D154" s="73" t="s">
        <v>499</v>
      </c>
      <c r="E154" s="73" t="s">
        <v>500</v>
      </c>
      <c r="F154" s="74" t="s">
        <v>31</v>
      </c>
      <c r="G154" s="101">
        <v>39840</v>
      </c>
      <c r="H154" s="75" t="s">
        <v>32</v>
      </c>
      <c r="I154" s="82">
        <v>2297322641</v>
      </c>
      <c r="J154" s="76" t="s">
        <v>108</v>
      </c>
      <c r="K154" s="35" t="s">
        <v>34</v>
      </c>
      <c r="L154" s="33" t="s">
        <v>625</v>
      </c>
      <c r="M154" s="103">
        <v>1408</v>
      </c>
      <c r="N154" s="83" t="s">
        <v>625</v>
      </c>
      <c r="O154" s="77">
        <v>31.47887324</v>
      </c>
      <c r="P154" s="35" t="str">
        <f t="shared" si="40"/>
        <v>YES</v>
      </c>
      <c r="Q154" s="36"/>
      <c r="R154" s="84"/>
      <c r="S154" s="110" t="s">
        <v>39</v>
      </c>
      <c r="T154" s="98"/>
      <c r="U154" s="37"/>
      <c r="V154" s="37"/>
      <c r="W154" s="34"/>
      <c r="X154" s="51" t="s">
        <v>624</v>
      </c>
      <c r="Y154" s="79" t="s">
        <v>625</v>
      </c>
      <c r="Z154" s="81">
        <f t="shared" si="29"/>
        <v>0</v>
      </c>
      <c r="AA154" s="73">
        <f t="shared" si="30"/>
        <v>0</v>
      </c>
      <c r="AB154" s="73">
        <f t="shared" si="31"/>
        <v>0</v>
      </c>
      <c r="AC154" s="73">
        <f t="shared" si="32"/>
        <v>0</v>
      </c>
      <c r="AD154" s="78" t="str">
        <f t="shared" si="33"/>
        <v>-</v>
      </c>
      <c r="AE154" s="81">
        <f t="shared" si="34"/>
        <v>1</v>
      </c>
      <c r="AF154" s="73">
        <f t="shared" si="35"/>
        <v>1</v>
      </c>
      <c r="AG154" s="73" t="str">
        <f t="shared" si="36"/>
        <v>Initial</v>
      </c>
      <c r="AH154" s="78" t="str">
        <f t="shared" si="37"/>
        <v>RLIS</v>
      </c>
      <c r="AI154" s="81">
        <f t="shared" si="38"/>
        <v>0</v>
      </c>
    </row>
    <row r="155" spans="1:35" ht="12.75">
      <c r="A155" s="71">
        <v>1304380</v>
      </c>
      <c r="B155" s="72">
        <v>721</v>
      </c>
      <c r="C155" s="81" t="s">
        <v>501</v>
      </c>
      <c r="D155" s="73" t="s">
        <v>502</v>
      </c>
      <c r="E155" s="73" t="s">
        <v>503</v>
      </c>
      <c r="F155" s="74" t="s">
        <v>31</v>
      </c>
      <c r="G155" s="101">
        <v>30901</v>
      </c>
      <c r="H155" s="75" t="s">
        <v>32</v>
      </c>
      <c r="I155" s="82">
        <v>7068261000</v>
      </c>
      <c r="J155" s="76" t="s">
        <v>454</v>
      </c>
      <c r="K155" s="35" t="s">
        <v>34</v>
      </c>
      <c r="L155" s="33" t="s">
        <v>625</v>
      </c>
      <c r="M155" s="103">
        <v>32933</v>
      </c>
      <c r="N155" s="83" t="s">
        <v>625</v>
      </c>
      <c r="O155" s="77">
        <v>24.80038199</v>
      </c>
      <c r="P155" s="35" t="str">
        <f t="shared" si="40"/>
        <v>YES</v>
      </c>
      <c r="Q155" s="36"/>
      <c r="R155" s="84"/>
      <c r="S155" s="110" t="s">
        <v>34</v>
      </c>
      <c r="T155" s="98"/>
      <c r="U155" s="37"/>
      <c r="V155" s="37"/>
      <c r="W155" s="34"/>
      <c r="X155" s="51" t="s">
        <v>624</v>
      </c>
      <c r="Y155" s="79" t="s">
        <v>625</v>
      </c>
      <c r="Z155" s="81">
        <f t="shared" si="29"/>
        <v>0</v>
      </c>
      <c r="AA155" s="73">
        <f t="shared" si="30"/>
        <v>0</v>
      </c>
      <c r="AB155" s="73">
        <f t="shared" si="31"/>
        <v>0</v>
      </c>
      <c r="AC155" s="73">
        <f t="shared" si="32"/>
        <v>0</v>
      </c>
      <c r="AD155" s="78" t="str">
        <f t="shared" si="33"/>
        <v>-</v>
      </c>
      <c r="AE155" s="81">
        <f t="shared" si="34"/>
        <v>0</v>
      </c>
      <c r="AF155" s="73">
        <f t="shared" si="35"/>
        <v>1</v>
      </c>
      <c r="AG155" s="73">
        <f t="shared" si="36"/>
        <v>0</v>
      </c>
      <c r="AH155" s="78" t="str">
        <f t="shared" si="37"/>
        <v>-</v>
      </c>
      <c r="AI155" s="81">
        <f t="shared" si="38"/>
        <v>0</v>
      </c>
    </row>
    <row r="156" spans="1:35" ht="12.75">
      <c r="A156" s="71">
        <v>1304410</v>
      </c>
      <c r="B156" s="72">
        <v>722</v>
      </c>
      <c r="C156" s="81" t="s">
        <v>504</v>
      </c>
      <c r="D156" s="73" t="s">
        <v>505</v>
      </c>
      <c r="E156" s="73" t="s">
        <v>506</v>
      </c>
      <c r="F156" s="74" t="s">
        <v>31</v>
      </c>
      <c r="G156" s="101">
        <v>30012</v>
      </c>
      <c r="H156" s="75">
        <v>12</v>
      </c>
      <c r="I156" s="82">
        <v>7704834713</v>
      </c>
      <c r="J156" s="76" t="s">
        <v>122</v>
      </c>
      <c r="K156" s="35" t="s">
        <v>34</v>
      </c>
      <c r="L156" s="33" t="s">
        <v>625</v>
      </c>
      <c r="M156" s="103">
        <v>14782</v>
      </c>
      <c r="N156" s="83" t="s">
        <v>625</v>
      </c>
      <c r="O156" s="77">
        <v>14.08219538</v>
      </c>
      <c r="P156" s="35" t="str">
        <f t="shared" si="40"/>
        <v>NO</v>
      </c>
      <c r="Q156" s="36"/>
      <c r="R156" s="84"/>
      <c r="S156" s="110" t="s">
        <v>34</v>
      </c>
      <c r="T156" s="98"/>
      <c r="U156" s="37"/>
      <c r="V156" s="37"/>
      <c r="W156" s="34"/>
      <c r="X156" s="51" t="s">
        <v>624</v>
      </c>
      <c r="Y156" s="79" t="s">
        <v>625</v>
      </c>
      <c r="Z156" s="81">
        <f t="shared" si="29"/>
        <v>0</v>
      </c>
      <c r="AA156" s="73">
        <f t="shared" si="30"/>
        <v>0</v>
      </c>
      <c r="AB156" s="73">
        <f t="shared" si="31"/>
        <v>0</v>
      </c>
      <c r="AC156" s="73">
        <f t="shared" si="32"/>
        <v>0</v>
      </c>
      <c r="AD156" s="78" t="str">
        <f t="shared" si="33"/>
        <v>-</v>
      </c>
      <c r="AE156" s="81">
        <f t="shared" si="34"/>
        <v>0</v>
      </c>
      <c r="AF156" s="73">
        <f t="shared" si="35"/>
        <v>0</v>
      </c>
      <c r="AG156" s="73">
        <f t="shared" si="36"/>
        <v>0</v>
      </c>
      <c r="AH156" s="78" t="str">
        <f t="shared" si="37"/>
        <v>-</v>
      </c>
      <c r="AI156" s="81">
        <f t="shared" si="38"/>
        <v>0</v>
      </c>
    </row>
    <row r="157" spans="1:35" ht="12.75">
      <c r="A157" s="71">
        <v>1304440</v>
      </c>
      <c r="B157" s="72">
        <v>785</v>
      </c>
      <c r="C157" s="81" t="s">
        <v>507</v>
      </c>
      <c r="D157" s="73" t="s">
        <v>508</v>
      </c>
      <c r="E157" s="73" t="s">
        <v>42</v>
      </c>
      <c r="F157" s="74" t="s">
        <v>31</v>
      </c>
      <c r="G157" s="101">
        <v>30161</v>
      </c>
      <c r="H157" s="75">
        <v>161</v>
      </c>
      <c r="I157" s="82">
        <v>7062365050</v>
      </c>
      <c r="J157" s="76" t="s">
        <v>400</v>
      </c>
      <c r="K157" s="35" t="s">
        <v>34</v>
      </c>
      <c r="L157" s="33" t="s">
        <v>625</v>
      </c>
      <c r="M157" s="103">
        <v>5275</v>
      </c>
      <c r="N157" s="83" t="s">
        <v>625</v>
      </c>
      <c r="O157" s="77">
        <v>28.90675241</v>
      </c>
      <c r="P157" s="35" t="str">
        <f t="shared" si="40"/>
        <v>YES</v>
      </c>
      <c r="Q157" s="36"/>
      <c r="R157" s="84"/>
      <c r="S157" s="110" t="s">
        <v>34</v>
      </c>
      <c r="T157" s="98"/>
      <c r="U157" s="37"/>
      <c r="V157" s="37"/>
      <c r="W157" s="34"/>
      <c r="X157" s="51" t="s">
        <v>623</v>
      </c>
      <c r="Y157" s="79" t="s">
        <v>625</v>
      </c>
      <c r="Z157" s="81">
        <f t="shared" si="29"/>
        <v>0</v>
      </c>
      <c r="AA157" s="73">
        <f t="shared" si="30"/>
        <v>0</v>
      </c>
      <c r="AB157" s="73">
        <f t="shared" si="31"/>
        <v>0</v>
      </c>
      <c r="AC157" s="73">
        <f t="shared" si="32"/>
        <v>0</v>
      </c>
      <c r="AD157" s="78" t="str">
        <f t="shared" si="33"/>
        <v>-</v>
      </c>
      <c r="AE157" s="81">
        <f t="shared" si="34"/>
        <v>0</v>
      </c>
      <c r="AF157" s="73">
        <f t="shared" si="35"/>
        <v>1</v>
      </c>
      <c r="AG157" s="73">
        <f t="shared" si="36"/>
        <v>0</v>
      </c>
      <c r="AH157" s="78" t="str">
        <f t="shared" si="37"/>
        <v>-</v>
      </c>
      <c r="AI157" s="81">
        <f t="shared" si="38"/>
        <v>0</v>
      </c>
    </row>
    <row r="158" spans="1:35" ht="12.75">
      <c r="A158" s="71">
        <v>1304470</v>
      </c>
      <c r="B158" s="72">
        <v>723</v>
      </c>
      <c r="C158" s="81" t="s">
        <v>509</v>
      </c>
      <c r="D158" s="73" t="s">
        <v>510</v>
      </c>
      <c r="E158" s="73" t="s">
        <v>511</v>
      </c>
      <c r="F158" s="74" t="s">
        <v>31</v>
      </c>
      <c r="G158" s="101">
        <v>31806</v>
      </c>
      <c r="H158" s="75">
        <v>1806</v>
      </c>
      <c r="I158" s="82">
        <v>2299372405</v>
      </c>
      <c r="J158" s="76" t="s">
        <v>101</v>
      </c>
      <c r="K158" s="35" t="s">
        <v>39</v>
      </c>
      <c r="L158" s="33" t="s">
        <v>625</v>
      </c>
      <c r="M158" s="103">
        <v>1212</v>
      </c>
      <c r="N158" s="83" t="s">
        <v>625</v>
      </c>
      <c r="O158" s="77">
        <v>20.90800478</v>
      </c>
      <c r="P158" s="35" t="str">
        <f t="shared" si="40"/>
        <v>YES</v>
      </c>
      <c r="Q158" s="36"/>
      <c r="R158" s="84"/>
      <c r="S158" s="110" t="s">
        <v>39</v>
      </c>
      <c r="T158" s="98"/>
      <c r="U158" s="37"/>
      <c r="V158" s="37"/>
      <c r="W158" s="34"/>
      <c r="X158" s="51" t="s">
        <v>623</v>
      </c>
      <c r="Y158" s="79" t="s">
        <v>625</v>
      </c>
      <c r="Z158" s="81">
        <f t="shared" si="29"/>
        <v>1</v>
      </c>
      <c r="AA158" s="73">
        <f t="shared" si="30"/>
        <v>0</v>
      </c>
      <c r="AB158" s="73">
        <f t="shared" si="31"/>
        <v>0</v>
      </c>
      <c r="AC158" s="73">
        <f t="shared" si="32"/>
        <v>0</v>
      </c>
      <c r="AD158" s="78" t="str">
        <f t="shared" si="33"/>
        <v>-</v>
      </c>
      <c r="AE158" s="81">
        <f t="shared" si="34"/>
        <v>1</v>
      </c>
      <c r="AF158" s="73">
        <f t="shared" si="35"/>
        <v>1</v>
      </c>
      <c r="AG158" s="73" t="str">
        <f t="shared" si="36"/>
        <v>Initial</v>
      </c>
      <c r="AH158" s="78" t="str">
        <f t="shared" si="37"/>
        <v>RLIS</v>
      </c>
      <c r="AI158" s="81">
        <f t="shared" si="38"/>
        <v>0</v>
      </c>
    </row>
    <row r="159" spans="1:35" ht="12.75">
      <c r="A159" s="71">
        <v>1304500</v>
      </c>
      <c r="B159" s="72">
        <v>724</v>
      </c>
      <c r="C159" s="81" t="s">
        <v>512</v>
      </c>
      <c r="D159" s="73" t="s">
        <v>513</v>
      </c>
      <c r="E159" s="73" t="s">
        <v>514</v>
      </c>
      <c r="F159" s="74" t="s">
        <v>31</v>
      </c>
      <c r="G159" s="101">
        <v>30467</v>
      </c>
      <c r="H159" s="75">
        <v>467</v>
      </c>
      <c r="I159" s="82">
        <v>9125647114</v>
      </c>
      <c r="J159" s="76" t="s">
        <v>108</v>
      </c>
      <c r="K159" s="35" t="s">
        <v>34</v>
      </c>
      <c r="L159" s="33" t="s">
        <v>625</v>
      </c>
      <c r="M159" s="103">
        <v>2915</v>
      </c>
      <c r="N159" s="83" t="s">
        <v>625</v>
      </c>
      <c r="O159" s="77">
        <v>23.6357868</v>
      </c>
      <c r="P159" s="35" t="str">
        <f t="shared" si="40"/>
        <v>YES</v>
      </c>
      <c r="Q159" s="36"/>
      <c r="R159" s="84"/>
      <c r="S159" s="110" t="s">
        <v>39</v>
      </c>
      <c r="T159" s="98"/>
      <c r="U159" s="37"/>
      <c r="V159" s="37"/>
      <c r="W159" s="34"/>
      <c r="X159" s="51" t="s">
        <v>624</v>
      </c>
      <c r="Y159" s="79" t="s">
        <v>625</v>
      </c>
      <c r="Z159" s="81">
        <f t="shared" si="29"/>
        <v>0</v>
      </c>
      <c r="AA159" s="73">
        <f t="shared" si="30"/>
        <v>0</v>
      </c>
      <c r="AB159" s="73">
        <f t="shared" si="31"/>
        <v>0</v>
      </c>
      <c r="AC159" s="73">
        <f t="shared" si="32"/>
        <v>0</v>
      </c>
      <c r="AD159" s="78" t="str">
        <f t="shared" si="33"/>
        <v>-</v>
      </c>
      <c r="AE159" s="81">
        <f t="shared" si="34"/>
        <v>1</v>
      </c>
      <c r="AF159" s="73">
        <f t="shared" si="35"/>
        <v>1</v>
      </c>
      <c r="AG159" s="73" t="str">
        <f t="shared" si="36"/>
        <v>Initial</v>
      </c>
      <c r="AH159" s="78" t="str">
        <f t="shared" si="37"/>
        <v>RLIS</v>
      </c>
      <c r="AI159" s="81">
        <f t="shared" si="38"/>
        <v>0</v>
      </c>
    </row>
    <row r="160" spans="1:35" ht="12.75">
      <c r="A160" s="71">
        <v>1304530</v>
      </c>
      <c r="B160" s="72">
        <v>725</v>
      </c>
      <c r="C160" s="81" t="s">
        <v>515</v>
      </c>
      <c r="D160" s="73" t="s">
        <v>516</v>
      </c>
      <c r="E160" s="73" t="s">
        <v>517</v>
      </c>
      <c r="F160" s="74" t="s">
        <v>31</v>
      </c>
      <c r="G160" s="101">
        <v>39845</v>
      </c>
      <c r="H160" s="75" t="s">
        <v>32</v>
      </c>
      <c r="I160" s="82">
        <v>2295242433</v>
      </c>
      <c r="J160" s="76" t="s">
        <v>97</v>
      </c>
      <c r="K160" s="35" t="s">
        <v>34</v>
      </c>
      <c r="L160" s="33" t="s">
        <v>625</v>
      </c>
      <c r="M160" s="103">
        <v>1702</v>
      </c>
      <c r="N160" s="83" t="s">
        <v>625</v>
      </c>
      <c r="O160" s="77">
        <v>30.40462428</v>
      </c>
      <c r="P160" s="35" t="str">
        <f t="shared" si="40"/>
        <v>YES</v>
      </c>
      <c r="Q160" s="36"/>
      <c r="R160" s="84"/>
      <c r="S160" s="110" t="s">
        <v>39</v>
      </c>
      <c r="T160" s="98"/>
      <c r="U160" s="37"/>
      <c r="V160" s="37"/>
      <c r="W160" s="34"/>
      <c r="X160" s="51" t="s">
        <v>624</v>
      </c>
      <c r="Y160" s="79" t="s">
        <v>625</v>
      </c>
      <c r="Z160" s="81">
        <f t="shared" si="29"/>
        <v>0</v>
      </c>
      <c r="AA160" s="73">
        <f t="shared" si="30"/>
        <v>0</v>
      </c>
      <c r="AB160" s="73">
        <f t="shared" si="31"/>
        <v>0</v>
      </c>
      <c r="AC160" s="73">
        <f t="shared" si="32"/>
        <v>0</v>
      </c>
      <c r="AD160" s="78" t="str">
        <f t="shared" si="33"/>
        <v>-</v>
      </c>
      <c r="AE160" s="81">
        <f t="shared" si="34"/>
        <v>1</v>
      </c>
      <c r="AF160" s="73">
        <f t="shared" si="35"/>
        <v>1</v>
      </c>
      <c r="AG160" s="73" t="str">
        <f t="shared" si="36"/>
        <v>Initial</v>
      </c>
      <c r="AH160" s="78" t="str">
        <f t="shared" si="37"/>
        <v>RLIS</v>
      </c>
      <c r="AI160" s="81">
        <f t="shared" si="38"/>
        <v>0</v>
      </c>
    </row>
    <row r="161" spans="1:35" ht="12.75">
      <c r="A161" s="71">
        <v>1304540</v>
      </c>
      <c r="B161" s="72">
        <v>786</v>
      </c>
      <c r="C161" s="81" t="s">
        <v>518</v>
      </c>
      <c r="D161" s="73" t="s">
        <v>519</v>
      </c>
      <c r="E161" s="73" t="s">
        <v>520</v>
      </c>
      <c r="F161" s="74" t="s">
        <v>31</v>
      </c>
      <c r="G161" s="101">
        <v>30025</v>
      </c>
      <c r="H161" s="75">
        <v>25</v>
      </c>
      <c r="I161" s="82">
        <v>4044642731</v>
      </c>
      <c r="J161" s="76" t="s">
        <v>69</v>
      </c>
      <c r="K161" s="35" t="s">
        <v>39</v>
      </c>
      <c r="L161" s="33" t="s">
        <v>625</v>
      </c>
      <c r="M161" s="103">
        <v>1569</v>
      </c>
      <c r="N161" s="83" t="s">
        <v>625</v>
      </c>
      <c r="O161" s="77">
        <v>23.73737374</v>
      </c>
      <c r="P161" s="35" t="str">
        <f t="shared" si="40"/>
        <v>YES</v>
      </c>
      <c r="Q161" s="36"/>
      <c r="R161" s="84"/>
      <c r="S161" s="110" t="s">
        <v>39</v>
      </c>
      <c r="T161" s="98"/>
      <c r="U161" s="37"/>
      <c r="V161" s="37"/>
      <c r="W161" s="34"/>
      <c r="X161" s="51" t="s">
        <v>623</v>
      </c>
      <c r="Y161" s="79" t="s">
        <v>625</v>
      </c>
      <c r="Z161" s="81">
        <f t="shared" si="29"/>
        <v>1</v>
      </c>
      <c r="AA161" s="73">
        <f t="shared" si="30"/>
        <v>0</v>
      </c>
      <c r="AB161" s="73">
        <f t="shared" si="31"/>
        <v>0</v>
      </c>
      <c r="AC161" s="73">
        <f t="shared" si="32"/>
        <v>0</v>
      </c>
      <c r="AD161" s="78" t="str">
        <f t="shared" si="33"/>
        <v>-</v>
      </c>
      <c r="AE161" s="81">
        <f t="shared" si="34"/>
        <v>1</v>
      </c>
      <c r="AF161" s="73">
        <f t="shared" si="35"/>
        <v>1</v>
      </c>
      <c r="AG161" s="73" t="str">
        <f t="shared" si="36"/>
        <v>Initial</v>
      </c>
      <c r="AH161" s="78" t="str">
        <f t="shared" si="37"/>
        <v>RLIS</v>
      </c>
      <c r="AI161" s="81">
        <f t="shared" si="38"/>
        <v>0</v>
      </c>
    </row>
    <row r="162" spans="1:35" ht="12.75">
      <c r="A162" s="71">
        <v>1302520</v>
      </c>
      <c r="B162" s="72">
        <v>726</v>
      </c>
      <c r="C162" s="81" t="s">
        <v>333</v>
      </c>
      <c r="D162" s="73" t="s">
        <v>334</v>
      </c>
      <c r="E162" s="73" t="s">
        <v>61</v>
      </c>
      <c r="F162" s="74" t="s">
        <v>31</v>
      </c>
      <c r="G162" s="101">
        <v>30224</v>
      </c>
      <c r="H162" s="75">
        <v>224</v>
      </c>
      <c r="I162" s="82">
        <v>7702293700</v>
      </c>
      <c r="J162" s="76" t="s">
        <v>214</v>
      </c>
      <c r="K162" s="35" t="s">
        <v>34</v>
      </c>
      <c r="L162" s="33" t="s">
        <v>625</v>
      </c>
      <c r="M162" s="103">
        <v>10447</v>
      </c>
      <c r="N162" s="83" t="s">
        <v>625</v>
      </c>
      <c r="O162" s="77">
        <v>22.79307171</v>
      </c>
      <c r="P162" s="35" t="str">
        <f t="shared" si="40"/>
        <v>YES</v>
      </c>
      <c r="Q162" s="36"/>
      <c r="R162" s="84"/>
      <c r="S162" s="110" t="s">
        <v>34</v>
      </c>
      <c r="T162" s="98"/>
      <c r="U162" s="37"/>
      <c r="V162" s="37"/>
      <c r="W162" s="34"/>
      <c r="X162" s="51" t="s">
        <v>624</v>
      </c>
      <c r="Y162" s="79" t="s">
        <v>625</v>
      </c>
      <c r="Z162" s="81">
        <f t="shared" si="29"/>
        <v>0</v>
      </c>
      <c r="AA162" s="73">
        <f t="shared" si="30"/>
        <v>0</v>
      </c>
      <c r="AB162" s="73">
        <f t="shared" si="31"/>
        <v>0</v>
      </c>
      <c r="AC162" s="73">
        <f t="shared" si="32"/>
        <v>0</v>
      </c>
      <c r="AD162" s="78" t="str">
        <f t="shared" si="33"/>
        <v>-</v>
      </c>
      <c r="AE162" s="81">
        <f t="shared" si="34"/>
        <v>0</v>
      </c>
      <c r="AF162" s="73">
        <f t="shared" si="35"/>
        <v>1</v>
      </c>
      <c r="AG162" s="73">
        <f t="shared" si="36"/>
        <v>0</v>
      </c>
      <c r="AH162" s="78" t="str">
        <f t="shared" si="37"/>
        <v>-</v>
      </c>
      <c r="AI162" s="81">
        <f t="shared" si="38"/>
        <v>0</v>
      </c>
    </row>
    <row r="163" spans="1:35" ht="12.75">
      <c r="A163" s="71">
        <v>1300022</v>
      </c>
      <c r="B163" s="72">
        <v>799</v>
      </c>
      <c r="C163" s="81" t="s">
        <v>80</v>
      </c>
      <c r="D163" s="73" t="s">
        <v>81</v>
      </c>
      <c r="E163" s="73" t="s">
        <v>82</v>
      </c>
      <c r="F163" s="74" t="s">
        <v>31</v>
      </c>
      <c r="G163" s="101">
        <v>30334</v>
      </c>
      <c r="H163" s="75" t="s">
        <v>32</v>
      </c>
      <c r="I163" s="82">
        <v>4046562596</v>
      </c>
      <c r="J163" s="76" t="s">
        <v>83</v>
      </c>
      <c r="K163" s="35" t="s">
        <v>34</v>
      </c>
      <c r="L163" s="33" t="s">
        <v>625</v>
      </c>
      <c r="M163" s="103">
        <v>395</v>
      </c>
      <c r="N163" s="83" t="s">
        <v>625</v>
      </c>
      <c r="O163" s="77" t="s">
        <v>38</v>
      </c>
      <c r="P163" s="35" t="s">
        <v>38</v>
      </c>
      <c r="Q163" s="36"/>
      <c r="R163" s="84"/>
      <c r="S163" s="110" t="s">
        <v>34</v>
      </c>
      <c r="T163" s="98"/>
      <c r="U163" s="37"/>
      <c r="V163" s="37"/>
      <c r="W163" s="34"/>
      <c r="X163" s="51" t="s">
        <v>624</v>
      </c>
      <c r="Y163" s="79" t="s">
        <v>625</v>
      </c>
      <c r="Z163" s="81">
        <f t="shared" si="29"/>
        <v>0</v>
      </c>
      <c r="AA163" s="73">
        <f t="shared" si="30"/>
        <v>1</v>
      </c>
      <c r="AB163" s="73">
        <f t="shared" si="31"/>
        <v>0</v>
      </c>
      <c r="AC163" s="73">
        <f t="shared" si="32"/>
        <v>0</v>
      </c>
      <c r="AD163" s="78" t="str">
        <f t="shared" si="33"/>
        <v>-</v>
      </c>
      <c r="AE163" s="81">
        <f t="shared" si="34"/>
        <v>0</v>
      </c>
      <c r="AF163" s="73">
        <f t="shared" si="35"/>
        <v>0</v>
      </c>
      <c r="AG163" s="73">
        <f t="shared" si="36"/>
        <v>0</v>
      </c>
      <c r="AH163" s="78" t="str">
        <f t="shared" si="37"/>
        <v>-</v>
      </c>
      <c r="AI163" s="81">
        <f t="shared" si="38"/>
        <v>0</v>
      </c>
    </row>
    <row r="164" spans="1:35" ht="12.75">
      <c r="A164" s="71">
        <v>1304560</v>
      </c>
      <c r="B164" s="72">
        <v>727</v>
      </c>
      <c r="C164" s="81" t="s">
        <v>521</v>
      </c>
      <c r="D164" s="73" t="s">
        <v>522</v>
      </c>
      <c r="E164" s="73" t="s">
        <v>523</v>
      </c>
      <c r="F164" s="74" t="s">
        <v>31</v>
      </c>
      <c r="G164" s="101">
        <v>30577</v>
      </c>
      <c r="H164" s="75">
        <v>577</v>
      </c>
      <c r="I164" s="82">
        <v>7068869415</v>
      </c>
      <c r="J164" s="76" t="s">
        <v>97</v>
      </c>
      <c r="K164" s="35" t="s">
        <v>34</v>
      </c>
      <c r="L164" s="33" t="s">
        <v>625</v>
      </c>
      <c r="M164" s="103">
        <v>4206</v>
      </c>
      <c r="N164" s="83" t="s">
        <v>625</v>
      </c>
      <c r="O164" s="77">
        <v>20.75908355</v>
      </c>
      <c r="P164" s="35" t="str">
        <f aca="true" t="shared" si="41" ref="P164:P193">IF(O164&lt;20,"NO","YES")</f>
        <v>YES</v>
      </c>
      <c r="Q164" s="36"/>
      <c r="R164" s="84"/>
      <c r="S164" s="110" t="s">
        <v>39</v>
      </c>
      <c r="T164" s="98"/>
      <c r="U164" s="37"/>
      <c r="V164" s="37"/>
      <c r="W164" s="34"/>
      <c r="X164" s="51" t="s">
        <v>623</v>
      </c>
      <c r="Y164" s="79" t="s">
        <v>625</v>
      </c>
      <c r="Z164" s="81">
        <f t="shared" si="29"/>
        <v>0</v>
      </c>
      <c r="AA164" s="73">
        <f t="shared" si="30"/>
        <v>0</v>
      </c>
      <c r="AB164" s="73">
        <f t="shared" si="31"/>
        <v>0</v>
      </c>
      <c r="AC164" s="73">
        <f t="shared" si="32"/>
        <v>0</v>
      </c>
      <c r="AD164" s="78" t="str">
        <f t="shared" si="33"/>
        <v>-</v>
      </c>
      <c r="AE164" s="81">
        <f t="shared" si="34"/>
        <v>1</v>
      </c>
      <c r="AF164" s="73">
        <f t="shared" si="35"/>
        <v>1</v>
      </c>
      <c r="AG164" s="73" t="str">
        <f t="shared" si="36"/>
        <v>Initial</v>
      </c>
      <c r="AH164" s="78" t="str">
        <f t="shared" si="37"/>
        <v>RLIS</v>
      </c>
      <c r="AI164" s="81">
        <f t="shared" si="38"/>
        <v>0</v>
      </c>
    </row>
    <row r="165" spans="1:35" ht="12.75">
      <c r="A165" s="71">
        <v>1304590</v>
      </c>
      <c r="B165" s="72">
        <v>728</v>
      </c>
      <c r="C165" s="81" t="s">
        <v>524</v>
      </c>
      <c r="D165" s="73" t="s">
        <v>525</v>
      </c>
      <c r="E165" s="73" t="s">
        <v>526</v>
      </c>
      <c r="F165" s="74" t="s">
        <v>31</v>
      </c>
      <c r="G165" s="101">
        <v>31815</v>
      </c>
      <c r="H165" s="75">
        <v>1815</v>
      </c>
      <c r="I165" s="82">
        <v>2298384329</v>
      </c>
      <c r="J165" s="76" t="s">
        <v>101</v>
      </c>
      <c r="K165" s="35" t="s">
        <v>39</v>
      </c>
      <c r="L165" s="33" t="s">
        <v>625</v>
      </c>
      <c r="M165" s="103">
        <v>666</v>
      </c>
      <c r="N165" s="83" t="s">
        <v>625</v>
      </c>
      <c r="O165" s="77">
        <v>29.23076923</v>
      </c>
      <c r="P165" s="35" t="str">
        <f t="shared" si="41"/>
        <v>YES</v>
      </c>
      <c r="Q165" s="36"/>
      <c r="R165" s="84"/>
      <c r="S165" s="110" t="s">
        <v>39</v>
      </c>
      <c r="T165" s="98"/>
      <c r="U165" s="37"/>
      <c r="V165" s="37"/>
      <c r="W165" s="34"/>
      <c r="X165" s="51" t="s">
        <v>624</v>
      </c>
      <c r="Y165" s="79" t="s">
        <v>625</v>
      </c>
      <c r="Z165" s="81">
        <f t="shared" si="29"/>
        <v>1</v>
      </c>
      <c r="AA165" s="73">
        <f t="shared" si="30"/>
        <v>0</v>
      </c>
      <c r="AB165" s="73">
        <f t="shared" si="31"/>
        <v>0</v>
      </c>
      <c r="AC165" s="73">
        <f t="shared" si="32"/>
        <v>0</v>
      </c>
      <c r="AD165" s="78" t="str">
        <f t="shared" si="33"/>
        <v>-</v>
      </c>
      <c r="AE165" s="81">
        <f t="shared" si="34"/>
        <v>1</v>
      </c>
      <c r="AF165" s="73">
        <f t="shared" si="35"/>
        <v>1</v>
      </c>
      <c r="AG165" s="73" t="str">
        <f t="shared" si="36"/>
        <v>Initial</v>
      </c>
      <c r="AH165" s="78" t="str">
        <f t="shared" si="37"/>
        <v>RLIS</v>
      </c>
      <c r="AI165" s="81">
        <f t="shared" si="38"/>
        <v>0</v>
      </c>
    </row>
    <row r="166" spans="1:35" ht="12.75">
      <c r="A166" s="71">
        <v>1304620</v>
      </c>
      <c r="B166" s="72">
        <v>729</v>
      </c>
      <c r="C166" s="81" t="s">
        <v>527</v>
      </c>
      <c r="D166" s="73" t="s">
        <v>528</v>
      </c>
      <c r="E166" s="73" t="s">
        <v>529</v>
      </c>
      <c r="F166" s="74" t="s">
        <v>31</v>
      </c>
      <c r="G166" s="101">
        <v>31719</v>
      </c>
      <c r="H166" s="75" t="s">
        <v>32</v>
      </c>
      <c r="I166" s="82">
        <v>2299318500</v>
      </c>
      <c r="J166" s="76" t="s">
        <v>97</v>
      </c>
      <c r="K166" s="35" t="s">
        <v>34</v>
      </c>
      <c r="L166" s="33" t="s">
        <v>625</v>
      </c>
      <c r="M166" s="103">
        <v>5303</v>
      </c>
      <c r="N166" s="83" t="s">
        <v>625</v>
      </c>
      <c r="O166" s="77">
        <v>28.51308425</v>
      </c>
      <c r="P166" s="35" t="str">
        <f t="shared" si="41"/>
        <v>YES</v>
      </c>
      <c r="Q166" s="36"/>
      <c r="R166" s="84"/>
      <c r="S166" s="110" t="s">
        <v>39</v>
      </c>
      <c r="T166" s="98"/>
      <c r="U166" s="37"/>
      <c r="V166" s="37"/>
      <c r="W166" s="34"/>
      <c r="X166" s="51" t="s">
        <v>624</v>
      </c>
      <c r="Y166" s="79" t="s">
        <v>625</v>
      </c>
      <c r="Z166" s="81">
        <f t="shared" si="29"/>
        <v>0</v>
      </c>
      <c r="AA166" s="73">
        <f t="shared" si="30"/>
        <v>0</v>
      </c>
      <c r="AB166" s="73">
        <f t="shared" si="31"/>
        <v>0</v>
      </c>
      <c r="AC166" s="73">
        <f t="shared" si="32"/>
        <v>0</v>
      </c>
      <c r="AD166" s="78" t="str">
        <f t="shared" si="33"/>
        <v>-</v>
      </c>
      <c r="AE166" s="81">
        <f t="shared" si="34"/>
        <v>1</v>
      </c>
      <c r="AF166" s="73">
        <f t="shared" si="35"/>
        <v>1</v>
      </c>
      <c r="AG166" s="73" t="str">
        <f t="shared" si="36"/>
        <v>Initial</v>
      </c>
      <c r="AH166" s="78" t="str">
        <f t="shared" si="37"/>
        <v>RLIS</v>
      </c>
      <c r="AI166" s="81">
        <f t="shared" si="38"/>
        <v>0</v>
      </c>
    </row>
    <row r="167" spans="1:35" ht="12.75">
      <c r="A167" s="71">
        <v>1304650</v>
      </c>
      <c r="B167" s="72">
        <v>730</v>
      </c>
      <c r="C167" s="81" t="s">
        <v>530</v>
      </c>
      <c r="D167" s="73" t="s">
        <v>531</v>
      </c>
      <c r="E167" s="73" t="s">
        <v>532</v>
      </c>
      <c r="F167" s="74" t="s">
        <v>31</v>
      </c>
      <c r="G167" s="101">
        <v>31827</v>
      </c>
      <c r="H167" s="75">
        <v>1827</v>
      </c>
      <c r="I167" s="82">
        <v>7066658528</v>
      </c>
      <c r="J167" s="76" t="s">
        <v>101</v>
      </c>
      <c r="K167" s="35" t="s">
        <v>39</v>
      </c>
      <c r="L167" s="33" t="s">
        <v>625</v>
      </c>
      <c r="M167" s="103">
        <v>699</v>
      </c>
      <c r="N167" s="83" t="s">
        <v>625</v>
      </c>
      <c r="O167" s="77">
        <v>27.46967071</v>
      </c>
      <c r="P167" s="35" t="str">
        <f t="shared" si="41"/>
        <v>YES</v>
      </c>
      <c r="Q167" s="36"/>
      <c r="R167" s="84"/>
      <c r="S167" s="110" t="s">
        <v>39</v>
      </c>
      <c r="T167" s="98"/>
      <c r="U167" s="37"/>
      <c r="V167" s="37"/>
      <c r="W167" s="34"/>
      <c r="X167" s="51" t="s">
        <v>624</v>
      </c>
      <c r="Y167" s="79" t="s">
        <v>625</v>
      </c>
      <c r="Z167" s="81">
        <f t="shared" si="29"/>
        <v>1</v>
      </c>
      <c r="AA167" s="73">
        <f t="shared" si="30"/>
        <v>0</v>
      </c>
      <c r="AB167" s="73">
        <f t="shared" si="31"/>
        <v>0</v>
      </c>
      <c r="AC167" s="73">
        <f t="shared" si="32"/>
        <v>0</v>
      </c>
      <c r="AD167" s="78" t="str">
        <f t="shared" si="33"/>
        <v>-</v>
      </c>
      <c r="AE167" s="81">
        <f t="shared" si="34"/>
        <v>1</v>
      </c>
      <c r="AF167" s="73">
        <f t="shared" si="35"/>
        <v>1</v>
      </c>
      <c r="AG167" s="73" t="str">
        <f t="shared" si="36"/>
        <v>Initial</v>
      </c>
      <c r="AH167" s="78" t="str">
        <f t="shared" si="37"/>
        <v>RLIS</v>
      </c>
      <c r="AI167" s="81">
        <f t="shared" si="38"/>
        <v>0</v>
      </c>
    </row>
    <row r="168" spans="1:35" ht="12.75">
      <c r="A168" s="71">
        <v>1304680</v>
      </c>
      <c r="B168" s="72">
        <v>731</v>
      </c>
      <c r="C168" s="81" t="s">
        <v>533</v>
      </c>
      <c r="D168" s="73" t="s">
        <v>534</v>
      </c>
      <c r="E168" s="73" t="s">
        <v>535</v>
      </c>
      <c r="F168" s="74" t="s">
        <v>31</v>
      </c>
      <c r="G168" s="101">
        <v>30631</v>
      </c>
      <c r="H168" s="75">
        <v>631</v>
      </c>
      <c r="I168" s="82">
        <v>7064562575</v>
      </c>
      <c r="J168" s="76" t="s">
        <v>101</v>
      </c>
      <c r="K168" s="35" t="s">
        <v>39</v>
      </c>
      <c r="L168" s="33" t="s">
        <v>625</v>
      </c>
      <c r="M168" s="103">
        <v>251</v>
      </c>
      <c r="N168" s="83" t="s">
        <v>625</v>
      </c>
      <c r="O168" s="77">
        <v>32.06349206</v>
      </c>
      <c r="P168" s="35" t="str">
        <f t="shared" si="41"/>
        <v>YES</v>
      </c>
      <c r="Q168" s="36"/>
      <c r="R168" s="84"/>
      <c r="S168" s="110" t="s">
        <v>39</v>
      </c>
      <c r="T168" s="98">
        <v>42783</v>
      </c>
      <c r="U168" s="50">
        <v>2880</v>
      </c>
      <c r="V168" s="50">
        <v>3192</v>
      </c>
      <c r="W168" s="79">
        <v>1288</v>
      </c>
      <c r="X168" s="51" t="s">
        <v>624</v>
      </c>
      <c r="Y168" s="79" t="s">
        <v>624</v>
      </c>
      <c r="Z168" s="81">
        <f t="shared" si="29"/>
        <v>1</v>
      </c>
      <c r="AA168" s="73">
        <f t="shared" si="30"/>
        <v>1</v>
      </c>
      <c r="AB168" s="73">
        <f t="shared" si="31"/>
        <v>0</v>
      </c>
      <c r="AC168" s="73">
        <f t="shared" si="32"/>
        <v>0</v>
      </c>
      <c r="AD168" s="78" t="str">
        <f t="shared" si="33"/>
        <v>SRSA</v>
      </c>
      <c r="AE168" s="81">
        <f t="shared" si="34"/>
        <v>1</v>
      </c>
      <c r="AF168" s="73">
        <f t="shared" si="35"/>
        <v>1</v>
      </c>
      <c r="AG168" s="73" t="str">
        <f t="shared" si="36"/>
        <v>Initial</v>
      </c>
      <c r="AH168" s="78" t="str">
        <f t="shared" si="37"/>
        <v>-</v>
      </c>
      <c r="AI168" s="81" t="str">
        <f t="shared" si="38"/>
        <v>SRSA</v>
      </c>
    </row>
    <row r="169" spans="1:35" ht="12.75">
      <c r="A169" s="71">
        <v>1304770</v>
      </c>
      <c r="B169" s="72">
        <v>732</v>
      </c>
      <c r="C169" s="81" t="s">
        <v>536</v>
      </c>
      <c r="D169" s="73" t="s">
        <v>537</v>
      </c>
      <c r="E169" s="73" t="s">
        <v>538</v>
      </c>
      <c r="F169" s="74" t="s">
        <v>31</v>
      </c>
      <c r="G169" s="101">
        <v>30453</v>
      </c>
      <c r="H169" s="75">
        <v>157</v>
      </c>
      <c r="I169" s="82">
        <v>9125574726</v>
      </c>
      <c r="J169" s="76" t="s">
        <v>97</v>
      </c>
      <c r="K169" s="35" t="s">
        <v>34</v>
      </c>
      <c r="L169" s="33" t="s">
        <v>625</v>
      </c>
      <c r="M169" s="103">
        <v>3157</v>
      </c>
      <c r="N169" s="83" t="s">
        <v>625</v>
      </c>
      <c r="O169" s="77">
        <v>28.91434806</v>
      </c>
      <c r="P169" s="35" t="str">
        <f t="shared" si="41"/>
        <v>YES</v>
      </c>
      <c r="Q169" s="36"/>
      <c r="R169" s="84"/>
      <c r="S169" s="110" t="s">
        <v>39</v>
      </c>
      <c r="T169" s="98"/>
      <c r="U169" s="37"/>
      <c r="V169" s="37"/>
      <c r="W169" s="34"/>
      <c r="X169" s="51" t="s">
        <v>623</v>
      </c>
      <c r="Y169" s="79" t="s">
        <v>625</v>
      </c>
      <c r="Z169" s="81">
        <f t="shared" si="29"/>
        <v>0</v>
      </c>
      <c r="AA169" s="73">
        <f t="shared" si="30"/>
        <v>0</v>
      </c>
      <c r="AB169" s="73">
        <f t="shared" si="31"/>
        <v>0</v>
      </c>
      <c r="AC169" s="73">
        <f t="shared" si="32"/>
        <v>0</v>
      </c>
      <c r="AD169" s="78" t="str">
        <f t="shared" si="33"/>
        <v>-</v>
      </c>
      <c r="AE169" s="81">
        <f t="shared" si="34"/>
        <v>1</v>
      </c>
      <c r="AF169" s="73">
        <f t="shared" si="35"/>
        <v>1</v>
      </c>
      <c r="AG169" s="73" t="str">
        <f t="shared" si="36"/>
        <v>Initial</v>
      </c>
      <c r="AH169" s="78" t="str">
        <f t="shared" si="37"/>
        <v>RLIS</v>
      </c>
      <c r="AI169" s="81">
        <f t="shared" si="38"/>
        <v>0</v>
      </c>
    </row>
    <row r="170" spans="1:35" ht="12.75">
      <c r="A170" s="71">
        <v>1304800</v>
      </c>
      <c r="B170" s="72">
        <v>733</v>
      </c>
      <c r="C170" s="81" t="s">
        <v>539</v>
      </c>
      <c r="D170" s="73" t="s">
        <v>540</v>
      </c>
      <c r="E170" s="73" t="s">
        <v>541</v>
      </c>
      <c r="F170" s="74" t="s">
        <v>31</v>
      </c>
      <c r="G170" s="101">
        <v>31006</v>
      </c>
      <c r="H170" s="75">
        <v>3106</v>
      </c>
      <c r="I170" s="82">
        <v>4788625224</v>
      </c>
      <c r="J170" s="76" t="s">
        <v>101</v>
      </c>
      <c r="K170" s="35" t="s">
        <v>39</v>
      </c>
      <c r="L170" s="33" t="s">
        <v>625</v>
      </c>
      <c r="M170" s="103">
        <v>1596</v>
      </c>
      <c r="N170" s="83" t="s">
        <v>625</v>
      </c>
      <c r="O170" s="77">
        <v>27.06552707</v>
      </c>
      <c r="P170" s="35" t="str">
        <f t="shared" si="41"/>
        <v>YES</v>
      </c>
      <c r="Q170" s="36"/>
      <c r="R170" s="84"/>
      <c r="S170" s="110" t="s">
        <v>39</v>
      </c>
      <c r="T170" s="98"/>
      <c r="U170" s="37"/>
      <c r="V170" s="37"/>
      <c r="W170" s="34"/>
      <c r="X170" s="51" t="s">
        <v>623</v>
      </c>
      <c r="Y170" s="79" t="s">
        <v>625</v>
      </c>
      <c r="Z170" s="81">
        <f t="shared" si="29"/>
        <v>1</v>
      </c>
      <c r="AA170" s="73">
        <f t="shared" si="30"/>
        <v>0</v>
      </c>
      <c r="AB170" s="73">
        <f t="shared" si="31"/>
        <v>0</v>
      </c>
      <c r="AC170" s="73">
        <f t="shared" si="32"/>
        <v>0</v>
      </c>
      <c r="AD170" s="78" t="str">
        <f t="shared" si="33"/>
        <v>-</v>
      </c>
      <c r="AE170" s="81">
        <f t="shared" si="34"/>
        <v>1</v>
      </c>
      <c r="AF170" s="73">
        <f t="shared" si="35"/>
        <v>1</v>
      </c>
      <c r="AG170" s="73" t="str">
        <f t="shared" si="36"/>
        <v>Initial</v>
      </c>
      <c r="AH170" s="78" t="str">
        <f t="shared" si="37"/>
        <v>RLIS</v>
      </c>
      <c r="AI170" s="81">
        <f t="shared" si="38"/>
        <v>0</v>
      </c>
    </row>
    <row r="171" spans="1:35" ht="12.75">
      <c r="A171" s="71">
        <v>1304830</v>
      </c>
      <c r="B171" s="72">
        <v>734</v>
      </c>
      <c r="C171" s="81" t="s">
        <v>542</v>
      </c>
      <c r="D171" s="73" t="s">
        <v>543</v>
      </c>
      <c r="E171" s="73" t="s">
        <v>544</v>
      </c>
      <c r="F171" s="74" t="s">
        <v>31</v>
      </c>
      <c r="G171" s="101">
        <v>31055</v>
      </c>
      <c r="H171" s="75">
        <v>1055</v>
      </c>
      <c r="I171" s="82">
        <v>2298685661</v>
      </c>
      <c r="J171" s="76" t="s">
        <v>108</v>
      </c>
      <c r="K171" s="35" t="s">
        <v>34</v>
      </c>
      <c r="L171" s="33" t="s">
        <v>625</v>
      </c>
      <c r="M171" s="103">
        <v>1681</v>
      </c>
      <c r="N171" s="83" t="s">
        <v>625</v>
      </c>
      <c r="O171" s="77">
        <v>29.93844432</v>
      </c>
      <c r="P171" s="35" t="str">
        <f t="shared" si="41"/>
        <v>YES</v>
      </c>
      <c r="Q171" s="36"/>
      <c r="R171" s="84"/>
      <c r="S171" s="110" t="s">
        <v>39</v>
      </c>
      <c r="T171" s="98"/>
      <c r="U171" s="37"/>
      <c r="V171" s="37"/>
      <c r="W171" s="34"/>
      <c r="X171" s="51" t="s">
        <v>623</v>
      </c>
      <c r="Y171" s="79" t="s">
        <v>625</v>
      </c>
      <c r="Z171" s="81">
        <f t="shared" si="29"/>
        <v>0</v>
      </c>
      <c r="AA171" s="73">
        <f t="shared" si="30"/>
        <v>0</v>
      </c>
      <c r="AB171" s="73">
        <f t="shared" si="31"/>
        <v>0</v>
      </c>
      <c r="AC171" s="73">
        <f t="shared" si="32"/>
        <v>0</v>
      </c>
      <c r="AD171" s="78" t="str">
        <f t="shared" si="33"/>
        <v>-</v>
      </c>
      <c r="AE171" s="81">
        <f t="shared" si="34"/>
        <v>1</v>
      </c>
      <c r="AF171" s="73">
        <f t="shared" si="35"/>
        <v>1</v>
      </c>
      <c r="AG171" s="73" t="str">
        <f t="shared" si="36"/>
        <v>Initial</v>
      </c>
      <c r="AH171" s="78" t="str">
        <f t="shared" si="37"/>
        <v>RLIS</v>
      </c>
      <c r="AI171" s="81">
        <f t="shared" si="38"/>
        <v>0</v>
      </c>
    </row>
    <row r="172" spans="1:35" ht="12.75">
      <c r="A172" s="71">
        <v>1304860</v>
      </c>
      <c r="B172" s="72">
        <v>735</v>
      </c>
      <c r="C172" s="81" t="s">
        <v>545</v>
      </c>
      <c r="D172" s="73" t="s">
        <v>546</v>
      </c>
      <c r="E172" s="73" t="s">
        <v>547</v>
      </c>
      <c r="F172" s="74" t="s">
        <v>31</v>
      </c>
      <c r="G172" s="101">
        <v>31742</v>
      </c>
      <c r="H172" s="75">
        <v>1742</v>
      </c>
      <c r="I172" s="82">
        <v>2299954425</v>
      </c>
      <c r="J172" s="76" t="s">
        <v>204</v>
      </c>
      <c r="K172" s="35" t="s">
        <v>34</v>
      </c>
      <c r="L172" s="33" t="s">
        <v>625</v>
      </c>
      <c r="M172" s="103">
        <v>1570</v>
      </c>
      <c r="N172" s="83" t="s">
        <v>625</v>
      </c>
      <c r="O172" s="77">
        <v>30.53400274</v>
      </c>
      <c r="P172" s="35" t="str">
        <f t="shared" si="41"/>
        <v>YES</v>
      </c>
      <c r="Q172" s="36"/>
      <c r="R172" s="84"/>
      <c r="S172" s="110" t="s">
        <v>34</v>
      </c>
      <c r="T172" s="98"/>
      <c r="U172" s="37"/>
      <c r="V172" s="37"/>
      <c r="W172" s="34"/>
      <c r="X172" s="51" t="s">
        <v>624</v>
      </c>
      <c r="Y172" s="79" t="s">
        <v>625</v>
      </c>
      <c r="Z172" s="81">
        <f t="shared" si="29"/>
        <v>0</v>
      </c>
      <c r="AA172" s="73">
        <f t="shared" si="30"/>
        <v>0</v>
      </c>
      <c r="AB172" s="73">
        <f t="shared" si="31"/>
        <v>0</v>
      </c>
      <c r="AC172" s="73">
        <f t="shared" si="32"/>
        <v>0</v>
      </c>
      <c r="AD172" s="78" t="str">
        <f t="shared" si="33"/>
        <v>-</v>
      </c>
      <c r="AE172" s="81">
        <f t="shared" si="34"/>
        <v>0</v>
      </c>
      <c r="AF172" s="73">
        <f t="shared" si="35"/>
        <v>1</v>
      </c>
      <c r="AG172" s="73">
        <f t="shared" si="36"/>
        <v>0</v>
      </c>
      <c r="AH172" s="78" t="str">
        <f t="shared" si="37"/>
        <v>-</v>
      </c>
      <c r="AI172" s="81">
        <f t="shared" si="38"/>
        <v>0</v>
      </c>
    </row>
    <row r="173" spans="1:35" ht="12.75">
      <c r="A173" s="71">
        <v>1304890</v>
      </c>
      <c r="B173" s="72">
        <v>736</v>
      </c>
      <c r="C173" s="81" t="s">
        <v>548</v>
      </c>
      <c r="D173" s="73" t="s">
        <v>549</v>
      </c>
      <c r="E173" s="73" t="s">
        <v>550</v>
      </c>
      <c r="F173" s="74" t="s">
        <v>31</v>
      </c>
      <c r="G173" s="101">
        <v>31757</v>
      </c>
      <c r="H173" s="75" t="s">
        <v>32</v>
      </c>
      <c r="I173" s="82">
        <v>2292254380</v>
      </c>
      <c r="J173" s="76" t="s">
        <v>244</v>
      </c>
      <c r="K173" s="35" t="s">
        <v>34</v>
      </c>
      <c r="L173" s="33" t="s">
        <v>625</v>
      </c>
      <c r="M173" s="103">
        <v>5408</v>
      </c>
      <c r="N173" s="83" t="s">
        <v>625</v>
      </c>
      <c r="O173" s="77">
        <v>21.08801956</v>
      </c>
      <c r="P173" s="35" t="str">
        <f t="shared" si="41"/>
        <v>YES</v>
      </c>
      <c r="Q173" s="36"/>
      <c r="R173" s="84"/>
      <c r="S173" s="110" t="s">
        <v>39</v>
      </c>
      <c r="T173" s="98"/>
      <c r="U173" s="37"/>
      <c r="V173" s="37"/>
      <c r="W173" s="34"/>
      <c r="X173" s="51" t="s">
        <v>624</v>
      </c>
      <c r="Y173" s="79" t="s">
        <v>625</v>
      </c>
      <c r="Z173" s="81">
        <f t="shared" si="29"/>
        <v>0</v>
      </c>
      <c r="AA173" s="73">
        <f t="shared" si="30"/>
        <v>0</v>
      </c>
      <c r="AB173" s="73">
        <f t="shared" si="31"/>
        <v>0</v>
      </c>
      <c r="AC173" s="73">
        <f t="shared" si="32"/>
        <v>0</v>
      </c>
      <c r="AD173" s="78" t="str">
        <f t="shared" si="33"/>
        <v>-</v>
      </c>
      <c r="AE173" s="81">
        <f t="shared" si="34"/>
        <v>1</v>
      </c>
      <c r="AF173" s="73">
        <f t="shared" si="35"/>
        <v>1</v>
      </c>
      <c r="AG173" s="73" t="str">
        <f t="shared" si="36"/>
        <v>Initial</v>
      </c>
      <c r="AH173" s="78" t="str">
        <f t="shared" si="37"/>
        <v>RLIS</v>
      </c>
      <c r="AI173" s="81">
        <f t="shared" si="38"/>
        <v>0</v>
      </c>
    </row>
    <row r="174" spans="1:35" ht="12.75">
      <c r="A174" s="71">
        <v>1305280</v>
      </c>
      <c r="B174" s="72">
        <v>745</v>
      </c>
      <c r="C174" s="81" t="s">
        <v>577</v>
      </c>
      <c r="D174" s="73" t="s">
        <v>578</v>
      </c>
      <c r="E174" s="73" t="s">
        <v>579</v>
      </c>
      <c r="F174" s="74" t="s">
        <v>31</v>
      </c>
      <c r="G174" s="101">
        <v>30286</v>
      </c>
      <c r="H174" s="75">
        <v>4233</v>
      </c>
      <c r="I174" s="82">
        <v>7066479621</v>
      </c>
      <c r="J174" s="76" t="s">
        <v>108</v>
      </c>
      <c r="K174" s="35" t="s">
        <v>34</v>
      </c>
      <c r="L174" s="33" t="s">
        <v>625</v>
      </c>
      <c r="M174" s="103">
        <v>4835</v>
      </c>
      <c r="N174" s="83" t="s">
        <v>625</v>
      </c>
      <c r="O174" s="77">
        <v>23.0349132</v>
      </c>
      <c r="P174" s="35" t="str">
        <f t="shared" si="41"/>
        <v>YES</v>
      </c>
      <c r="Q174" s="36"/>
      <c r="R174" s="84"/>
      <c r="S174" s="110" t="s">
        <v>39</v>
      </c>
      <c r="T174" s="98"/>
      <c r="U174" s="37"/>
      <c r="V174" s="37"/>
      <c r="W174" s="34"/>
      <c r="X174" s="51" t="s">
        <v>624</v>
      </c>
      <c r="Y174" s="79" t="s">
        <v>625</v>
      </c>
      <c r="Z174" s="81">
        <f t="shared" si="29"/>
        <v>0</v>
      </c>
      <c r="AA174" s="73">
        <f t="shared" si="30"/>
        <v>0</v>
      </c>
      <c r="AB174" s="73">
        <f t="shared" si="31"/>
        <v>0</v>
      </c>
      <c r="AC174" s="73">
        <f t="shared" si="32"/>
        <v>0</v>
      </c>
      <c r="AD174" s="78" t="str">
        <f t="shared" si="33"/>
        <v>-</v>
      </c>
      <c r="AE174" s="81">
        <f t="shared" si="34"/>
        <v>1</v>
      </c>
      <c r="AF174" s="73">
        <f t="shared" si="35"/>
        <v>1</v>
      </c>
      <c r="AG174" s="73" t="str">
        <f t="shared" si="36"/>
        <v>Initial</v>
      </c>
      <c r="AH174" s="78" t="str">
        <f t="shared" si="37"/>
        <v>RLIS</v>
      </c>
      <c r="AI174" s="81">
        <f t="shared" si="38"/>
        <v>0</v>
      </c>
    </row>
    <row r="175" spans="1:35" ht="12.75">
      <c r="A175" s="71">
        <v>1304950</v>
      </c>
      <c r="B175" s="72">
        <v>789</v>
      </c>
      <c r="C175" s="81" t="s">
        <v>551</v>
      </c>
      <c r="D175" s="73" t="s">
        <v>552</v>
      </c>
      <c r="E175" s="73" t="s">
        <v>550</v>
      </c>
      <c r="F175" s="74" t="s">
        <v>31</v>
      </c>
      <c r="G175" s="101">
        <v>31792</v>
      </c>
      <c r="H175" s="75">
        <v>4776</v>
      </c>
      <c r="I175" s="82">
        <v>2292252600</v>
      </c>
      <c r="J175" s="76" t="s">
        <v>108</v>
      </c>
      <c r="K175" s="35" t="s">
        <v>34</v>
      </c>
      <c r="L175" s="33" t="s">
        <v>625</v>
      </c>
      <c r="M175" s="103">
        <v>2641</v>
      </c>
      <c r="N175" s="83" t="s">
        <v>625</v>
      </c>
      <c r="O175" s="77">
        <v>23.74163515</v>
      </c>
      <c r="P175" s="35" t="str">
        <f t="shared" si="41"/>
        <v>YES</v>
      </c>
      <c r="Q175" s="36"/>
      <c r="R175" s="84"/>
      <c r="S175" s="110" t="s">
        <v>39</v>
      </c>
      <c r="T175" s="98"/>
      <c r="U175" s="37"/>
      <c r="V175" s="37"/>
      <c r="W175" s="34"/>
      <c r="X175" s="51" t="s">
        <v>624</v>
      </c>
      <c r="Y175" s="79" t="s">
        <v>625</v>
      </c>
      <c r="Z175" s="81">
        <f t="shared" si="29"/>
        <v>0</v>
      </c>
      <c r="AA175" s="73">
        <f t="shared" si="30"/>
        <v>0</v>
      </c>
      <c r="AB175" s="73">
        <f t="shared" si="31"/>
        <v>0</v>
      </c>
      <c r="AC175" s="73">
        <f t="shared" si="32"/>
        <v>0</v>
      </c>
      <c r="AD175" s="78" t="str">
        <f t="shared" si="33"/>
        <v>-</v>
      </c>
      <c r="AE175" s="81">
        <f t="shared" si="34"/>
        <v>1</v>
      </c>
      <c r="AF175" s="73">
        <f t="shared" si="35"/>
        <v>1</v>
      </c>
      <c r="AG175" s="73" t="str">
        <f t="shared" si="36"/>
        <v>Initial</v>
      </c>
      <c r="AH175" s="78" t="str">
        <f t="shared" si="37"/>
        <v>RLIS</v>
      </c>
      <c r="AI175" s="81">
        <f t="shared" si="38"/>
        <v>0</v>
      </c>
    </row>
    <row r="176" spans="1:35" ht="12.75">
      <c r="A176" s="71">
        <v>1304980</v>
      </c>
      <c r="B176" s="72">
        <v>737</v>
      </c>
      <c r="C176" s="81" t="s">
        <v>553</v>
      </c>
      <c r="D176" s="73" t="s">
        <v>554</v>
      </c>
      <c r="E176" s="73" t="s">
        <v>555</v>
      </c>
      <c r="F176" s="74" t="s">
        <v>31</v>
      </c>
      <c r="G176" s="101">
        <v>31793</v>
      </c>
      <c r="H176" s="75">
        <v>389</v>
      </c>
      <c r="I176" s="82" t="s">
        <v>630</v>
      </c>
      <c r="J176" s="76" t="s">
        <v>97</v>
      </c>
      <c r="K176" s="35" t="s">
        <v>34</v>
      </c>
      <c r="L176" s="33" t="s">
        <v>625</v>
      </c>
      <c r="M176" s="103">
        <v>7434</v>
      </c>
      <c r="N176" s="83" t="s">
        <v>625</v>
      </c>
      <c r="O176" s="77">
        <v>24.91304908</v>
      </c>
      <c r="P176" s="35" t="str">
        <f t="shared" si="41"/>
        <v>YES</v>
      </c>
      <c r="Q176" s="36"/>
      <c r="R176" s="84"/>
      <c r="S176" s="110" t="s">
        <v>39</v>
      </c>
      <c r="T176" s="98"/>
      <c r="U176" s="37"/>
      <c r="V176" s="37"/>
      <c r="W176" s="34"/>
      <c r="X176" s="51" t="s">
        <v>624</v>
      </c>
      <c r="Y176" s="79" t="s">
        <v>625</v>
      </c>
      <c r="Z176" s="81">
        <f t="shared" si="29"/>
        <v>0</v>
      </c>
      <c r="AA176" s="73">
        <f t="shared" si="30"/>
        <v>0</v>
      </c>
      <c r="AB176" s="73">
        <f t="shared" si="31"/>
        <v>0</v>
      </c>
      <c r="AC176" s="73">
        <f t="shared" si="32"/>
        <v>0</v>
      </c>
      <c r="AD176" s="78" t="str">
        <f t="shared" si="33"/>
        <v>-</v>
      </c>
      <c r="AE176" s="81">
        <f t="shared" si="34"/>
        <v>1</v>
      </c>
      <c r="AF176" s="73">
        <f t="shared" si="35"/>
        <v>1</v>
      </c>
      <c r="AG176" s="73" t="str">
        <f t="shared" si="36"/>
        <v>Initial</v>
      </c>
      <c r="AH176" s="78" t="str">
        <f t="shared" si="37"/>
        <v>RLIS</v>
      </c>
      <c r="AI176" s="81">
        <f t="shared" si="38"/>
        <v>0</v>
      </c>
    </row>
    <row r="177" spans="1:35" ht="12.75">
      <c r="A177" s="71">
        <v>1305040</v>
      </c>
      <c r="B177" s="72">
        <v>738</v>
      </c>
      <c r="C177" s="81" t="s">
        <v>556</v>
      </c>
      <c r="D177" s="73" t="s">
        <v>557</v>
      </c>
      <c r="E177" s="73" t="s">
        <v>558</v>
      </c>
      <c r="F177" s="74" t="s">
        <v>31</v>
      </c>
      <c r="G177" s="101">
        <v>30436</v>
      </c>
      <c r="H177" s="75">
        <v>436</v>
      </c>
      <c r="I177" s="82">
        <v>9125263141</v>
      </c>
      <c r="J177" s="76" t="s">
        <v>97</v>
      </c>
      <c r="K177" s="35" t="s">
        <v>34</v>
      </c>
      <c r="L177" s="33" t="s">
        <v>625</v>
      </c>
      <c r="M177" s="103">
        <v>2704</v>
      </c>
      <c r="N177" s="83" t="s">
        <v>625</v>
      </c>
      <c r="O177" s="77">
        <v>32.94154036</v>
      </c>
      <c r="P177" s="35" t="str">
        <f t="shared" si="41"/>
        <v>YES</v>
      </c>
      <c r="Q177" s="36"/>
      <c r="R177" s="84"/>
      <c r="S177" s="110" t="s">
        <v>39</v>
      </c>
      <c r="T177" s="98"/>
      <c r="U177" s="37"/>
      <c r="V177" s="37"/>
      <c r="W177" s="34"/>
      <c r="X177" s="51" t="s">
        <v>623</v>
      </c>
      <c r="Y177" s="79" t="s">
        <v>625</v>
      </c>
      <c r="Z177" s="81">
        <f t="shared" si="29"/>
        <v>0</v>
      </c>
      <c r="AA177" s="73">
        <f t="shared" si="30"/>
        <v>0</v>
      </c>
      <c r="AB177" s="73">
        <f t="shared" si="31"/>
        <v>0</v>
      </c>
      <c r="AC177" s="73">
        <f t="shared" si="32"/>
        <v>0</v>
      </c>
      <c r="AD177" s="78" t="str">
        <f t="shared" si="33"/>
        <v>-</v>
      </c>
      <c r="AE177" s="81">
        <f t="shared" si="34"/>
        <v>1</v>
      </c>
      <c r="AF177" s="73">
        <f t="shared" si="35"/>
        <v>1</v>
      </c>
      <c r="AG177" s="73" t="str">
        <f t="shared" si="36"/>
        <v>Initial</v>
      </c>
      <c r="AH177" s="78" t="str">
        <f t="shared" si="37"/>
        <v>RLIS</v>
      </c>
      <c r="AI177" s="81">
        <f t="shared" si="38"/>
        <v>0</v>
      </c>
    </row>
    <row r="178" spans="1:35" ht="12.75">
      <c r="A178" s="71">
        <v>1305070</v>
      </c>
      <c r="B178" s="72">
        <v>739</v>
      </c>
      <c r="C178" s="81" t="s">
        <v>559</v>
      </c>
      <c r="D178" s="73" t="s">
        <v>560</v>
      </c>
      <c r="E178" s="73" t="s">
        <v>561</v>
      </c>
      <c r="F178" s="74" t="s">
        <v>31</v>
      </c>
      <c r="G178" s="101">
        <v>30546</v>
      </c>
      <c r="H178" s="75">
        <v>546</v>
      </c>
      <c r="I178" s="82">
        <v>7068962279</v>
      </c>
      <c r="J178" s="76" t="s">
        <v>97</v>
      </c>
      <c r="K178" s="35" t="s">
        <v>34</v>
      </c>
      <c r="L178" s="33" t="s">
        <v>625</v>
      </c>
      <c r="M178" s="103">
        <v>1809</v>
      </c>
      <c r="N178" s="83" t="s">
        <v>625</v>
      </c>
      <c r="O178" s="77">
        <v>19.12479741</v>
      </c>
      <c r="P178" s="35" t="str">
        <f t="shared" si="41"/>
        <v>NO</v>
      </c>
      <c r="Q178" s="36"/>
      <c r="R178" s="84"/>
      <c r="S178" s="110" t="s">
        <v>39</v>
      </c>
      <c r="T178" s="98"/>
      <c r="U178" s="37"/>
      <c r="V178" s="37"/>
      <c r="W178" s="34"/>
      <c r="X178" s="51" t="s">
        <v>623</v>
      </c>
      <c r="Y178" s="79" t="s">
        <v>625</v>
      </c>
      <c r="Z178" s="81">
        <f t="shared" si="29"/>
        <v>0</v>
      </c>
      <c r="AA178" s="73">
        <f t="shared" si="30"/>
        <v>0</v>
      </c>
      <c r="AB178" s="73">
        <f t="shared" si="31"/>
        <v>0</v>
      </c>
      <c r="AC178" s="73">
        <f t="shared" si="32"/>
        <v>0</v>
      </c>
      <c r="AD178" s="78" t="str">
        <f t="shared" si="33"/>
        <v>-</v>
      </c>
      <c r="AE178" s="81">
        <f t="shared" si="34"/>
        <v>1</v>
      </c>
      <c r="AF178" s="73">
        <f t="shared" si="35"/>
        <v>0</v>
      </c>
      <c r="AG178" s="73">
        <f t="shared" si="36"/>
        <v>0</v>
      </c>
      <c r="AH178" s="78" t="str">
        <f t="shared" si="37"/>
        <v>-</v>
      </c>
      <c r="AI178" s="81">
        <f t="shared" si="38"/>
        <v>0</v>
      </c>
    </row>
    <row r="179" spans="1:35" ht="12.75">
      <c r="A179" s="71">
        <v>1305100</v>
      </c>
      <c r="B179" s="72">
        <v>740</v>
      </c>
      <c r="C179" s="81" t="s">
        <v>562</v>
      </c>
      <c r="D179" s="73" t="s">
        <v>563</v>
      </c>
      <c r="E179" s="73" t="s">
        <v>564</v>
      </c>
      <c r="F179" s="74" t="s">
        <v>31</v>
      </c>
      <c r="G179" s="101">
        <v>30457</v>
      </c>
      <c r="H179" s="75">
        <v>457</v>
      </c>
      <c r="I179" s="82">
        <v>9125294228</v>
      </c>
      <c r="J179" s="76" t="s">
        <v>108</v>
      </c>
      <c r="K179" s="35" t="s">
        <v>34</v>
      </c>
      <c r="L179" s="33" t="s">
        <v>625</v>
      </c>
      <c r="M179" s="103">
        <v>1161</v>
      </c>
      <c r="N179" s="83" t="s">
        <v>625</v>
      </c>
      <c r="O179" s="77">
        <v>28.9514867</v>
      </c>
      <c r="P179" s="35" t="str">
        <f t="shared" si="41"/>
        <v>YES</v>
      </c>
      <c r="Q179" s="36"/>
      <c r="R179" s="84"/>
      <c r="S179" s="110" t="s">
        <v>39</v>
      </c>
      <c r="T179" s="98"/>
      <c r="U179" s="37"/>
      <c r="V179" s="37"/>
      <c r="W179" s="34"/>
      <c r="X179" s="51" t="s">
        <v>624</v>
      </c>
      <c r="Y179" s="79" t="s">
        <v>625</v>
      </c>
      <c r="Z179" s="81">
        <f t="shared" si="29"/>
        <v>0</v>
      </c>
      <c r="AA179" s="73">
        <f t="shared" si="30"/>
        <v>0</v>
      </c>
      <c r="AB179" s="73">
        <f t="shared" si="31"/>
        <v>0</v>
      </c>
      <c r="AC179" s="73">
        <f t="shared" si="32"/>
        <v>0</v>
      </c>
      <c r="AD179" s="78" t="str">
        <f t="shared" si="33"/>
        <v>-</v>
      </c>
      <c r="AE179" s="81">
        <f t="shared" si="34"/>
        <v>1</v>
      </c>
      <c r="AF179" s="73">
        <f t="shared" si="35"/>
        <v>1</v>
      </c>
      <c r="AG179" s="73" t="str">
        <f t="shared" si="36"/>
        <v>Initial</v>
      </c>
      <c r="AH179" s="78" t="str">
        <f t="shared" si="37"/>
        <v>RLIS</v>
      </c>
      <c r="AI179" s="81">
        <f t="shared" si="38"/>
        <v>0</v>
      </c>
    </row>
    <row r="180" spans="1:35" ht="12.75">
      <c r="A180" s="71">
        <v>1305130</v>
      </c>
      <c r="B180" s="72">
        <v>791</v>
      </c>
      <c r="C180" s="81" t="s">
        <v>565</v>
      </c>
      <c r="D180" s="73" t="s">
        <v>566</v>
      </c>
      <c r="E180" s="73" t="s">
        <v>567</v>
      </c>
      <c r="F180" s="74" t="s">
        <v>31</v>
      </c>
      <c r="G180" s="101">
        <v>30753</v>
      </c>
      <c r="H180" s="75">
        <v>753</v>
      </c>
      <c r="I180" s="82">
        <v>7067342363</v>
      </c>
      <c r="J180" s="76" t="s">
        <v>101</v>
      </c>
      <c r="K180" s="35" t="s">
        <v>39</v>
      </c>
      <c r="L180" s="33" t="s">
        <v>625</v>
      </c>
      <c r="M180" s="103">
        <v>1230</v>
      </c>
      <c r="N180" s="83" t="s">
        <v>625</v>
      </c>
      <c r="O180" s="77">
        <v>8.580858086</v>
      </c>
      <c r="P180" s="35" t="str">
        <f t="shared" si="41"/>
        <v>NO</v>
      </c>
      <c r="Q180" s="36"/>
      <c r="R180" s="84"/>
      <c r="S180" s="110" t="s">
        <v>39</v>
      </c>
      <c r="T180" s="98"/>
      <c r="U180" s="37"/>
      <c r="V180" s="37"/>
      <c r="W180" s="34"/>
      <c r="X180" s="51" t="s">
        <v>623</v>
      </c>
      <c r="Y180" s="79" t="s">
        <v>625</v>
      </c>
      <c r="Z180" s="81">
        <f t="shared" si="29"/>
        <v>1</v>
      </c>
      <c r="AA180" s="73">
        <f t="shared" si="30"/>
        <v>0</v>
      </c>
      <c r="AB180" s="73">
        <f t="shared" si="31"/>
        <v>0</v>
      </c>
      <c r="AC180" s="73">
        <f t="shared" si="32"/>
        <v>0</v>
      </c>
      <c r="AD180" s="78" t="str">
        <f t="shared" si="33"/>
        <v>-</v>
      </c>
      <c r="AE180" s="81">
        <f t="shared" si="34"/>
        <v>1</v>
      </c>
      <c r="AF180" s="73">
        <f t="shared" si="35"/>
        <v>0</v>
      </c>
      <c r="AG180" s="73">
        <f t="shared" si="36"/>
        <v>0</v>
      </c>
      <c r="AH180" s="78" t="str">
        <f t="shared" si="37"/>
        <v>-</v>
      </c>
      <c r="AI180" s="81">
        <f t="shared" si="38"/>
        <v>0</v>
      </c>
    </row>
    <row r="181" spans="1:35" ht="12.75">
      <c r="A181" s="71">
        <v>1300001</v>
      </c>
      <c r="B181" s="72">
        <v>741</v>
      </c>
      <c r="C181" s="81" t="s">
        <v>28</v>
      </c>
      <c r="D181" s="73" t="s">
        <v>29</v>
      </c>
      <c r="E181" s="73" t="s">
        <v>30</v>
      </c>
      <c r="F181" s="74" t="s">
        <v>31</v>
      </c>
      <c r="G181" s="101">
        <v>30240</v>
      </c>
      <c r="H181" s="75" t="s">
        <v>32</v>
      </c>
      <c r="I181" s="82">
        <v>7068127900</v>
      </c>
      <c r="J181" s="76" t="s">
        <v>33</v>
      </c>
      <c r="K181" s="35" t="s">
        <v>34</v>
      </c>
      <c r="L181" s="33" t="s">
        <v>625</v>
      </c>
      <c r="M181" s="103">
        <v>11799</v>
      </c>
      <c r="N181" s="83" t="s">
        <v>625</v>
      </c>
      <c r="O181" s="77">
        <v>20.11132029</v>
      </c>
      <c r="P181" s="35" t="str">
        <f t="shared" si="41"/>
        <v>YES</v>
      </c>
      <c r="Q181" s="36"/>
      <c r="R181" s="84"/>
      <c r="S181" s="110" t="s">
        <v>34</v>
      </c>
      <c r="T181" s="98"/>
      <c r="U181" s="37"/>
      <c r="V181" s="37"/>
      <c r="W181" s="34"/>
      <c r="X181" s="51" t="s">
        <v>624</v>
      </c>
      <c r="Y181" s="79" t="s">
        <v>625</v>
      </c>
      <c r="Z181" s="81">
        <f t="shared" si="29"/>
        <v>0</v>
      </c>
      <c r="AA181" s="73">
        <f t="shared" si="30"/>
        <v>0</v>
      </c>
      <c r="AB181" s="73">
        <f t="shared" si="31"/>
        <v>0</v>
      </c>
      <c r="AC181" s="73">
        <f t="shared" si="32"/>
        <v>0</v>
      </c>
      <c r="AD181" s="78" t="str">
        <f t="shared" si="33"/>
        <v>-</v>
      </c>
      <c r="AE181" s="81">
        <f t="shared" si="34"/>
        <v>0</v>
      </c>
      <c r="AF181" s="73">
        <f t="shared" si="35"/>
        <v>1</v>
      </c>
      <c r="AG181" s="73">
        <f t="shared" si="36"/>
        <v>0</v>
      </c>
      <c r="AH181" s="78" t="str">
        <f t="shared" si="37"/>
        <v>-</v>
      </c>
      <c r="AI181" s="81">
        <f t="shared" si="38"/>
        <v>0</v>
      </c>
    </row>
    <row r="182" spans="1:35" ht="12.75">
      <c r="A182" s="71">
        <v>1305190</v>
      </c>
      <c r="B182" s="72">
        <v>742</v>
      </c>
      <c r="C182" s="81" t="s">
        <v>568</v>
      </c>
      <c r="D182" s="73" t="s">
        <v>569</v>
      </c>
      <c r="E182" s="73" t="s">
        <v>570</v>
      </c>
      <c r="F182" s="74" t="s">
        <v>31</v>
      </c>
      <c r="G182" s="101">
        <v>31714</v>
      </c>
      <c r="H182" s="75">
        <v>1714</v>
      </c>
      <c r="I182" s="82">
        <v>2295673338</v>
      </c>
      <c r="J182" s="76" t="s">
        <v>108</v>
      </c>
      <c r="K182" s="35" t="s">
        <v>34</v>
      </c>
      <c r="L182" s="33" t="s">
        <v>625</v>
      </c>
      <c r="M182" s="103">
        <v>1727</v>
      </c>
      <c r="N182" s="83" t="s">
        <v>625</v>
      </c>
      <c r="O182" s="77">
        <v>31.07833164</v>
      </c>
      <c r="P182" s="35" t="str">
        <f t="shared" si="41"/>
        <v>YES</v>
      </c>
      <c r="Q182" s="36"/>
      <c r="R182" s="84"/>
      <c r="S182" s="110" t="s">
        <v>39</v>
      </c>
      <c r="T182" s="98"/>
      <c r="U182" s="37"/>
      <c r="V182" s="37"/>
      <c r="W182" s="34"/>
      <c r="X182" s="51" t="s">
        <v>623</v>
      </c>
      <c r="Y182" s="79" t="s">
        <v>625</v>
      </c>
      <c r="Z182" s="81">
        <f t="shared" si="29"/>
        <v>0</v>
      </c>
      <c r="AA182" s="73">
        <f t="shared" si="30"/>
        <v>0</v>
      </c>
      <c r="AB182" s="73">
        <f t="shared" si="31"/>
        <v>0</v>
      </c>
      <c r="AC182" s="73">
        <f t="shared" si="32"/>
        <v>0</v>
      </c>
      <c r="AD182" s="78" t="str">
        <f t="shared" si="33"/>
        <v>-</v>
      </c>
      <c r="AE182" s="81">
        <f t="shared" si="34"/>
        <v>1</v>
      </c>
      <c r="AF182" s="73">
        <f t="shared" si="35"/>
        <v>1</v>
      </c>
      <c r="AG182" s="73" t="str">
        <f t="shared" si="36"/>
        <v>Initial</v>
      </c>
      <c r="AH182" s="78" t="str">
        <f t="shared" si="37"/>
        <v>RLIS</v>
      </c>
      <c r="AI182" s="81">
        <f t="shared" si="38"/>
        <v>0</v>
      </c>
    </row>
    <row r="183" spans="1:35" ht="12.75">
      <c r="A183" s="71">
        <v>1305220</v>
      </c>
      <c r="B183" s="72">
        <v>743</v>
      </c>
      <c r="C183" s="81" t="s">
        <v>571</v>
      </c>
      <c r="D183" s="73" t="s">
        <v>572</v>
      </c>
      <c r="E183" s="73" t="s">
        <v>573</v>
      </c>
      <c r="F183" s="74" t="s">
        <v>31</v>
      </c>
      <c r="G183" s="101">
        <v>31044</v>
      </c>
      <c r="H183" s="75">
        <v>1044</v>
      </c>
      <c r="I183" s="82">
        <v>4789453127</v>
      </c>
      <c r="J183" s="76" t="s">
        <v>69</v>
      </c>
      <c r="K183" s="35" t="s">
        <v>39</v>
      </c>
      <c r="L183" s="33" t="s">
        <v>625</v>
      </c>
      <c r="M183" s="103">
        <v>1223</v>
      </c>
      <c r="N183" s="83" t="s">
        <v>625</v>
      </c>
      <c r="O183" s="77">
        <v>22.16624685</v>
      </c>
      <c r="P183" s="35" t="str">
        <f t="shared" si="41"/>
        <v>YES</v>
      </c>
      <c r="Q183" s="36"/>
      <c r="R183" s="84"/>
      <c r="S183" s="110" t="s">
        <v>39</v>
      </c>
      <c r="T183" s="98"/>
      <c r="U183" s="37"/>
      <c r="V183" s="37"/>
      <c r="W183" s="34"/>
      <c r="X183" s="51" t="s">
        <v>624</v>
      </c>
      <c r="Y183" s="79" t="s">
        <v>625</v>
      </c>
      <c r="Z183" s="81">
        <f t="shared" si="29"/>
        <v>1</v>
      </c>
      <c r="AA183" s="73">
        <f t="shared" si="30"/>
        <v>0</v>
      </c>
      <c r="AB183" s="73">
        <f t="shared" si="31"/>
        <v>0</v>
      </c>
      <c r="AC183" s="73">
        <f t="shared" si="32"/>
        <v>0</v>
      </c>
      <c r="AD183" s="78" t="str">
        <f t="shared" si="33"/>
        <v>-</v>
      </c>
      <c r="AE183" s="81">
        <f t="shared" si="34"/>
        <v>1</v>
      </c>
      <c r="AF183" s="73">
        <f t="shared" si="35"/>
        <v>1</v>
      </c>
      <c r="AG183" s="73" t="str">
        <f t="shared" si="36"/>
        <v>Initial</v>
      </c>
      <c r="AH183" s="78" t="str">
        <f t="shared" si="37"/>
        <v>RLIS</v>
      </c>
      <c r="AI183" s="81">
        <f t="shared" si="38"/>
        <v>0</v>
      </c>
    </row>
    <row r="184" spans="1:35" ht="12.75">
      <c r="A184" s="71">
        <v>1305250</v>
      </c>
      <c r="B184" s="72">
        <v>744</v>
      </c>
      <c r="C184" s="81" t="s">
        <v>574</v>
      </c>
      <c r="D184" s="73" t="s">
        <v>575</v>
      </c>
      <c r="E184" s="73" t="s">
        <v>576</v>
      </c>
      <c r="F184" s="74" t="s">
        <v>31</v>
      </c>
      <c r="G184" s="101">
        <v>30512</v>
      </c>
      <c r="H184" s="75">
        <v>512</v>
      </c>
      <c r="I184" s="82">
        <v>7067452322</v>
      </c>
      <c r="J184" s="76" t="s">
        <v>97</v>
      </c>
      <c r="K184" s="35" t="s">
        <v>34</v>
      </c>
      <c r="L184" s="33" t="s">
        <v>625</v>
      </c>
      <c r="M184" s="103">
        <v>2583</v>
      </c>
      <c r="N184" s="83" t="s">
        <v>625</v>
      </c>
      <c r="O184" s="77">
        <v>18.18181818</v>
      </c>
      <c r="P184" s="35" t="str">
        <f t="shared" si="41"/>
        <v>NO</v>
      </c>
      <c r="Q184" s="36"/>
      <c r="R184" s="84"/>
      <c r="S184" s="110" t="s">
        <v>39</v>
      </c>
      <c r="T184" s="98"/>
      <c r="U184" s="37"/>
      <c r="V184" s="37"/>
      <c r="W184" s="34"/>
      <c r="X184" s="51" t="s">
        <v>623</v>
      </c>
      <c r="Y184" s="79" t="s">
        <v>625</v>
      </c>
      <c r="Z184" s="81">
        <f t="shared" si="29"/>
        <v>0</v>
      </c>
      <c r="AA184" s="73">
        <f t="shared" si="30"/>
        <v>0</v>
      </c>
      <c r="AB184" s="73">
        <f t="shared" si="31"/>
        <v>0</v>
      </c>
      <c r="AC184" s="73">
        <f t="shared" si="32"/>
        <v>0</v>
      </c>
      <c r="AD184" s="78" t="str">
        <f t="shared" si="33"/>
        <v>-</v>
      </c>
      <c r="AE184" s="81">
        <f t="shared" si="34"/>
        <v>1</v>
      </c>
      <c r="AF184" s="73">
        <f t="shared" si="35"/>
        <v>0</v>
      </c>
      <c r="AG184" s="73">
        <f t="shared" si="36"/>
        <v>0</v>
      </c>
      <c r="AH184" s="78" t="str">
        <f t="shared" si="37"/>
        <v>-</v>
      </c>
      <c r="AI184" s="81">
        <f t="shared" si="38"/>
        <v>0</v>
      </c>
    </row>
    <row r="185" spans="1:35" ht="12.75">
      <c r="A185" s="71">
        <v>1305310</v>
      </c>
      <c r="B185" s="72">
        <v>792</v>
      </c>
      <c r="C185" s="81" t="s">
        <v>580</v>
      </c>
      <c r="D185" s="73" t="s">
        <v>581</v>
      </c>
      <c r="E185" s="73" t="s">
        <v>409</v>
      </c>
      <c r="F185" s="74" t="s">
        <v>31</v>
      </c>
      <c r="G185" s="101">
        <v>31603</v>
      </c>
      <c r="H185" s="75">
        <v>5407</v>
      </c>
      <c r="I185" s="82">
        <v>2293338500</v>
      </c>
      <c r="J185" s="76" t="s">
        <v>400</v>
      </c>
      <c r="K185" s="35" t="s">
        <v>34</v>
      </c>
      <c r="L185" s="33" t="s">
        <v>625</v>
      </c>
      <c r="M185" s="103">
        <v>7017</v>
      </c>
      <c r="N185" s="83" t="s">
        <v>625</v>
      </c>
      <c r="O185" s="77">
        <v>32.51473477</v>
      </c>
      <c r="P185" s="35" t="str">
        <f t="shared" si="41"/>
        <v>YES</v>
      </c>
      <c r="Q185" s="36"/>
      <c r="R185" s="84"/>
      <c r="S185" s="110" t="s">
        <v>34</v>
      </c>
      <c r="T185" s="98"/>
      <c r="U185" s="37"/>
      <c r="V185" s="37"/>
      <c r="W185" s="34"/>
      <c r="X185" s="51" t="s">
        <v>624</v>
      </c>
      <c r="Y185" s="79" t="s">
        <v>625</v>
      </c>
      <c r="Z185" s="81">
        <f t="shared" si="29"/>
        <v>0</v>
      </c>
      <c r="AA185" s="73">
        <f t="shared" si="30"/>
        <v>0</v>
      </c>
      <c r="AB185" s="73">
        <f t="shared" si="31"/>
        <v>0</v>
      </c>
      <c r="AC185" s="73">
        <f t="shared" si="32"/>
        <v>0</v>
      </c>
      <c r="AD185" s="78" t="str">
        <f t="shared" si="33"/>
        <v>-</v>
      </c>
      <c r="AE185" s="81">
        <f t="shared" si="34"/>
        <v>0</v>
      </c>
      <c r="AF185" s="73">
        <f t="shared" si="35"/>
        <v>1</v>
      </c>
      <c r="AG185" s="73">
        <f t="shared" si="36"/>
        <v>0</v>
      </c>
      <c r="AH185" s="78" t="str">
        <f t="shared" si="37"/>
        <v>-</v>
      </c>
      <c r="AI185" s="81">
        <f t="shared" si="38"/>
        <v>0</v>
      </c>
    </row>
    <row r="186" spans="1:35" ht="12.75">
      <c r="A186" s="71">
        <v>1305340</v>
      </c>
      <c r="B186" s="72">
        <v>793</v>
      </c>
      <c r="C186" s="81" t="s">
        <v>582</v>
      </c>
      <c r="D186" s="73" t="s">
        <v>583</v>
      </c>
      <c r="E186" s="73" t="s">
        <v>584</v>
      </c>
      <c r="F186" s="74" t="s">
        <v>31</v>
      </c>
      <c r="G186" s="101">
        <v>30474</v>
      </c>
      <c r="H186" s="75">
        <v>474</v>
      </c>
      <c r="I186" s="82">
        <v>9125373088</v>
      </c>
      <c r="J186" s="76" t="s">
        <v>108</v>
      </c>
      <c r="K186" s="35" t="s">
        <v>34</v>
      </c>
      <c r="L186" s="33" t="s">
        <v>625</v>
      </c>
      <c r="M186" s="103">
        <v>2468</v>
      </c>
      <c r="N186" s="83" t="s">
        <v>625</v>
      </c>
      <c r="O186" s="77">
        <v>25.49837738</v>
      </c>
      <c r="P186" s="35" t="str">
        <f t="shared" si="41"/>
        <v>YES</v>
      </c>
      <c r="Q186" s="36"/>
      <c r="R186" s="84"/>
      <c r="S186" s="110" t="s">
        <v>39</v>
      </c>
      <c r="T186" s="98"/>
      <c r="U186" s="37"/>
      <c r="V186" s="37"/>
      <c r="W186" s="34"/>
      <c r="X186" s="51" t="s">
        <v>623</v>
      </c>
      <c r="Y186" s="79" t="s">
        <v>625</v>
      </c>
      <c r="Z186" s="81">
        <f t="shared" si="29"/>
        <v>0</v>
      </c>
      <c r="AA186" s="73">
        <f t="shared" si="30"/>
        <v>0</v>
      </c>
      <c r="AB186" s="73">
        <f t="shared" si="31"/>
        <v>0</v>
      </c>
      <c r="AC186" s="73">
        <f t="shared" si="32"/>
        <v>0</v>
      </c>
      <c r="AD186" s="78" t="str">
        <f t="shared" si="33"/>
        <v>-</v>
      </c>
      <c r="AE186" s="81">
        <f t="shared" si="34"/>
        <v>1</v>
      </c>
      <c r="AF186" s="73">
        <f t="shared" si="35"/>
        <v>1</v>
      </c>
      <c r="AG186" s="73" t="str">
        <f t="shared" si="36"/>
        <v>Initial</v>
      </c>
      <c r="AH186" s="78" t="str">
        <f t="shared" si="37"/>
        <v>RLIS</v>
      </c>
      <c r="AI186" s="81">
        <f t="shared" si="38"/>
        <v>0</v>
      </c>
    </row>
    <row r="187" spans="1:35" ht="12.75">
      <c r="A187" s="71">
        <v>1305370</v>
      </c>
      <c r="B187" s="72">
        <v>746</v>
      </c>
      <c r="C187" s="81" t="s">
        <v>585</v>
      </c>
      <c r="D187" s="73" t="s">
        <v>586</v>
      </c>
      <c r="E187" s="73" t="s">
        <v>587</v>
      </c>
      <c r="F187" s="74" t="s">
        <v>31</v>
      </c>
      <c r="G187" s="101">
        <v>30728</v>
      </c>
      <c r="H187" s="75">
        <v>728</v>
      </c>
      <c r="I187" s="82">
        <v>7066381240</v>
      </c>
      <c r="J187" s="76" t="s">
        <v>148</v>
      </c>
      <c r="K187" s="35" t="s">
        <v>34</v>
      </c>
      <c r="L187" s="33" t="s">
        <v>625</v>
      </c>
      <c r="M187" s="103">
        <v>8805</v>
      </c>
      <c r="N187" s="83" t="s">
        <v>625</v>
      </c>
      <c r="O187" s="77">
        <v>19.6727408</v>
      </c>
      <c r="P187" s="35" t="str">
        <f t="shared" si="41"/>
        <v>NO</v>
      </c>
      <c r="Q187" s="36"/>
      <c r="R187" s="84"/>
      <c r="S187" s="110" t="s">
        <v>34</v>
      </c>
      <c r="T187" s="98"/>
      <c r="U187" s="37"/>
      <c r="V187" s="37"/>
      <c r="W187" s="34"/>
      <c r="X187" s="51" t="s">
        <v>623</v>
      </c>
      <c r="Y187" s="79" t="s">
        <v>625</v>
      </c>
      <c r="Z187" s="81">
        <f t="shared" si="29"/>
        <v>0</v>
      </c>
      <c r="AA187" s="73">
        <f t="shared" si="30"/>
        <v>0</v>
      </c>
      <c r="AB187" s="73">
        <f t="shared" si="31"/>
        <v>0</v>
      </c>
      <c r="AC187" s="73">
        <f t="shared" si="32"/>
        <v>0</v>
      </c>
      <c r="AD187" s="78" t="str">
        <f t="shared" si="33"/>
        <v>-</v>
      </c>
      <c r="AE187" s="81">
        <f t="shared" si="34"/>
        <v>0</v>
      </c>
      <c r="AF187" s="73">
        <f t="shared" si="35"/>
        <v>0</v>
      </c>
      <c r="AG187" s="73">
        <f t="shared" si="36"/>
        <v>0</v>
      </c>
      <c r="AH187" s="78" t="str">
        <f t="shared" si="37"/>
        <v>-</v>
      </c>
      <c r="AI187" s="81">
        <f t="shared" si="38"/>
        <v>0</v>
      </c>
    </row>
    <row r="188" spans="1:35" ht="12.75">
      <c r="A188" s="71">
        <v>1305390</v>
      </c>
      <c r="B188" s="72">
        <v>747</v>
      </c>
      <c r="C188" s="81" t="s">
        <v>588</v>
      </c>
      <c r="D188" s="73" t="s">
        <v>589</v>
      </c>
      <c r="E188" s="73" t="s">
        <v>590</v>
      </c>
      <c r="F188" s="74" t="s">
        <v>31</v>
      </c>
      <c r="G188" s="101">
        <v>30656</v>
      </c>
      <c r="H188" s="75" t="s">
        <v>32</v>
      </c>
      <c r="I188" s="82">
        <v>7702664520</v>
      </c>
      <c r="J188" s="76" t="s">
        <v>122</v>
      </c>
      <c r="K188" s="35" t="s">
        <v>34</v>
      </c>
      <c r="L188" s="33" t="s">
        <v>625</v>
      </c>
      <c r="M188" s="103">
        <v>11445</v>
      </c>
      <c r="N188" s="83" t="s">
        <v>625</v>
      </c>
      <c r="O188" s="77">
        <v>13.80677991</v>
      </c>
      <c r="P188" s="35" t="str">
        <f t="shared" si="41"/>
        <v>NO</v>
      </c>
      <c r="Q188" s="36"/>
      <c r="R188" s="84"/>
      <c r="S188" s="110" t="s">
        <v>34</v>
      </c>
      <c r="T188" s="98"/>
      <c r="U188" s="37"/>
      <c r="V188" s="37"/>
      <c r="W188" s="34"/>
      <c r="X188" s="51" t="s">
        <v>624</v>
      </c>
      <c r="Y188" s="79" t="s">
        <v>625</v>
      </c>
      <c r="Z188" s="81">
        <f t="shared" si="29"/>
        <v>0</v>
      </c>
      <c r="AA188" s="73">
        <f t="shared" si="30"/>
        <v>0</v>
      </c>
      <c r="AB188" s="73">
        <f t="shared" si="31"/>
        <v>0</v>
      </c>
      <c r="AC188" s="73">
        <f t="shared" si="32"/>
        <v>0</v>
      </c>
      <c r="AD188" s="78" t="str">
        <f t="shared" si="33"/>
        <v>-</v>
      </c>
      <c r="AE188" s="81">
        <f t="shared" si="34"/>
        <v>0</v>
      </c>
      <c r="AF188" s="73">
        <f t="shared" si="35"/>
        <v>0</v>
      </c>
      <c r="AG188" s="73">
        <f t="shared" si="36"/>
        <v>0</v>
      </c>
      <c r="AH188" s="78" t="str">
        <f t="shared" si="37"/>
        <v>-</v>
      </c>
      <c r="AI188" s="81">
        <f t="shared" si="38"/>
        <v>0</v>
      </c>
    </row>
    <row r="189" spans="1:35" ht="12.75">
      <c r="A189" s="71">
        <v>1305430</v>
      </c>
      <c r="B189" s="72">
        <v>748</v>
      </c>
      <c r="C189" s="81" t="s">
        <v>591</v>
      </c>
      <c r="D189" s="73" t="s">
        <v>592</v>
      </c>
      <c r="E189" s="73" t="s">
        <v>79</v>
      </c>
      <c r="F189" s="74" t="s">
        <v>31</v>
      </c>
      <c r="G189" s="101">
        <v>31503</v>
      </c>
      <c r="H189" s="75" t="s">
        <v>32</v>
      </c>
      <c r="I189" s="82">
        <v>9122838656</v>
      </c>
      <c r="J189" s="76" t="s">
        <v>97</v>
      </c>
      <c r="K189" s="35" t="s">
        <v>34</v>
      </c>
      <c r="L189" s="33" t="s">
        <v>625</v>
      </c>
      <c r="M189" s="103">
        <v>6098</v>
      </c>
      <c r="N189" s="83" t="s">
        <v>625</v>
      </c>
      <c r="O189" s="77">
        <v>26.33660234</v>
      </c>
      <c r="P189" s="35" t="str">
        <f t="shared" si="41"/>
        <v>YES</v>
      </c>
      <c r="Q189" s="36"/>
      <c r="R189" s="84"/>
      <c r="S189" s="110" t="s">
        <v>39</v>
      </c>
      <c r="T189" s="98"/>
      <c r="U189" s="37"/>
      <c r="V189" s="37"/>
      <c r="W189" s="34"/>
      <c r="X189" s="51" t="s">
        <v>624</v>
      </c>
      <c r="Y189" s="79" t="s">
        <v>625</v>
      </c>
      <c r="Z189" s="81">
        <f t="shared" si="29"/>
        <v>0</v>
      </c>
      <c r="AA189" s="73">
        <f t="shared" si="30"/>
        <v>0</v>
      </c>
      <c r="AB189" s="73">
        <f t="shared" si="31"/>
        <v>0</v>
      </c>
      <c r="AC189" s="73">
        <f t="shared" si="32"/>
        <v>0</v>
      </c>
      <c r="AD189" s="78" t="str">
        <f t="shared" si="33"/>
        <v>-</v>
      </c>
      <c r="AE189" s="81">
        <f t="shared" si="34"/>
        <v>1</v>
      </c>
      <c r="AF189" s="73">
        <f t="shared" si="35"/>
        <v>1</v>
      </c>
      <c r="AG189" s="73" t="str">
        <f t="shared" si="36"/>
        <v>Initial</v>
      </c>
      <c r="AH189" s="78" t="str">
        <f t="shared" si="37"/>
        <v>RLIS</v>
      </c>
      <c r="AI189" s="81">
        <f t="shared" si="38"/>
        <v>0</v>
      </c>
    </row>
    <row r="190" spans="1:35" ht="12.75">
      <c r="A190" s="71">
        <v>1305460</v>
      </c>
      <c r="B190" s="72">
        <v>749</v>
      </c>
      <c r="C190" s="81" t="s">
        <v>593</v>
      </c>
      <c r="D190" s="73" t="s">
        <v>594</v>
      </c>
      <c r="E190" s="73" t="s">
        <v>595</v>
      </c>
      <c r="F190" s="74" t="s">
        <v>31</v>
      </c>
      <c r="G190" s="101">
        <v>30828</v>
      </c>
      <c r="H190" s="75">
        <v>828</v>
      </c>
      <c r="I190" s="82">
        <v>7064653383</v>
      </c>
      <c r="J190" s="76" t="s">
        <v>101</v>
      </c>
      <c r="K190" s="35" t="s">
        <v>39</v>
      </c>
      <c r="L190" s="33" t="s">
        <v>625</v>
      </c>
      <c r="M190" s="103">
        <v>821</v>
      </c>
      <c r="N190" s="83" t="s">
        <v>625</v>
      </c>
      <c r="O190" s="77">
        <v>29.71781305</v>
      </c>
      <c r="P190" s="35" t="str">
        <f t="shared" si="41"/>
        <v>YES</v>
      </c>
      <c r="Q190" s="36"/>
      <c r="R190" s="84"/>
      <c r="S190" s="110" t="s">
        <v>39</v>
      </c>
      <c r="T190" s="98"/>
      <c r="U190" s="37"/>
      <c r="V190" s="37"/>
      <c r="W190" s="34"/>
      <c r="X190" s="51" t="s">
        <v>623</v>
      </c>
      <c r="Y190" s="79" t="s">
        <v>625</v>
      </c>
      <c r="Z190" s="81">
        <f t="shared" si="29"/>
        <v>1</v>
      </c>
      <c r="AA190" s="73">
        <f t="shared" si="30"/>
        <v>0</v>
      </c>
      <c r="AB190" s="73">
        <f t="shared" si="31"/>
        <v>0</v>
      </c>
      <c r="AC190" s="73">
        <f t="shared" si="32"/>
        <v>0</v>
      </c>
      <c r="AD190" s="78" t="str">
        <f t="shared" si="33"/>
        <v>-</v>
      </c>
      <c r="AE190" s="81">
        <f t="shared" si="34"/>
        <v>1</v>
      </c>
      <c r="AF190" s="73">
        <f t="shared" si="35"/>
        <v>1</v>
      </c>
      <c r="AG190" s="73" t="str">
        <f t="shared" si="36"/>
        <v>Initial</v>
      </c>
      <c r="AH190" s="78" t="str">
        <f t="shared" si="37"/>
        <v>RLIS</v>
      </c>
      <c r="AI190" s="81">
        <f t="shared" si="38"/>
        <v>0</v>
      </c>
    </row>
    <row r="191" spans="1:35" ht="12.75">
      <c r="A191" s="71">
        <v>1305490</v>
      </c>
      <c r="B191" s="72">
        <v>750</v>
      </c>
      <c r="C191" s="81" t="s">
        <v>596</v>
      </c>
      <c r="D191" s="73" t="s">
        <v>597</v>
      </c>
      <c r="E191" s="73" t="s">
        <v>65</v>
      </c>
      <c r="F191" s="74" t="s">
        <v>31</v>
      </c>
      <c r="G191" s="101">
        <v>31082</v>
      </c>
      <c r="H191" s="75">
        <v>1082</v>
      </c>
      <c r="I191" s="82">
        <v>4785523981</v>
      </c>
      <c r="J191" s="76" t="s">
        <v>97</v>
      </c>
      <c r="K191" s="35" t="s">
        <v>34</v>
      </c>
      <c r="L191" s="33" t="s">
        <v>625</v>
      </c>
      <c r="M191" s="103">
        <v>3571</v>
      </c>
      <c r="N191" s="83" t="s">
        <v>625</v>
      </c>
      <c r="O191" s="77">
        <v>24.47289157</v>
      </c>
      <c r="P191" s="35" t="str">
        <f t="shared" si="41"/>
        <v>YES</v>
      </c>
      <c r="Q191" s="36"/>
      <c r="R191" s="84"/>
      <c r="S191" s="110" t="s">
        <v>39</v>
      </c>
      <c r="T191" s="98"/>
      <c r="U191" s="37"/>
      <c r="V191" s="37"/>
      <c r="W191" s="34"/>
      <c r="X191" s="51" t="s">
        <v>623</v>
      </c>
      <c r="Y191" s="79" t="s">
        <v>625</v>
      </c>
      <c r="Z191" s="81">
        <f t="shared" si="29"/>
        <v>0</v>
      </c>
      <c r="AA191" s="73">
        <f t="shared" si="30"/>
        <v>0</v>
      </c>
      <c r="AB191" s="73">
        <f t="shared" si="31"/>
        <v>0</v>
      </c>
      <c r="AC191" s="73">
        <f t="shared" si="32"/>
        <v>0</v>
      </c>
      <c r="AD191" s="78" t="str">
        <f t="shared" si="33"/>
        <v>-</v>
      </c>
      <c r="AE191" s="81">
        <f t="shared" si="34"/>
        <v>1</v>
      </c>
      <c r="AF191" s="73">
        <f t="shared" si="35"/>
        <v>1</v>
      </c>
      <c r="AG191" s="73" t="str">
        <f t="shared" si="36"/>
        <v>Initial</v>
      </c>
      <c r="AH191" s="78" t="str">
        <f t="shared" si="37"/>
        <v>RLIS</v>
      </c>
      <c r="AI191" s="81">
        <f t="shared" si="38"/>
        <v>0</v>
      </c>
    </row>
    <row r="192" spans="1:35" ht="12.75">
      <c r="A192" s="71">
        <v>1305550</v>
      </c>
      <c r="B192" s="72">
        <v>751</v>
      </c>
      <c r="C192" s="81" t="s">
        <v>598</v>
      </c>
      <c r="D192" s="73" t="s">
        <v>599</v>
      </c>
      <c r="E192" s="73" t="s">
        <v>600</v>
      </c>
      <c r="F192" s="74" t="s">
        <v>31</v>
      </c>
      <c r="G192" s="101">
        <v>31545</v>
      </c>
      <c r="H192" s="75">
        <v>1545</v>
      </c>
      <c r="I192" s="82">
        <v>9124271003</v>
      </c>
      <c r="J192" s="76" t="s">
        <v>97</v>
      </c>
      <c r="K192" s="35" t="s">
        <v>34</v>
      </c>
      <c r="L192" s="33" t="s">
        <v>625</v>
      </c>
      <c r="M192" s="103">
        <v>5099</v>
      </c>
      <c r="N192" s="83" t="s">
        <v>625</v>
      </c>
      <c r="O192" s="77">
        <v>24.73581213</v>
      </c>
      <c r="P192" s="35" t="str">
        <f t="shared" si="41"/>
        <v>YES</v>
      </c>
      <c r="Q192" s="36"/>
      <c r="R192" s="84"/>
      <c r="S192" s="110" t="s">
        <v>39</v>
      </c>
      <c r="T192" s="98"/>
      <c r="U192" s="37"/>
      <c r="V192" s="37"/>
      <c r="W192" s="34"/>
      <c r="X192" s="51" t="s">
        <v>624</v>
      </c>
      <c r="Y192" s="79" t="s">
        <v>625</v>
      </c>
      <c r="Z192" s="81">
        <f t="shared" si="29"/>
        <v>0</v>
      </c>
      <c r="AA192" s="73">
        <f t="shared" si="30"/>
        <v>0</v>
      </c>
      <c r="AB192" s="73">
        <f t="shared" si="31"/>
        <v>0</v>
      </c>
      <c r="AC192" s="73">
        <f t="shared" si="32"/>
        <v>0</v>
      </c>
      <c r="AD192" s="78" t="str">
        <f t="shared" si="33"/>
        <v>-</v>
      </c>
      <c r="AE192" s="81">
        <f t="shared" si="34"/>
        <v>1</v>
      </c>
      <c r="AF192" s="73">
        <f t="shared" si="35"/>
        <v>1</v>
      </c>
      <c r="AG192" s="73" t="str">
        <f t="shared" si="36"/>
        <v>Initial</v>
      </c>
      <c r="AH192" s="78" t="str">
        <f t="shared" si="37"/>
        <v>RLIS</v>
      </c>
      <c r="AI192" s="81">
        <f t="shared" si="38"/>
        <v>0</v>
      </c>
    </row>
    <row r="193" spans="1:35" ht="12.75">
      <c r="A193" s="71">
        <v>1305580</v>
      </c>
      <c r="B193" s="72">
        <v>752</v>
      </c>
      <c r="C193" s="81" t="s">
        <v>601</v>
      </c>
      <c r="D193" s="73" t="s">
        <v>602</v>
      </c>
      <c r="E193" s="73" t="s">
        <v>603</v>
      </c>
      <c r="F193" s="74" t="s">
        <v>31</v>
      </c>
      <c r="G193" s="101">
        <v>31824</v>
      </c>
      <c r="H193" s="75">
        <v>1824</v>
      </c>
      <c r="I193" s="82">
        <v>9122293315</v>
      </c>
      <c r="J193" s="76" t="s">
        <v>101</v>
      </c>
      <c r="K193" s="35" t="s">
        <v>39</v>
      </c>
      <c r="L193" s="33" t="s">
        <v>625</v>
      </c>
      <c r="M193" s="103">
        <v>349</v>
      </c>
      <c r="N193" s="83" t="s">
        <v>625</v>
      </c>
      <c r="O193" s="77">
        <v>24.70588235</v>
      </c>
      <c r="P193" s="35" t="str">
        <f t="shared" si="41"/>
        <v>YES</v>
      </c>
      <c r="Q193" s="36"/>
      <c r="R193" s="84"/>
      <c r="S193" s="110" t="s">
        <v>39</v>
      </c>
      <c r="T193" s="98">
        <v>39678</v>
      </c>
      <c r="U193" s="50">
        <v>2357</v>
      </c>
      <c r="V193" s="50">
        <v>2876</v>
      </c>
      <c r="W193" s="79">
        <v>1409</v>
      </c>
      <c r="X193" s="51" t="s">
        <v>623</v>
      </c>
      <c r="Y193" s="79" t="s">
        <v>625</v>
      </c>
      <c r="Z193" s="81">
        <f t="shared" si="29"/>
        <v>1</v>
      </c>
      <c r="AA193" s="73">
        <f t="shared" si="30"/>
        <v>1</v>
      </c>
      <c r="AB193" s="73">
        <f t="shared" si="31"/>
        <v>0</v>
      </c>
      <c r="AC193" s="73">
        <f t="shared" si="32"/>
        <v>0</v>
      </c>
      <c r="AD193" s="78" t="str">
        <f t="shared" si="33"/>
        <v>SRSA</v>
      </c>
      <c r="AE193" s="81">
        <f t="shared" si="34"/>
        <v>1</v>
      </c>
      <c r="AF193" s="73">
        <f t="shared" si="35"/>
        <v>1</v>
      </c>
      <c r="AG193" s="73" t="str">
        <f t="shared" si="36"/>
        <v>Initial</v>
      </c>
      <c r="AH193" s="78" t="str">
        <f t="shared" si="37"/>
        <v>-</v>
      </c>
      <c r="AI193" s="81" t="str">
        <f t="shared" si="38"/>
        <v>SRSA</v>
      </c>
    </row>
    <row r="194" spans="1:35" ht="12.75">
      <c r="A194" s="71">
        <v>1300011</v>
      </c>
      <c r="B194" s="72">
        <v>860</v>
      </c>
      <c r="C194" s="81" t="s">
        <v>56</v>
      </c>
      <c r="D194" s="73" t="s">
        <v>57</v>
      </c>
      <c r="E194" s="73" t="s">
        <v>58</v>
      </c>
      <c r="F194" s="74" t="s">
        <v>31</v>
      </c>
      <c r="G194" s="101">
        <v>30220</v>
      </c>
      <c r="H194" s="75" t="s">
        <v>32</v>
      </c>
      <c r="I194" s="82">
        <v>7705832528</v>
      </c>
      <c r="J194" s="76">
        <v>3</v>
      </c>
      <c r="K194" s="35" t="s">
        <v>34</v>
      </c>
      <c r="L194" s="33" t="s">
        <v>625</v>
      </c>
      <c r="M194" s="103">
        <v>0</v>
      </c>
      <c r="N194" s="83" t="s">
        <v>625</v>
      </c>
      <c r="O194" s="77" t="s">
        <v>38</v>
      </c>
      <c r="P194" s="35" t="s">
        <v>38</v>
      </c>
      <c r="Q194" s="36"/>
      <c r="R194" s="84"/>
      <c r="S194" s="110" t="s">
        <v>34</v>
      </c>
      <c r="T194" s="98"/>
      <c r="U194" s="37"/>
      <c r="V194" s="37"/>
      <c r="W194" s="34"/>
      <c r="X194" s="51" t="s">
        <v>625</v>
      </c>
      <c r="Y194" s="79" t="s">
        <v>625</v>
      </c>
      <c r="Z194" s="81">
        <f t="shared" si="29"/>
        <v>0</v>
      </c>
      <c r="AA194" s="73">
        <f t="shared" si="30"/>
        <v>0</v>
      </c>
      <c r="AB194" s="73">
        <f t="shared" si="31"/>
        <v>0</v>
      </c>
      <c r="AC194" s="73">
        <f t="shared" si="32"/>
        <v>0</v>
      </c>
      <c r="AD194" s="78" t="str">
        <f t="shared" si="33"/>
        <v>-</v>
      </c>
      <c r="AE194" s="81">
        <f t="shared" si="34"/>
        <v>0</v>
      </c>
      <c r="AF194" s="73">
        <f t="shared" si="35"/>
        <v>0</v>
      </c>
      <c r="AG194" s="73">
        <f t="shared" si="36"/>
        <v>0</v>
      </c>
      <c r="AH194" s="78" t="str">
        <f t="shared" si="37"/>
        <v>-</v>
      </c>
      <c r="AI194" s="81">
        <f t="shared" si="38"/>
        <v>0</v>
      </c>
    </row>
    <row r="195" spans="1:35" ht="12.75">
      <c r="A195" s="71">
        <v>1305640</v>
      </c>
      <c r="B195" s="72">
        <v>753</v>
      </c>
      <c r="C195" s="81" t="s">
        <v>604</v>
      </c>
      <c r="D195" s="73" t="s">
        <v>605</v>
      </c>
      <c r="E195" s="73" t="s">
        <v>606</v>
      </c>
      <c r="F195" s="74" t="s">
        <v>31</v>
      </c>
      <c r="G195" s="101">
        <v>30411</v>
      </c>
      <c r="H195" s="75">
        <v>411</v>
      </c>
      <c r="I195" s="82">
        <v>9125687198</v>
      </c>
      <c r="J195" s="76" t="s">
        <v>101</v>
      </c>
      <c r="K195" s="35" t="s">
        <v>39</v>
      </c>
      <c r="L195" s="33" t="s">
        <v>625</v>
      </c>
      <c r="M195" s="103">
        <v>1061</v>
      </c>
      <c r="N195" s="83" t="s">
        <v>625</v>
      </c>
      <c r="O195" s="77">
        <v>28.48167539</v>
      </c>
      <c r="P195" s="35" t="str">
        <f aca="true" t="shared" si="42" ref="P195:P201">IF(O195&lt;20,"NO","YES")</f>
        <v>YES</v>
      </c>
      <c r="Q195" s="36"/>
      <c r="R195" s="84"/>
      <c r="S195" s="110" t="s">
        <v>39</v>
      </c>
      <c r="T195" s="98"/>
      <c r="U195" s="37"/>
      <c r="V195" s="37"/>
      <c r="W195" s="34"/>
      <c r="X195" s="51" t="s">
        <v>623</v>
      </c>
      <c r="Y195" s="79" t="s">
        <v>625</v>
      </c>
      <c r="Z195" s="81">
        <f t="shared" si="29"/>
        <v>1</v>
      </c>
      <c r="AA195" s="73">
        <f t="shared" si="30"/>
        <v>0</v>
      </c>
      <c r="AB195" s="73">
        <f t="shared" si="31"/>
        <v>0</v>
      </c>
      <c r="AC195" s="73">
        <f t="shared" si="32"/>
        <v>0</v>
      </c>
      <c r="AD195" s="78" t="str">
        <f t="shared" si="33"/>
        <v>-</v>
      </c>
      <c r="AE195" s="81">
        <f t="shared" si="34"/>
        <v>1</v>
      </c>
      <c r="AF195" s="73">
        <f t="shared" si="35"/>
        <v>1</v>
      </c>
      <c r="AG195" s="73" t="str">
        <f t="shared" si="36"/>
        <v>Initial</v>
      </c>
      <c r="AH195" s="78" t="str">
        <f t="shared" si="37"/>
        <v>RLIS</v>
      </c>
      <c r="AI195" s="81">
        <f t="shared" si="38"/>
        <v>0</v>
      </c>
    </row>
    <row r="196" spans="1:35" ht="12.75">
      <c r="A196" s="71">
        <v>1305670</v>
      </c>
      <c r="B196" s="72">
        <v>754</v>
      </c>
      <c r="C196" s="81" t="s">
        <v>607</v>
      </c>
      <c r="D196" s="73" t="s">
        <v>608</v>
      </c>
      <c r="E196" s="73" t="s">
        <v>48</v>
      </c>
      <c r="F196" s="74" t="s">
        <v>31</v>
      </c>
      <c r="G196" s="101">
        <v>30528</v>
      </c>
      <c r="H196" s="75">
        <v>528</v>
      </c>
      <c r="I196" s="82">
        <v>7068652315</v>
      </c>
      <c r="J196" s="76" t="s">
        <v>101</v>
      </c>
      <c r="K196" s="35" t="s">
        <v>39</v>
      </c>
      <c r="L196" s="33" t="s">
        <v>625</v>
      </c>
      <c r="M196" s="103">
        <v>3742</v>
      </c>
      <c r="N196" s="83" t="s">
        <v>625</v>
      </c>
      <c r="O196" s="77">
        <v>16.85019206</v>
      </c>
      <c r="P196" s="35" t="str">
        <f t="shared" si="42"/>
        <v>NO</v>
      </c>
      <c r="Q196" s="36"/>
      <c r="R196" s="84"/>
      <c r="S196" s="110" t="s">
        <v>39</v>
      </c>
      <c r="T196" s="98"/>
      <c r="U196" s="37"/>
      <c r="V196" s="37"/>
      <c r="W196" s="34"/>
      <c r="X196" s="51" t="s">
        <v>623</v>
      </c>
      <c r="Y196" s="79" t="s">
        <v>625</v>
      </c>
      <c r="Z196" s="81">
        <f t="shared" si="29"/>
        <v>1</v>
      </c>
      <c r="AA196" s="73">
        <f t="shared" si="30"/>
        <v>0</v>
      </c>
      <c r="AB196" s="73">
        <f t="shared" si="31"/>
        <v>0</v>
      </c>
      <c r="AC196" s="73">
        <f t="shared" si="32"/>
        <v>0</v>
      </c>
      <c r="AD196" s="78" t="str">
        <f t="shared" si="33"/>
        <v>-</v>
      </c>
      <c r="AE196" s="81">
        <f t="shared" si="34"/>
        <v>1</v>
      </c>
      <c r="AF196" s="73">
        <f t="shared" si="35"/>
        <v>0</v>
      </c>
      <c r="AG196" s="73">
        <f t="shared" si="36"/>
        <v>0</v>
      </c>
      <c r="AH196" s="78" t="str">
        <f t="shared" si="37"/>
        <v>-</v>
      </c>
      <c r="AI196" s="81">
        <f t="shared" si="38"/>
        <v>0</v>
      </c>
    </row>
    <row r="197" spans="1:35" ht="12.75">
      <c r="A197" s="71">
        <v>1305700</v>
      </c>
      <c r="B197" s="72">
        <v>755</v>
      </c>
      <c r="C197" s="81" t="s">
        <v>609</v>
      </c>
      <c r="D197" s="73" t="s">
        <v>610</v>
      </c>
      <c r="E197" s="73" t="s">
        <v>250</v>
      </c>
      <c r="F197" s="74" t="s">
        <v>31</v>
      </c>
      <c r="G197" s="101">
        <v>30720</v>
      </c>
      <c r="H197" s="75" t="s">
        <v>32</v>
      </c>
      <c r="I197" s="82">
        <v>7062788070</v>
      </c>
      <c r="J197" s="76" t="s">
        <v>135</v>
      </c>
      <c r="K197" s="35" t="s">
        <v>34</v>
      </c>
      <c r="L197" s="33" t="s">
        <v>625</v>
      </c>
      <c r="M197" s="103">
        <v>12953</v>
      </c>
      <c r="N197" s="83" t="s">
        <v>625</v>
      </c>
      <c r="O197" s="77">
        <v>13.45555462</v>
      </c>
      <c r="P197" s="35" t="str">
        <f t="shared" si="42"/>
        <v>NO</v>
      </c>
      <c r="Q197" s="36"/>
      <c r="R197" s="84"/>
      <c r="S197" s="110" t="s">
        <v>34</v>
      </c>
      <c r="T197" s="98"/>
      <c r="U197" s="37"/>
      <c r="V197" s="37"/>
      <c r="W197" s="34"/>
      <c r="X197" s="51" t="s">
        <v>624</v>
      </c>
      <c r="Y197" s="79" t="s">
        <v>625</v>
      </c>
      <c r="Z197" s="81">
        <f t="shared" si="29"/>
        <v>0</v>
      </c>
      <c r="AA197" s="73">
        <f t="shared" si="30"/>
        <v>0</v>
      </c>
      <c r="AB197" s="73">
        <f t="shared" si="31"/>
        <v>0</v>
      </c>
      <c r="AC197" s="73">
        <f t="shared" si="32"/>
        <v>0</v>
      </c>
      <c r="AD197" s="78" t="str">
        <f t="shared" si="33"/>
        <v>-</v>
      </c>
      <c r="AE197" s="81">
        <f t="shared" si="34"/>
        <v>0</v>
      </c>
      <c r="AF197" s="73">
        <f t="shared" si="35"/>
        <v>0</v>
      </c>
      <c r="AG197" s="73">
        <f t="shared" si="36"/>
        <v>0</v>
      </c>
      <c r="AH197" s="78" t="str">
        <f t="shared" si="37"/>
        <v>-</v>
      </c>
      <c r="AI197" s="81">
        <f t="shared" si="38"/>
        <v>0</v>
      </c>
    </row>
    <row r="198" spans="1:35" ht="12.75">
      <c r="A198" s="71">
        <v>1305730</v>
      </c>
      <c r="B198" s="72">
        <v>756</v>
      </c>
      <c r="C198" s="81" t="s">
        <v>611</v>
      </c>
      <c r="D198" s="73" t="s">
        <v>612</v>
      </c>
      <c r="E198" s="73" t="s">
        <v>613</v>
      </c>
      <c r="F198" s="74" t="s">
        <v>31</v>
      </c>
      <c r="G198" s="101">
        <v>31001</v>
      </c>
      <c r="H198" s="75">
        <v>1001</v>
      </c>
      <c r="I198" s="82">
        <v>2294672141</v>
      </c>
      <c r="J198" s="76" t="s">
        <v>101</v>
      </c>
      <c r="K198" s="35" t="s">
        <v>39</v>
      </c>
      <c r="L198" s="33" t="s">
        <v>625</v>
      </c>
      <c r="M198" s="103">
        <v>1361</v>
      </c>
      <c r="N198" s="83" t="s">
        <v>625</v>
      </c>
      <c r="O198" s="77">
        <v>29.03463522</v>
      </c>
      <c r="P198" s="35" t="str">
        <f t="shared" si="42"/>
        <v>YES</v>
      </c>
      <c r="Q198" s="36"/>
      <c r="R198" s="84"/>
      <c r="S198" s="110" t="s">
        <v>39</v>
      </c>
      <c r="T198" s="98"/>
      <c r="U198" s="37"/>
      <c r="V198" s="37"/>
      <c r="W198" s="34"/>
      <c r="X198" s="51" t="s">
        <v>624</v>
      </c>
      <c r="Y198" s="79" t="s">
        <v>625</v>
      </c>
      <c r="Z198" s="81">
        <f>IF(OR(K198="YES",L198="YES"),1,0)</f>
        <v>1</v>
      </c>
      <c r="AA198" s="73">
        <f>IF(OR(AND(ISNUMBER(M198),AND(M198&gt;0,M198&lt;600)),AND(ISNUMBER(M198),AND(M198&gt;0,N198="YES"))),1,0)</f>
        <v>0</v>
      </c>
      <c r="AB198" s="73">
        <f>IF(AND(OR(K198="YES",L198="YES"),(Z198=0)),"Trouble",0)</f>
        <v>0</v>
      </c>
      <c r="AC198" s="73">
        <f>IF(AND(OR(AND(ISNUMBER(M198),AND(M198&gt;0,M198&lt;600)),AND(ISNUMBER(M198),AND(M198&gt;0,N198="YES"))),(AA198=0)),"Trouble",0)</f>
        <v>0</v>
      </c>
      <c r="AD198" s="78" t="str">
        <f>IF(AND(Z198=1,AA198=1),"SRSA","-")</f>
        <v>-</v>
      </c>
      <c r="AE198" s="81">
        <f>IF(S198="YES",1,0)</f>
        <v>1</v>
      </c>
      <c r="AF198" s="73">
        <f>IF(OR(AND(ISNUMBER(Q198),Q198&gt;=20),(AND(ISNUMBER(Q198)=FALSE,AND(ISNUMBER(O198),O198&gt;=20)))),1,0)</f>
        <v>1</v>
      </c>
      <c r="AG198" s="73" t="str">
        <f>IF(AND(AE198=1,AF198=1),"Initial",0)</f>
        <v>Initial</v>
      </c>
      <c r="AH198" s="78" t="str">
        <f>IF(AND(AND(AG198="Initial",AI198=0),AND(ISNUMBER(M198),M198&gt;0)),"RLIS","-")</f>
        <v>RLIS</v>
      </c>
      <c r="AI198" s="81">
        <f>IF(AND(AD198="SRSA",AG198="Initial"),"SRSA",0)</f>
        <v>0</v>
      </c>
    </row>
    <row r="199" spans="1:35" ht="12.75">
      <c r="A199" s="71">
        <v>1305760</v>
      </c>
      <c r="B199" s="72">
        <v>757</v>
      </c>
      <c r="C199" s="81" t="s">
        <v>614</v>
      </c>
      <c r="D199" s="73" t="s">
        <v>615</v>
      </c>
      <c r="E199" s="73" t="s">
        <v>616</v>
      </c>
      <c r="F199" s="74" t="s">
        <v>31</v>
      </c>
      <c r="G199" s="101">
        <v>30673</v>
      </c>
      <c r="H199" s="75">
        <v>673</v>
      </c>
      <c r="I199" s="82">
        <v>7066782718</v>
      </c>
      <c r="J199" s="76" t="s">
        <v>97</v>
      </c>
      <c r="K199" s="35" t="s">
        <v>34</v>
      </c>
      <c r="L199" s="33" t="s">
        <v>625</v>
      </c>
      <c r="M199" s="103">
        <v>1677</v>
      </c>
      <c r="N199" s="83" t="s">
        <v>625</v>
      </c>
      <c r="O199" s="77">
        <v>24.78825522</v>
      </c>
      <c r="P199" s="35" t="str">
        <f t="shared" si="42"/>
        <v>YES</v>
      </c>
      <c r="Q199" s="36"/>
      <c r="R199" s="84"/>
      <c r="S199" s="110" t="s">
        <v>39</v>
      </c>
      <c r="T199" s="98"/>
      <c r="U199" s="37"/>
      <c r="V199" s="37"/>
      <c r="W199" s="34"/>
      <c r="X199" s="51" t="s">
        <v>623</v>
      </c>
      <c r="Y199" s="79" t="s">
        <v>625</v>
      </c>
      <c r="Z199" s="81">
        <f>IF(OR(K199="YES",L199="YES"),1,0)</f>
        <v>0</v>
      </c>
      <c r="AA199" s="73">
        <f>IF(OR(AND(ISNUMBER(M199),AND(M199&gt;0,M199&lt;600)),AND(ISNUMBER(M199),AND(M199&gt;0,N199="YES"))),1,0)</f>
        <v>0</v>
      </c>
      <c r="AB199" s="73">
        <f>IF(AND(OR(K199="YES",L199="YES"),(Z199=0)),"Trouble",0)</f>
        <v>0</v>
      </c>
      <c r="AC199" s="73">
        <f>IF(AND(OR(AND(ISNUMBER(M199),AND(M199&gt;0,M199&lt;600)),AND(ISNUMBER(M199),AND(M199&gt;0,N199="YES"))),(AA199=0)),"Trouble",0)</f>
        <v>0</v>
      </c>
      <c r="AD199" s="78" t="str">
        <f>IF(AND(Z199=1,AA199=1),"SRSA","-")</f>
        <v>-</v>
      </c>
      <c r="AE199" s="81">
        <f>IF(S199="YES",1,0)</f>
        <v>1</v>
      </c>
      <c r="AF199" s="73">
        <f>IF(OR(AND(ISNUMBER(Q199),Q199&gt;=20),(AND(ISNUMBER(Q199)=FALSE,AND(ISNUMBER(O199),O199&gt;=20)))),1,0)</f>
        <v>1</v>
      </c>
      <c r="AG199" s="73" t="str">
        <f>IF(AND(AE199=1,AF199=1),"Initial",0)</f>
        <v>Initial</v>
      </c>
      <c r="AH199" s="78" t="str">
        <f>IF(AND(AND(AG199="Initial",AI199=0),AND(ISNUMBER(M199),M199&gt;0)),"RLIS","-")</f>
        <v>RLIS</v>
      </c>
      <c r="AI199" s="81">
        <f>IF(AND(AD199="SRSA",AG199="Initial"),"SRSA",0)</f>
        <v>0</v>
      </c>
    </row>
    <row r="200" spans="1:35" ht="12.75">
      <c r="A200" s="71">
        <v>1305790</v>
      </c>
      <c r="B200" s="72">
        <v>758</v>
      </c>
      <c r="C200" s="81" t="s">
        <v>617</v>
      </c>
      <c r="D200" s="73" t="s">
        <v>618</v>
      </c>
      <c r="E200" s="73" t="s">
        <v>619</v>
      </c>
      <c r="F200" s="74" t="s">
        <v>31</v>
      </c>
      <c r="G200" s="101">
        <v>31042</v>
      </c>
      <c r="H200" s="75">
        <v>1042</v>
      </c>
      <c r="I200" s="82">
        <v>4789465521</v>
      </c>
      <c r="J200" s="76" t="s">
        <v>101</v>
      </c>
      <c r="K200" s="35" t="s">
        <v>39</v>
      </c>
      <c r="L200" s="33" t="s">
        <v>625</v>
      </c>
      <c r="M200" s="103">
        <v>1565</v>
      </c>
      <c r="N200" s="83" t="s">
        <v>625</v>
      </c>
      <c r="O200" s="77">
        <v>20.84900591</v>
      </c>
      <c r="P200" s="35" t="str">
        <f t="shared" si="42"/>
        <v>YES</v>
      </c>
      <c r="Q200" s="36"/>
      <c r="R200" s="84"/>
      <c r="S200" s="110" t="s">
        <v>39</v>
      </c>
      <c r="T200" s="98"/>
      <c r="U200" s="37"/>
      <c r="V200" s="37"/>
      <c r="W200" s="34"/>
      <c r="X200" s="51" t="s">
        <v>624</v>
      </c>
      <c r="Y200" s="79" t="s">
        <v>625</v>
      </c>
      <c r="Z200" s="81">
        <f>IF(OR(K200="YES",L200="YES"),1,0)</f>
        <v>1</v>
      </c>
      <c r="AA200" s="73">
        <f>IF(OR(AND(ISNUMBER(M200),AND(M200&gt;0,M200&lt;600)),AND(ISNUMBER(M200),AND(M200&gt;0,N200="YES"))),1,0)</f>
        <v>0</v>
      </c>
      <c r="AB200" s="73">
        <f>IF(AND(OR(K200="YES",L200="YES"),(Z200=0)),"Trouble",0)</f>
        <v>0</v>
      </c>
      <c r="AC200" s="73">
        <f>IF(AND(OR(AND(ISNUMBER(M200),AND(M200&gt;0,M200&lt;600)),AND(ISNUMBER(M200),AND(M200&gt;0,N200="YES"))),(AA200=0)),"Trouble",0)</f>
        <v>0</v>
      </c>
      <c r="AD200" s="78" t="str">
        <f>IF(AND(Z200=1,AA200=1),"SRSA","-")</f>
        <v>-</v>
      </c>
      <c r="AE200" s="81">
        <f>IF(S200="YES",1,0)</f>
        <v>1</v>
      </c>
      <c r="AF200" s="73">
        <f>IF(OR(AND(ISNUMBER(Q200),Q200&gt;=20),(AND(ISNUMBER(Q200)=FALSE,AND(ISNUMBER(O200),O200&gt;=20)))),1,0)</f>
        <v>1</v>
      </c>
      <c r="AG200" s="73" t="str">
        <f>IF(AND(AE200=1,AF200=1),"Initial",0)</f>
        <v>Initial</v>
      </c>
      <c r="AH200" s="78" t="str">
        <f>IF(AND(AND(AG200="Initial",AI200=0),AND(ISNUMBER(M200),M200&gt;0)),"RLIS","-")</f>
        <v>RLIS</v>
      </c>
      <c r="AI200" s="81">
        <f>IF(AND(AD200="SRSA",AG200="Initial"),"SRSA",0)</f>
        <v>0</v>
      </c>
    </row>
    <row r="201" spans="1:35" ht="12.75">
      <c r="A201" s="71">
        <v>1305850</v>
      </c>
      <c r="B201" s="72">
        <v>759</v>
      </c>
      <c r="C201" s="81" t="s">
        <v>620</v>
      </c>
      <c r="D201" s="73" t="s">
        <v>621</v>
      </c>
      <c r="E201" s="73" t="s">
        <v>622</v>
      </c>
      <c r="F201" s="74" t="s">
        <v>31</v>
      </c>
      <c r="G201" s="101">
        <v>31791</v>
      </c>
      <c r="H201" s="75">
        <v>1791</v>
      </c>
      <c r="I201" s="82">
        <v>9122298600</v>
      </c>
      <c r="J201" s="76" t="s">
        <v>148</v>
      </c>
      <c r="K201" s="35" t="s">
        <v>34</v>
      </c>
      <c r="L201" s="33" t="s">
        <v>625</v>
      </c>
      <c r="M201" s="103">
        <v>3895</v>
      </c>
      <c r="N201" s="83" t="s">
        <v>625</v>
      </c>
      <c r="O201" s="77">
        <v>23.97540984</v>
      </c>
      <c r="P201" s="35" t="str">
        <f t="shared" si="42"/>
        <v>YES</v>
      </c>
      <c r="Q201" s="36"/>
      <c r="R201" s="84"/>
      <c r="S201" s="110" t="s">
        <v>34</v>
      </c>
      <c r="T201" s="98"/>
      <c r="U201" s="37"/>
      <c r="V201" s="37"/>
      <c r="W201" s="34"/>
      <c r="X201" s="51" t="s">
        <v>623</v>
      </c>
      <c r="Y201" s="79" t="s">
        <v>625</v>
      </c>
      <c r="Z201" s="81">
        <f>IF(OR(K201="YES",L201="YES"),1,0)</f>
        <v>0</v>
      </c>
      <c r="AA201" s="73">
        <f>IF(OR(AND(ISNUMBER(M201),AND(M201&gt;0,M201&lt;600)),AND(ISNUMBER(M201),AND(M201&gt;0,N201="YES"))),1,0)</f>
        <v>0</v>
      </c>
      <c r="AB201" s="73">
        <f>IF(AND(OR(K201="YES",L201="YES"),(Z201=0)),"Trouble",0)</f>
        <v>0</v>
      </c>
      <c r="AC201" s="73">
        <f>IF(AND(OR(AND(ISNUMBER(M201),AND(M201&gt;0,M201&lt;600)),AND(ISNUMBER(M201),AND(M201&gt;0,N201="YES"))),(AA201=0)),"Trouble",0)</f>
        <v>0</v>
      </c>
      <c r="AD201" s="78" t="str">
        <f>IF(AND(Z201=1,AA201=1),"SRSA","-")</f>
        <v>-</v>
      </c>
      <c r="AE201" s="81">
        <f>IF(S201="YES",1,0)</f>
        <v>0</v>
      </c>
      <c r="AF201" s="73">
        <f>IF(OR(AND(ISNUMBER(Q201),Q201&gt;=20),(AND(ISNUMBER(Q201)=FALSE,AND(ISNUMBER(O201),O201&gt;=20)))),1,0)</f>
        <v>1</v>
      </c>
      <c r="AG201" s="73">
        <f>IF(AND(AE201=1,AF201=1),"Initial",0)</f>
        <v>0</v>
      </c>
      <c r="AH201" s="78" t="str">
        <f>IF(AND(AND(AG201="Initial",AI201=0),AND(ISNUMBER(M201),M201&gt;0)),"RLIS","-")</f>
        <v>-</v>
      </c>
      <c r="AI201" s="81">
        <f>IF(AND(AD201="SRSA",AG201="Initial"),"SRSA",0)</f>
        <v>0</v>
      </c>
    </row>
    <row r="202" ht="12.75">
      <c r="N202" s="49"/>
    </row>
    <row r="203" ht="12.75">
      <c r="N203" s="49"/>
    </row>
    <row r="204" ht="12.75">
      <c r="N204" s="49"/>
    </row>
    <row r="205" ht="12.75">
      <c r="N205" s="49"/>
    </row>
    <row r="206" ht="12.75">
      <c r="N206" s="49"/>
    </row>
    <row r="207" ht="12.75">
      <c r="N207" s="49"/>
    </row>
    <row r="208" ht="12.75">
      <c r="N208" s="49"/>
    </row>
    <row r="209" ht="12.75">
      <c r="N209" s="49"/>
    </row>
    <row r="210" ht="12.75">
      <c r="N210" s="49"/>
    </row>
    <row r="211" ht="12.75">
      <c r="N211" s="49"/>
    </row>
  </sheetData>
  <printOptions horizontalCentered="1"/>
  <pageMargins left="0.25" right="0.25" top="0.5" bottom="0.65" header="0.25" footer="0.25"/>
  <pageSetup fitToHeight="0" fitToWidth="1" horizontalDpi="600" verticalDpi="600" orientation="landscape" scale="44" r:id="rId1"/>
  <headerFooter alignWithMargins="0">
    <oddHeader>&amp;R&amp;"Arial,Bold"Blue Columns:&amp;"Arial,Regular" Relate to SRSA eligibility
&amp;"Arial,Bold"Orange Columns:&amp;"Arial,Regular" Relate to RLIS eligibility</oddHeader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Georgia FY2006 Eligibility Spreadsheet (MS Excel)</dc:title>
  <dc:subject/>
  <dc:creator>robert.hitchcock</dc:creator>
  <cp:keywords/>
  <dc:description/>
  <cp:lastModifiedBy>alan.smigielski</cp:lastModifiedBy>
  <cp:lastPrinted>2006-03-22T16:36:31Z</cp:lastPrinted>
  <dcterms:created xsi:type="dcterms:W3CDTF">2006-03-01T20:33:37Z</dcterms:created>
  <dcterms:modified xsi:type="dcterms:W3CDTF">2006-05-16T16:46:36Z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