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<sst xmlns="http://schemas.openxmlformats.org/spreadsheetml/2006/main" count="2147" uniqueCount="736">
  <si>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</si>
  <si>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</si>
  <si>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</si>
  <si>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</si>
  <si>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</si>
  <si>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</si>
  <si>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</si>
  <si>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</si>
  <si>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</si>
  <si>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</si>
  <si>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</si>
  <si>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</si>
  <si>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</si>
  <si>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</si>
  <si>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</si>
  <si>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</si>
  <si>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</si>
  <si>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</si>
  <si>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</si>
  <si>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</si>
  <si>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</si>
  <si>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</si>
  <si>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</si>
  <si>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</si>
  <si>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</si>
  <si>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</si>
  <si>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</si>
  <si>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</si>
  <si>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</si>
  <si>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</si>
  <si>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</si>
  <si>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</si>
  <si>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</si>
  <si>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</si>
  <si>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</si>
  <si>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</si>
  <si>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</si>
  <si>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</si>
  <si>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</si>
  <si>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4500690</t>
  </si>
  <si>
    <t>0160</t>
  </si>
  <si>
    <t>ABBEVILLE 60</t>
  </si>
  <si>
    <t>400 GREENVILLE ST</t>
  </si>
  <si>
    <t>ABBEVLLE</t>
  </si>
  <si>
    <t>SC</t>
  </si>
  <si>
    <t>29620</t>
  </si>
  <si>
    <t>1556</t>
  </si>
  <si>
    <t>6,7</t>
  </si>
  <si>
    <t>NO</t>
  </si>
  <si>
    <t>YES</t>
  </si>
  <si>
    <t>No</t>
  </si>
  <si>
    <t>4500750</t>
  </si>
  <si>
    <t>0301</t>
  </si>
  <si>
    <t>ALLENDALE 01</t>
  </si>
  <si>
    <t>P O BOX 458</t>
  </si>
  <si>
    <t>ALLENDALE</t>
  </si>
  <si>
    <t>29810</t>
  </si>
  <si>
    <t>0458</t>
  </si>
  <si>
    <t>4500840</t>
  </si>
  <si>
    <t>0403</t>
  </si>
  <si>
    <t>ANDERSON 03</t>
  </si>
  <si>
    <t>P O BOX 118</t>
  </si>
  <si>
    <t>IVA</t>
  </si>
  <si>
    <t>29655</t>
  </si>
  <si>
    <t>0118</t>
  </si>
  <si>
    <t>8</t>
  </si>
  <si>
    <t>4500930</t>
  </si>
  <si>
    <t>0501</t>
  </si>
  <si>
    <t>BAMBERG 01</t>
  </si>
  <si>
    <t>P O BOX 526</t>
  </si>
  <si>
    <t>BAMBERG</t>
  </si>
  <si>
    <t>29003</t>
  </si>
  <si>
    <t>0526</t>
  </si>
  <si>
    <t>6</t>
  </si>
  <si>
    <t>4500960</t>
  </si>
  <si>
    <t>0502</t>
  </si>
  <si>
    <t>BAMBERG 02</t>
  </si>
  <si>
    <t>62 HOLLY AVENUE</t>
  </si>
  <si>
    <t>DENMARK</t>
  </si>
  <si>
    <t>29042</t>
  </si>
  <si>
    <t>0345</t>
  </si>
  <si>
    <t>4501020</t>
  </si>
  <si>
    <t>0619</t>
  </si>
  <si>
    <t>BARNWELL 19</t>
  </si>
  <si>
    <t>BOX 185</t>
  </si>
  <si>
    <t>BLACKVILLE</t>
  </si>
  <si>
    <t>29817</t>
  </si>
  <si>
    <t>0185</t>
  </si>
  <si>
    <t>4501050</t>
  </si>
  <si>
    <t>0629</t>
  </si>
  <si>
    <t>BARNWELL 29</t>
  </si>
  <si>
    <t>12255 MAIN STREET</t>
  </si>
  <si>
    <t>WILLISTON</t>
  </si>
  <si>
    <t>29853</t>
  </si>
  <si>
    <t>1517</t>
  </si>
  <si>
    <t>4501080</t>
  </si>
  <si>
    <t>0645</t>
  </si>
  <si>
    <t>BARNWELL 45</t>
  </si>
  <si>
    <t>660  HAGOOD AVENUE</t>
  </si>
  <si>
    <t>BARNWELL</t>
  </si>
  <si>
    <t>29812</t>
  </si>
  <si>
    <t/>
  </si>
  <si>
    <t>4501250</t>
  </si>
  <si>
    <t>0901</t>
  </si>
  <si>
    <t>CALHOUN 01</t>
  </si>
  <si>
    <t>PO BOX 215</t>
  </si>
  <si>
    <t>ST MATTHEWS</t>
  </si>
  <si>
    <t>29135</t>
  </si>
  <si>
    <t>0215</t>
  </si>
  <si>
    <t>4501500</t>
  </si>
  <si>
    <t>1101</t>
  </si>
  <si>
    <t>CHEROKEE 01</t>
  </si>
  <si>
    <t>BOX 460</t>
  </si>
  <si>
    <t>GAFFNEY</t>
  </si>
  <si>
    <t>29342</t>
  </si>
  <si>
    <t>0460</t>
  </si>
  <si>
    <t>4501530</t>
  </si>
  <si>
    <t>1201</t>
  </si>
  <si>
    <t>CHESTER 01</t>
  </si>
  <si>
    <t>109 HINTON STREET</t>
  </si>
  <si>
    <t>CHESTER</t>
  </si>
  <si>
    <t>29706</t>
  </si>
  <si>
    <t>2022</t>
  </si>
  <si>
    <t>4501560</t>
  </si>
  <si>
    <t>1301</t>
  </si>
  <si>
    <t>CHESTERFIELD 01</t>
  </si>
  <si>
    <t>401 WEST BOULEVARD</t>
  </si>
  <si>
    <t>CHESTERFIELD</t>
  </si>
  <si>
    <t>29709</t>
  </si>
  <si>
    <t>1534</t>
  </si>
  <si>
    <t>4501740</t>
  </si>
  <si>
    <t>1401</t>
  </si>
  <si>
    <t>CLARENDON 01</t>
  </si>
  <si>
    <t>BOX 38</t>
  </si>
  <si>
    <t>SUMMERTON</t>
  </si>
  <si>
    <t>29148</t>
  </si>
  <si>
    <t>0038</t>
  </si>
  <si>
    <t>7</t>
  </si>
  <si>
    <t>4501770</t>
  </si>
  <si>
    <t>1402</t>
  </si>
  <si>
    <t>CLARENDON 02</t>
  </si>
  <si>
    <t>P O BOX 1252</t>
  </si>
  <si>
    <t>MANNING</t>
  </si>
  <si>
    <t>29102</t>
  </si>
  <si>
    <t>1252</t>
  </si>
  <si>
    <t>4501800</t>
  </si>
  <si>
    <t>1403</t>
  </si>
  <si>
    <t>CLARENDON 03</t>
  </si>
  <si>
    <t>DRAWER 270</t>
  </si>
  <si>
    <t>TURBEVILLE</t>
  </si>
  <si>
    <t>29162</t>
  </si>
  <si>
    <t>0270</t>
  </si>
  <si>
    <t>4501830</t>
  </si>
  <si>
    <t>1501</t>
  </si>
  <si>
    <t>COLLETON 01</t>
  </si>
  <si>
    <t>P O BOX 290</t>
  </si>
  <si>
    <t>WALTERBORO</t>
  </si>
  <si>
    <t>29488</t>
  </si>
  <si>
    <t>0290</t>
  </si>
  <si>
    <t>4501890</t>
  </si>
  <si>
    <t>1701</t>
  </si>
  <si>
    <t>DILLON 01</t>
  </si>
  <si>
    <t>BOX 644</t>
  </si>
  <si>
    <t>LAKE VIEW</t>
  </si>
  <si>
    <t>29563</t>
  </si>
  <si>
    <t>0644</t>
  </si>
  <si>
    <t>4501920</t>
  </si>
  <si>
    <t>1702</t>
  </si>
  <si>
    <t>DILLON 02</t>
  </si>
  <si>
    <t>405 W WASHINGTON ST.</t>
  </si>
  <si>
    <t>DILLON</t>
  </si>
  <si>
    <t>29536</t>
  </si>
  <si>
    <t>2855</t>
  </si>
  <si>
    <t>4501950</t>
  </si>
  <si>
    <t>1703</t>
  </si>
  <si>
    <t>DILLON 03</t>
  </si>
  <si>
    <t>205 KING STREET</t>
  </si>
  <si>
    <t>LATTA</t>
  </si>
  <si>
    <t>29565</t>
  </si>
  <si>
    <t>1415</t>
  </si>
  <si>
    <t>4500002</t>
  </si>
  <si>
    <t>1804</t>
  </si>
  <si>
    <t>DORCHESTER 04</t>
  </si>
  <si>
    <t>800 RIDGE STREET</t>
  </si>
  <si>
    <t>ST. GEORGE</t>
  </si>
  <si>
    <t>29477</t>
  </si>
  <si>
    <t>4502070</t>
  </si>
  <si>
    <t>1901</t>
  </si>
  <si>
    <t>EDGEFIELD 01</t>
  </si>
  <si>
    <t>P O BOX 608</t>
  </si>
  <si>
    <t>EDGEFIELD</t>
  </si>
  <si>
    <t>29824</t>
  </si>
  <si>
    <t>0608</t>
  </si>
  <si>
    <t>4502160</t>
  </si>
  <si>
    <t>2102</t>
  </si>
  <si>
    <t>FLORENCE 02</t>
  </si>
  <si>
    <t>2121 S PAMPLICO HWY</t>
  </si>
  <si>
    <t>PAMPLICO</t>
  </si>
  <si>
    <t>29583</t>
  </si>
  <si>
    <t>4046</t>
  </si>
  <si>
    <t>4502220</t>
  </si>
  <si>
    <t>2104</t>
  </si>
  <si>
    <t>FLORENCE 04</t>
  </si>
  <si>
    <t>220  N PINCKNEY ST</t>
  </si>
  <si>
    <t>TIMMONSVILLE</t>
  </si>
  <si>
    <t>29161</t>
  </si>
  <si>
    <t>1455</t>
  </si>
  <si>
    <t>4502250</t>
  </si>
  <si>
    <t>2105</t>
  </si>
  <si>
    <t>FLORENCE 05</t>
  </si>
  <si>
    <t>P O BOX 98</t>
  </si>
  <si>
    <t>JOHNSONVILLE</t>
  </si>
  <si>
    <t>29555</t>
  </si>
  <si>
    <t>0098</t>
  </si>
  <si>
    <t>4502280</t>
  </si>
  <si>
    <t>2201</t>
  </si>
  <si>
    <t>GEORGETOWN 01</t>
  </si>
  <si>
    <t>2018 CHURCH STREET</t>
  </si>
  <si>
    <t>GEORGETOWN</t>
  </si>
  <si>
    <t>29440</t>
  </si>
  <si>
    <t>3624</t>
  </si>
  <si>
    <t>4502340</t>
  </si>
  <si>
    <t>2450</t>
  </si>
  <si>
    <t>GREENWOOD 50</t>
  </si>
  <si>
    <t>BOX 248</t>
  </si>
  <si>
    <t>GREENWOOD</t>
  </si>
  <si>
    <t>29648</t>
  </si>
  <si>
    <t>0248</t>
  </si>
  <si>
    <t>4502370</t>
  </si>
  <si>
    <t>2451</t>
  </si>
  <si>
    <t>GREENWOOD 51</t>
  </si>
  <si>
    <t>25 EAST MAIN STREET</t>
  </si>
  <si>
    <t>WARE SHOALS</t>
  </si>
  <si>
    <t>29692</t>
  </si>
  <si>
    <t>1626</t>
  </si>
  <si>
    <t>7,8</t>
  </si>
  <si>
    <t>4502430</t>
  </si>
  <si>
    <t>2501</t>
  </si>
  <si>
    <t>HAMPTON 01</t>
  </si>
  <si>
    <t>BOX 177</t>
  </si>
  <si>
    <t>HAMPTON</t>
  </si>
  <si>
    <t>29924</t>
  </si>
  <si>
    <t>0177</t>
  </si>
  <si>
    <t>4502460</t>
  </si>
  <si>
    <t>2502</t>
  </si>
  <si>
    <t>HAMPTON 02</t>
  </si>
  <si>
    <t>BOX 1028</t>
  </si>
  <si>
    <t>ESTILL</t>
  </si>
  <si>
    <t>29918</t>
  </si>
  <si>
    <t>1028</t>
  </si>
  <si>
    <t>4502520</t>
  </si>
  <si>
    <t>2701</t>
  </si>
  <si>
    <t>JASPER 01</t>
  </si>
  <si>
    <t>BOX 848</t>
  </si>
  <si>
    <t>RIDGELAND</t>
  </si>
  <si>
    <t>29936</t>
  </si>
  <si>
    <t>0848</t>
  </si>
  <si>
    <t>4502580</t>
  </si>
  <si>
    <t>2901</t>
  </si>
  <si>
    <t>LANCASTER 01</t>
  </si>
  <si>
    <t>300 S. CATAWBA STREET</t>
  </si>
  <si>
    <t>LANCASTER</t>
  </si>
  <si>
    <t>29721</t>
  </si>
  <si>
    <t>0130</t>
  </si>
  <si>
    <t>4502670</t>
  </si>
  <si>
    <t>3101</t>
  </si>
  <si>
    <t>LEE 01</t>
  </si>
  <si>
    <t>P O BOX 507</t>
  </si>
  <si>
    <t>BISHOPVILLE</t>
  </si>
  <si>
    <t>29010</t>
  </si>
  <si>
    <t>0507</t>
  </si>
  <si>
    <t>4502790</t>
  </si>
  <si>
    <t>3204</t>
  </si>
  <si>
    <t>LEXINGTON 04</t>
  </si>
  <si>
    <t>607 EAST FIFTH STREET</t>
  </si>
  <si>
    <t>SWANSEA</t>
  </si>
  <si>
    <t>29160</t>
  </si>
  <si>
    <t>0569</t>
  </si>
  <si>
    <t>4502850</t>
  </si>
  <si>
    <t>3401</t>
  </si>
  <si>
    <t>MARION 01</t>
  </si>
  <si>
    <t>616 NORTHSIDE AVE</t>
  </si>
  <si>
    <t>MARION</t>
  </si>
  <si>
    <t>29571</t>
  </si>
  <si>
    <t>2399</t>
  </si>
  <si>
    <t>4502880</t>
  </si>
  <si>
    <t>3402</t>
  </si>
  <si>
    <t>MARION 02</t>
  </si>
  <si>
    <t>P.O. BOX  689</t>
  </si>
  <si>
    <t>MULLINS</t>
  </si>
  <si>
    <t>29574</t>
  </si>
  <si>
    <t>0689</t>
  </si>
  <si>
    <t>4500012</t>
  </si>
  <si>
    <t>3407</t>
  </si>
  <si>
    <t>MARION 07</t>
  </si>
  <si>
    <t>P O DRAWER 1439</t>
  </si>
  <si>
    <t>RAINS</t>
  </si>
  <si>
    <t>29589</t>
  </si>
  <si>
    <t>4502970</t>
  </si>
  <si>
    <t>3501</t>
  </si>
  <si>
    <t>MARLBORO 01</t>
  </si>
  <si>
    <t>122 BROAD STREET  BOX 947</t>
  </si>
  <si>
    <t>BENNETTSVILLE</t>
  </si>
  <si>
    <t>29512</t>
  </si>
  <si>
    <t>4002</t>
  </si>
  <si>
    <t>4503000</t>
  </si>
  <si>
    <t>3301</t>
  </si>
  <si>
    <t>MCCORMICK 01</t>
  </si>
  <si>
    <t>821 N MINE STREET</t>
  </si>
  <si>
    <t>MCCORMICK</t>
  </si>
  <si>
    <t>29835</t>
  </si>
  <si>
    <t>9271</t>
  </si>
  <si>
    <t>4503030</t>
  </si>
  <si>
    <t>3601</t>
  </si>
  <si>
    <t>NEWBERRY 01</t>
  </si>
  <si>
    <t>P O BOX 718</t>
  </si>
  <si>
    <t>NEWBERRY</t>
  </si>
  <si>
    <t>29108</t>
  </si>
  <si>
    <t>0718</t>
  </si>
  <si>
    <t>4503060</t>
  </si>
  <si>
    <t>3701</t>
  </si>
  <si>
    <t>OCONEE 01</t>
  </si>
  <si>
    <t>P O BOX 649</t>
  </si>
  <si>
    <t>WALHALLA</t>
  </si>
  <si>
    <t>29691</t>
  </si>
  <si>
    <t>0006</t>
  </si>
  <si>
    <t>4503150</t>
  </si>
  <si>
    <t>3803</t>
  </si>
  <si>
    <t>ORANGEBURG 03</t>
  </si>
  <si>
    <t>HOLLY HILL</t>
  </si>
  <si>
    <t>29059</t>
  </si>
  <si>
    <t>4503180</t>
  </si>
  <si>
    <t>3804</t>
  </si>
  <si>
    <t>ORANGEBURG 04</t>
  </si>
  <si>
    <t>P O BOX 68</t>
  </si>
  <si>
    <t>COPE</t>
  </si>
  <si>
    <t>29038</t>
  </si>
  <si>
    <t>4503210</t>
  </si>
  <si>
    <t>3805</t>
  </si>
  <si>
    <t>ORANGEBURG 05</t>
  </si>
  <si>
    <t>578 ELLIS AVENUE</t>
  </si>
  <si>
    <t>ORANGEBURG</t>
  </si>
  <si>
    <t>29115</t>
  </si>
  <si>
    <t>5022</t>
  </si>
  <si>
    <t>4503750</t>
  </si>
  <si>
    <t>4401</t>
  </si>
  <si>
    <t>UNION 01</t>
  </si>
  <si>
    <t>P O BOX 907</t>
  </si>
  <si>
    <t>UNION</t>
  </si>
  <si>
    <t>29379</t>
  </si>
  <si>
    <t>0907</t>
  </si>
  <si>
    <t>4503780</t>
  </si>
  <si>
    <t>4501</t>
  </si>
  <si>
    <t>WILLIAMSBURG 01</t>
  </si>
  <si>
    <t>P O BOX 1067</t>
  </si>
  <si>
    <t>KINGSTREE</t>
  </si>
  <si>
    <t>29556</t>
  </si>
  <si>
    <t>1067</t>
  </si>
  <si>
    <t>4500720</t>
  </si>
  <si>
    <t>0201</t>
  </si>
  <si>
    <t>AIKEN 01</t>
  </si>
  <si>
    <t>1000 BROOKHAVEN DR</t>
  </si>
  <si>
    <t>AIKEN</t>
  </si>
  <si>
    <t>29803</t>
  </si>
  <si>
    <t>1137</t>
  </si>
  <si>
    <t>4,8</t>
  </si>
  <si>
    <t>4500780</t>
  </si>
  <si>
    <t>0401</t>
  </si>
  <si>
    <t>ANDERSON 01</t>
  </si>
  <si>
    <t>P O BOX 99</t>
  </si>
  <si>
    <t>WILLIAMSTON</t>
  </si>
  <si>
    <t>29697</t>
  </si>
  <si>
    <t>0099</t>
  </si>
  <si>
    <t>2,4,8</t>
  </si>
  <si>
    <t>4500810</t>
  </si>
  <si>
    <t>0402</t>
  </si>
  <si>
    <t>ANDERSON 02</t>
  </si>
  <si>
    <t>10990 BELTON HONEA-PATH HWY.</t>
  </si>
  <si>
    <t>HONEA PATH</t>
  </si>
  <si>
    <t>29654</t>
  </si>
  <si>
    <t>0266</t>
  </si>
  <si>
    <t>Yes</t>
  </si>
  <si>
    <t>4500870</t>
  </si>
  <si>
    <t>0404</t>
  </si>
  <si>
    <t>ANDERSON 04</t>
  </si>
  <si>
    <t>P O BOX 545</t>
  </si>
  <si>
    <t>PENDLETON</t>
  </si>
  <si>
    <t>29670</t>
  </si>
  <si>
    <t>0545</t>
  </si>
  <si>
    <t>4500900</t>
  </si>
  <si>
    <t>0405</t>
  </si>
  <si>
    <t>ANDERSON 05</t>
  </si>
  <si>
    <t>P O BOX 439</t>
  </si>
  <si>
    <t>ANDERSON</t>
  </si>
  <si>
    <t>29622</t>
  </si>
  <si>
    <t>4500760</t>
  </si>
  <si>
    <t>0480</t>
  </si>
  <si>
    <t>ANDERSON 80</t>
  </si>
  <si>
    <t>702 BELTON HIGHWAY</t>
  </si>
  <si>
    <t>9520</t>
  </si>
  <si>
    <t>M</t>
  </si>
  <si>
    <t>4500980</t>
  </si>
  <si>
    <t>0680</t>
  </si>
  <si>
    <t>BARNWELL 80</t>
  </si>
  <si>
    <t>5214 REYNOLDS ROAD</t>
  </si>
  <si>
    <t>9541</t>
  </si>
  <si>
    <t>4501110</t>
  </si>
  <si>
    <t>0701</t>
  </si>
  <si>
    <t>BEAUFORT 01</t>
  </si>
  <si>
    <t>P O BOX 309</t>
  </si>
  <si>
    <t>BEAUFORT</t>
  </si>
  <si>
    <t>29901</t>
  </si>
  <si>
    <t>5,6,7</t>
  </si>
  <si>
    <t>4501100</t>
  </si>
  <si>
    <t>0780</t>
  </si>
  <si>
    <t>BEAUFORT 80</t>
  </si>
  <si>
    <t>80 LOWCOUNTRY DRIVE</t>
  </si>
  <si>
    <t>9124</t>
  </si>
  <si>
    <t>4501170</t>
  </si>
  <si>
    <t>0801</t>
  </si>
  <si>
    <t>BERKELEY 01</t>
  </si>
  <si>
    <t>MONCKS CORNER</t>
  </si>
  <si>
    <t>29461</t>
  </si>
  <si>
    <t>4501440</t>
  </si>
  <si>
    <t>1001</t>
  </si>
  <si>
    <t>CHARLESTON 01</t>
  </si>
  <si>
    <t>75 CALHOUN STREET</t>
  </si>
  <si>
    <t>CHARLESTON</t>
  </si>
  <si>
    <t>29401</t>
  </si>
  <si>
    <t>6413</t>
  </si>
  <si>
    <t>4501600</t>
  </si>
  <si>
    <t>1480</t>
  </si>
  <si>
    <t>CLARENDON 80</t>
  </si>
  <si>
    <t>P.O. BOX 428</t>
  </si>
  <si>
    <t>1249</t>
  </si>
  <si>
    <t>4501860</t>
  </si>
  <si>
    <t>1601</t>
  </si>
  <si>
    <t>DARLINGTON 01</t>
  </si>
  <si>
    <t>P. O. BOX 1117</t>
  </si>
  <si>
    <t>DARLINGTON</t>
  </si>
  <si>
    <t>29540</t>
  </si>
  <si>
    <t>4500004</t>
  </si>
  <si>
    <t>5207</t>
  </si>
  <si>
    <t>DEAF &amp; BLIND SCHOOL</t>
  </si>
  <si>
    <t>355 CEDAR SPRINGS ROAD</t>
  </si>
  <si>
    <t>SPARTANBURG</t>
  </si>
  <si>
    <t>29302</t>
  </si>
  <si>
    <t>4699</t>
  </si>
  <si>
    <t>4</t>
  </si>
  <si>
    <t>4500001</t>
  </si>
  <si>
    <t>5209</t>
  </si>
  <si>
    <t>DEPT OF CORRECTION N04</t>
  </si>
  <si>
    <t>4444 BROAD RIVER ROAD</t>
  </si>
  <si>
    <t>COLUMBIA</t>
  </si>
  <si>
    <t>29212</t>
  </si>
  <si>
    <t>4012</t>
  </si>
  <si>
    <t>6,7,8</t>
  </si>
  <si>
    <t>4503420</t>
  </si>
  <si>
    <t>5208</t>
  </si>
  <si>
    <t>DEPT OF JUVENILE JUSTICE</t>
  </si>
  <si>
    <t>4900 BROAD RIVER ROAD</t>
  </si>
  <si>
    <t>2</t>
  </si>
  <si>
    <t>4501870</t>
  </si>
  <si>
    <t>1780</t>
  </si>
  <si>
    <t>DILLON 80</t>
  </si>
  <si>
    <t>1630 EAST MAIN STREET</t>
  </si>
  <si>
    <t>1130</t>
  </si>
  <si>
    <t>4502010</t>
  </si>
  <si>
    <t>1802</t>
  </si>
  <si>
    <t>DORCHESTER 02</t>
  </si>
  <si>
    <t>102 GREENWAVE BLVD</t>
  </si>
  <si>
    <t>SUMMERVILLE</t>
  </si>
  <si>
    <t>29483</t>
  </si>
  <si>
    <t>2455</t>
  </si>
  <si>
    <t>4501990</t>
  </si>
  <si>
    <t>1880</t>
  </si>
  <si>
    <t>DORCHESTER 80</t>
  </si>
  <si>
    <t>507 SCHOOL HOUSE ROAD</t>
  </si>
  <si>
    <t>DORCHESTER</t>
  </si>
  <si>
    <t>29437</t>
  </si>
  <si>
    <t>2512</t>
  </si>
  <si>
    <t>4502100</t>
  </si>
  <si>
    <t>2001</t>
  </si>
  <si>
    <t>FAIRFIELD 01</t>
  </si>
  <si>
    <t>DRAWER 622</t>
  </si>
  <si>
    <t>WINNSBORO</t>
  </si>
  <si>
    <t>29180</t>
  </si>
  <si>
    <t>0622</t>
  </si>
  <si>
    <t>4500003</t>
  </si>
  <si>
    <t>5204</t>
  </si>
  <si>
    <t>FELTON LAB SCH SC H24</t>
  </si>
  <si>
    <t>300 COLLEGE STREET  N.E.</t>
  </si>
  <si>
    <t>29117</t>
  </si>
  <si>
    <t>4502130</t>
  </si>
  <si>
    <t>2101</t>
  </si>
  <si>
    <t>FLORENCE 01</t>
  </si>
  <si>
    <t>319 S DARGAN ST</t>
  </si>
  <si>
    <t>FLORENCE</t>
  </si>
  <si>
    <t>29506</t>
  </si>
  <si>
    <t>2538</t>
  </si>
  <si>
    <t>4502190</t>
  </si>
  <si>
    <t>2103</t>
  </si>
  <si>
    <t>FLORENCE 03</t>
  </si>
  <si>
    <t>DRAWER 1389</t>
  </si>
  <si>
    <t>LAKE CITY</t>
  </si>
  <si>
    <t>29560</t>
  </si>
  <si>
    <t>1389</t>
  </si>
  <si>
    <t>4502310</t>
  </si>
  <si>
    <t>2301</t>
  </si>
  <si>
    <t>GREENVILLE 01</t>
  </si>
  <si>
    <t>BOX 2848</t>
  </si>
  <si>
    <t>GREENVILLE</t>
  </si>
  <si>
    <t>29602</t>
  </si>
  <si>
    <t>2848</t>
  </si>
  <si>
    <t>4502400</t>
  </si>
  <si>
    <t>2452</t>
  </si>
  <si>
    <t>GREENWOOD 52</t>
  </si>
  <si>
    <t>605 JOHNSTON ROAD</t>
  </si>
  <si>
    <t>NINETY SIX</t>
  </si>
  <si>
    <t>29666</t>
  </si>
  <si>
    <t>1149</t>
  </si>
  <si>
    <t>4500007</t>
  </si>
  <si>
    <t>2480</t>
  </si>
  <si>
    <t>GREENWOOD 80</t>
  </si>
  <si>
    <t>601 E. NORTHSIDE DRIVE</t>
  </si>
  <si>
    <t>29649</t>
  </si>
  <si>
    <t>9230</t>
  </si>
  <si>
    <t>4502490</t>
  </si>
  <si>
    <t>2601</t>
  </si>
  <si>
    <t>HORRY 01</t>
  </si>
  <si>
    <t>PO BOX 260005</t>
  </si>
  <si>
    <t>CONWAY</t>
  </si>
  <si>
    <t>29528</t>
  </si>
  <si>
    <t>4502550</t>
  </si>
  <si>
    <t>2801</t>
  </si>
  <si>
    <t>KERSHAW 01</t>
  </si>
  <si>
    <t>1301 DUBOSE COURT</t>
  </si>
  <si>
    <t>CAMDEN</t>
  </si>
  <si>
    <t>29020</t>
  </si>
  <si>
    <t>3799</t>
  </si>
  <si>
    <t>4502610</t>
  </si>
  <si>
    <t>3055</t>
  </si>
  <si>
    <t>LAURENS 55</t>
  </si>
  <si>
    <t>1029 WEST MAIN ST.</t>
  </si>
  <si>
    <t>LAURENS</t>
  </si>
  <si>
    <t>29360</t>
  </si>
  <si>
    <t>2654</t>
  </si>
  <si>
    <t>4502640</t>
  </si>
  <si>
    <t>3056</t>
  </si>
  <si>
    <t>LAURENS 56</t>
  </si>
  <si>
    <t>211 NO. BROAD ST  SUITE B</t>
  </si>
  <si>
    <t>CLINTON</t>
  </si>
  <si>
    <t>29325</t>
  </si>
  <si>
    <t>2603</t>
  </si>
  <si>
    <t>4502700</t>
  </si>
  <si>
    <t>3201</t>
  </si>
  <si>
    <t>LEXINGTON 01</t>
  </si>
  <si>
    <t>P O BOX 1869</t>
  </si>
  <si>
    <t>LEXINGTON</t>
  </si>
  <si>
    <t>29072</t>
  </si>
  <si>
    <t>1869</t>
  </si>
  <si>
    <t>4502730</t>
  </si>
  <si>
    <t>3202</t>
  </si>
  <si>
    <t>LEXINGTON 02</t>
  </si>
  <si>
    <t>715 NINTH ST</t>
  </si>
  <si>
    <t>W COLUMBIA</t>
  </si>
  <si>
    <t>29169</t>
  </si>
  <si>
    <t>7169</t>
  </si>
  <si>
    <t>4502760</t>
  </si>
  <si>
    <t>3203</t>
  </si>
  <si>
    <t>LEXINGTON 03</t>
  </si>
  <si>
    <t>338 WEST COLUMBIA AVENUE</t>
  </si>
  <si>
    <t>BATESBURG</t>
  </si>
  <si>
    <t>29006</t>
  </si>
  <si>
    <t>2124</t>
  </si>
  <si>
    <t>4502820</t>
  </si>
  <si>
    <t>3205</t>
  </si>
  <si>
    <t>LEXINGTON 05</t>
  </si>
  <si>
    <t>1020 DUTCH FORK ROAD</t>
  </si>
  <si>
    <t>IRMO</t>
  </si>
  <si>
    <t>4502840</t>
  </si>
  <si>
    <t>3480</t>
  </si>
  <si>
    <t>MARION 80</t>
  </si>
  <si>
    <t>P.O. BOX 890</t>
  </si>
  <si>
    <t>0890</t>
  </si>
  <si>
    <t>4500008</t>
  </si>
  <si>
    <t>3880</t>
  </si>
  <si>
    <t>ORANGEBURG 80</t>
  </si>
  <si>
    <t>P.O. BOX 128</t>
  </si>
  <si>
    <t>0128</t>
  </si>
  <si>
    <t>4503330</t>
  </si>
  <si>
    <t>3901</t>
  </si>
  <si>
    <t>PICKENS 01</t>
  </si>
  <si>
    <t>1348 GRIFFIN MILL ROAD</t>
  </si>
  <si>
    <t>EASLEY</t>
  </si>
  <si>
    <t>29640</t>
  </si>
  <si>
    <t>9808</t>
  </si>
  <si>
    <t>4503360</t>
  </si>
  <si>
    <t>4001</t>
  </si>
  <si>
    <t>RICHLAND 01</t>
  </si>
  <si>
    <t>1616 RICHLAND ST</t>
  </si>
  <si>
    <t>29201</t>
  </si>
  <si>
    <t>2657</t>
  </si>
  <si>
    <t>4503390</t>
  </si>
  <si>
    <t>RICHLAND 02</t>
  </si>
  <si>
    <t>6831 BROOKFIELD RD</t>
  </si>
  <si>
    <t>29206</t>
  </si>
  <si>
    <t>2205</t>
  </si>
  <si>
    <t>4503460</t>
  </si>
  <si>
    <t>4101</t>
  </si>
  <si>
    <t>SALUDA 01</t>
  </si>
  <si>
    <t>404 NORTH WISE ROAD</t>
  </si>
  <si>
    <t>SALUDA</t>
  </si>
  <si>
    <t>29138</t>
  </si>
  <si>
    <t>1024</t>
  </si>
  <si>
    <t>4503901</t>
  </si>
  <si>
    <t>4701</t>
  </si>
  <si>
    <t>SC PUBLIC CHARTER SCHOOL DISTRICT</t>
  </si>
  <si>
    <t>3710 LANDMARK DRIVE SUITE 203</t>
  </si>
  <si>
    <t>29204</t>
  </si>
  <si>
    <t>2,4,7</t>
  </si>
  <si>
    <t>4503480</t>
  </si>
  <si>
    <t>4201</t>
  </si>
  <si>
    <t>SPARTANBURG 01</t>
  </si>
  <si>
    <t>P O BOX 218</t>
  </si>
  <si>
    <t>CAMPOBELLO</t>
  </si>
  <si>
    <t>29322</t>
  </si>
  <si>
    <t>0218</t>
  </si>
  <si>
    <t>4503510</t>
  </si>
  <si>
    <t>4202</t>
  </si>
  <si>
    <t>SPARTANBURG 02</t>
  </si>
  <si>
    <t>4606 PARRIS BRIDGE ROAD</t>
  </si>
  <si>
    <t>29316</t>
  </si>
  <si>
    <t>6021</t>
  </si>
  <si>
    <t>4503540</t>
  </si>
  <si>
    <t>4203</t>
  </si>
  <si>
    <t>SPARTANBURG 03</t>
  </si>
  <si>
    <t>P O BOX 267</t>
  </si>
  <si>
    <t>GLENDALE</t>
  </si>
  <si>
    <t>29346</t>
  </si>
  <si>
    <t>0267</t>
  </si>
  <si>
    <t>4503570</t>
  </si>
  <si>
    <t>4204</t>
  </si>
  <si>
    <t>SPARTANBURG 04</t>
  </si>
  <si>
    <t>118 MCEDCO ROAD</t>
  </si>
  <si>
    <t>WOODRUFF</t>
  </si>
  <si>
    <t>29388</t>
  </si>
  <si>
    <t>0669</t>
  </si>
  <si>
    <t>4503600</t>
  </si>
  <si>
    <t>4205</t>
  </si>
  <si>
    <t>SPARTANBURG 05</t>
  </si>
  <si>
    <t>P O BOX 307</t>
  </si>
  <si>
    <t>DUNCAN</t>
  </si>
  <si>
    <t>29334</t>
  </si>
  <si>
    <t>0307</t>
  </si>
  <si>
    <t>4503630</t>
  </si>
  <si>
    <t>4206</t>
  </si>
  <si>
    <t>SPARTANBURG 06</t>
  </si>
  <si>
    <t>1390 CAVALIER WAY</t>
  </si>
  <si>
    <t>ROEBUCK</t>
  </si>
  <si>
    <t>29376</t>
  </si>
  <si>
    <t>4503660</t>
  </si>
  <si>
    <t>4207</t>
  </si>
  <si>
    <t>SPARTANBURG 07</t>
  </si>
  <si>
    <t>P O BOX 970</t>
  </si>
  <si>
    <t>29304</t>
  </si>
  <si>
    <t>0970</t>
  </si>
  <si>
    <t>2,4</t>
  </si>
  <si>
    <t>4503470</t>
  </si>
  <si>
    <t>4280</t>
  </si>
  <si>
    <t>SPARTANBURG 80</t>
  </si>
  <si>
    <t>201 ZION HILL ROAD</t>
  </si>
  <si>
    <t>29307</t>
  </si>
  <si>
    <t>2623</t>
  </si>
  <si>
    <t>4500010</t>
  </si>
  <si>
    <t>4281</t>
  </si>
  <si>
    <t>SPARTANBURG 81</t>
  </si>
  <si>
    <t>P.O. BOX 248</t>
  </si>
  <si>
    <t>MOORE</t>
  </si>
  <si>
    <t>29369</t>
  </si>
  <si>
    <t>4500011</t>
  </si>
  <si>
    <t>4282</t>
  </si>
  <si>
    <t>SPARTANBURG 82</t>
  </si>
  <si>
    <t>5620 HIGHWAY 11</t>
  </si>
  <si>
    <t>INMAN</t>
  </si>
  <si>
    <t>29349</t>
  </si>
  <si>
    <t>8869</t>
  </si>
  <si>
    <t>4503720</t>
  </si>
  <si>
    <t>4302</t>
  </si>
  <si>
    <t>SUMTER 02</t>
  </si>
  <si>
    <t>1345 WILSON HALL ROAD</t>
  </si>
  <si>
    <t>SUMTER</t>
  </si>
  <si>
    <t>29150</t>
  </si>
  <si>
    <t>0002</t>
  </si>
  <si>
    <t>4503690</t>
  </si>
  <si>
    <t>4317</t>
  </si>
  <si>
    <t>SUMTER 17</t>
  </si>
  <si>
    <t>1109 NORTH PIKE WEST</t>
  </si>
  <si>
    <t>29151</t>
  </si>
  <si>
    <t>4503710</t>
  </si>
  <si>
    <t>4380</t>
  </si>
  <si>
    <t>SUMTER 80</t>
  </si>
  <si>
    <t>2612 MCCRAY'S MILL ROAD</t>
  </si>
  <si>
    <t>6030</t>
  </si>
  <si>
    <t>4503810</t>
  </si>
  <si>
    <t>4601</t>
  </si>
  <si>
    <t>YORK 01</t>
  </si>
  <si>
    <t>P O BOX 770</t>
  </si>
  <si>
    <t>YORK</t>
  </si>
  <si>
    <t>29745</t>
  </si>
  <si>
    <t>0770</t>
  </si>
  <si>
    <t>3,8</t>
  </si>
  <si>
    <t>4503840</t>
  </si>
  <si>
    <t>4602</t>
  </si>
  <si>
    <t>YORK 02</t>
  </si>
  <si>
    <t>604 BETHEL STREET</t>
  </si>
  <si>
    <t>CLOVER</t>
  </si>
  <si>
    <t>29710</t>
  </si>
  <si>
    <t>4503870</t>
  </si>
  <si>
    <t>4603</t>
  </si>
  <si>
    <t>YORK 03</t>
  </si>
  <si>
    <t>P O DRAWER 10072</t>
  </si>
  <si>
    <t>ROCK HILL</t>
  </si>
  <si>
    <t>29731</t>
  </si>
  <si>
    <t>0072</t>
  </si>
  <si>
    <t>2,3,8</t>
  </si>
  <si>
    <t>4503900</t>
  </si>
  <si>
    <t>4604</t>
  </si>
  <si>
    <t>YORK 04</t>
  </si>
  <si>
    <t>120 E  ELLIOTT STREET</t>
  </si>
  <si>
    <t>FORT MILL</t>
  </si>
  <si>
    <t>29715</t>
  </si>
  <si>
    <t>0369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</si>
  <si>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</si>
  <si>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</si>
  <si>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South Carolina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</si>
</sst>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168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9" fontId="4" fillId="0" borderId="34" xfId="55" applyNumberFormat="1" applyFont="1" applyFill="1" applyBorder="1" applyProtection="1">
      <alignment/>
      <protection locked="0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169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169" fontId="4" fillId="0" borderId="34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0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18.00390625" style="0" bestFit="1" customWidth="1"/>
    <col min="4" max="4" width="28.00390625" style="0" bestFit="1" customWidth="1"/>
    <col min="5" max="5" width="16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7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7" t="s">
        <v>733</v>
      </c>
      <c r="B1" s="88"/>
      <c r="G1" s="89"/>
      <c r="I1" s="90"/>
      <c r="K1" s="91"/>
      <c r="L1" s="91"/>
      <c r="M1" s="91"/>
      <c r="N1" s="92"/>
      <c r="Q1" s="92"/>
      <c r="R1" s="91"/>
      <c r="S1" s="91"/>
      <c r="T1" s="91"/>
    </row>
    <row r="2" spans="1:251" ht="42" customHeight="1">
      <c r="A2" s="94" t="s">
        <v>734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6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" s="3" customFormat="1" ht="18">
      <c r="A3" s="11" t="s">
        <v>735</v>
      </c>
      <c r="B3" s="2"/>
      <c r="G3" s="93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70">
        <v>8643665427</v>
      </c>
      <c r="J6" s="71" t="s">
        <v>47</v>
      </c>
      <c r="K6" s="72" t="s">
        <v>48</v>
      </c>
      <c r="L6" s="73"/>
      <c r="M6" s="74">
        <v>2964.71</v>
      </c>
      <c r="N6" s="75"/>
      <c r="O6" s="76">
        <v>22.37832413447065</v>
      </c>
      <c r="P6" s="72" t="s">
        <v>49</v>
      </c>
      <c r="Q6" s="77"/>
      <c r="R6" s="75"/>
      <c r="S6" s="78" t="s">
        <v>49</v>
      </c>
      <c r="T6" s="79">
        <v>178951.4</v>
      </c>
      <c r="U6" s="80">
        <v>9967.32</v>
      </c>
      <c r="V6" s="81"/>
      <c r="W6" s="82"/>
      <c r="X6" s="83" t="s">
        <v>50</v>
      </c>
      <c r="Y6" s="84" t="s">
        <v>50</v>
      </c>
      <c r="Z6" s="66">
        <f aca="true" t="shared" si="0" ref="Z6:Z50">IF(OR(K6="YES",TRIM(L6)="YES"),1,0)</f>
        <v>0</v>
      </c>
      <c r="AA6" s="67">
        <f aca="true" t="shared" si="1" ref="AA6:AA50">IF(OR(AND(ISNUMBER(M6),AND(M6&gt;0,M6&lt;600)),AND(ISNUMBER(M6),AND(M6&gt;0,N6="YES"))),1,0)</f>
        <v>0</v>
      </c>
      <c r="AB6" s="67">
        <f aca="true" t="shared" si="2" ref="AB6:AB50">IF(AND(OR(K6="YES",TRIM(L6)="YES"),(Z6=0)),"Trouble",0)</f>
        <v>0</v>
      </c>
      <c r="AC6" s="67">
        <f aca="true" t="shared" si="3" ref="AC6:AC50">IF(AND(OR(AND(ISNUMBER(M6),AND(M6&gt;0,M6&lt;600)),AND(ISNUMBER(M6),AND(M6&gt;0,N6="YES"))),(AA6=0)),"Trouble",0)</f>
        <v>0</v>
      </c>
      <c r="AD6" s="85" t="str">
        <f aca="true" t="shared" si="4" ref="AD6:AD50">IF(AND(Z6=1,AA6=1),"SRSA","-")</f>
        <v>-</v>
      </c>
      <c r="AE6" s="66">
        <f aca="true" t="shared" si="5" ref="AE6:AE50">IF(S6="YES",1,0)</f>
        <v>1</v>
      </c>
      <c r="AF6" s="67">
        <f aca="true" t="shared" si="6" ref="AF6:AF50">IF(OR(AND(ISNUMBER(Q6),Q6&gt;=20),(AND(ISNUMBER(Q6)=FALSE,AND(ISNUMBER(O6),O6&gt;=20)))),1,0)</f>
        <v>1</v>
      </c>
      <c r="AG6" s="67" t="str">
        <f aca="true" t="shared" si="7" ref="AG6:AG50">IF(AND(AE6=1,AF6=1),"Initial",0)</f>
        <v>Initial</v>
      </c>
      <c r="AH6" s="85" t="str">
        <f aca="true" t="shared" si="8" ref="AH6:AH50">IF(AND(AND(AG6="Initial",AI6=0),AND(ISNUMBER(M6),M6&gt;0)),"RLIS","-")</f>
        <v>RLIS</v>
      </c>
      <c r="AI6" s="66">
        <f aca="true" t="shared" si="9" ref="AI6:AI50">IF(AND(AD6="SRSA",AG6="Initial"),"SRSA",0)</f>
        <v>0</v>
      </c>
    </row>
    <row r="7" spans="1:35" ht="15">
      <c r="A7" s="64" t="s">
        <v>51</v>
      </c>
      <c r="B7" s="65" t="s">
        <v>52</v>
      </c>
      <c r="C7" s="66" t="s">
        <v>53</v>
      </c>
      <c r="D7" s="67" t="s">
        <v>54</v>
      </c>
      <c r="E7" s="67" t="s">
        <v>55</v>
      </c>
      <c r="F7" s="65" t="s">
        <v>44</v>
      </c>
      <c r="G7" s="68" t="s">
        <v>56</v>
      </c>
      <c r="H7" s="69" t="s">
        <v>57</v>
      </c>
      <c r="I7" s="70">
        <v>8035844603</v>
      </c>
      <c r="J7" s="71" t="s">
        <v>47</v>
      </c>
      <c r="K7" s="72" t="s">
        <v>48</v>
      </c>
      <c r="L7" s="73"/>
      <c r="M7" s="74">
        <v>1386.58</v>
      </c>
      <c r="N7" s="75"/>
      <c r="O7" s="76">
        <v>44.57900807381776</v>
      </c>
      <c r="P7" s="72" t="s">
        <v>49</v>
      </c>
      <c r="Q7" s="77"/>
      <c r="R7" s="75"/>
      <c r="S7" s="78" t="s">
        <v>49</v>
      </c>
      <c r="T7" s="86">
        <v>232174.18</v>
      </c>
      <c r="U7" s="80">
        <v>12086.47</v>
      </c>
      <c r="V7" s="81"/>
      <c r="W7" s="82"/>
      <c r="X7" s="83" t="s">
        <v>50</v>
      </c>
      <c r="Y7" s="84" t="s">
        <v>50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5" t="str">
        <f t="shared" si="8"/>
        <v>RLIS</v>
      </c>
      <c r="AI7" s="66">
        <f t="shared" si="9"/>
        <v>0</v>
      </c>
    </row>
    <row r="8" spans="1:35" ht="15">
      <c r="A8" s="64" t="s">
        <v>58</v>
      </c>
      <c r="B8" s="65" t="s">
        <v>59</v>
      </c>
      <c r="C8" s="66" t="s">
        <v>60</v>
      </c>
      <c r="D8" s="67" t="s">
        <v>61</v>
      </c>
      <c r="E8" s="67" t="s">
        <v>62</v>
      </c>
      <c r="F8" s="65" t="s">
        <v>44</v>
      </c>
      <c r="G8" s="68" t="s">
        <v>63</v>
      </c>
      <c r="H8" s="69" t="s">
        <v>64</v>
      </c>
      <c r="I8" s="70">
        <v>8643486196</v>
      </c>
      <c r="J8" s="71" t="s">
        <v>65</v>
      </c>
      <c r="K8" s="72" t="s">
        <v>49</v>
      </c>
      <c r="L8" s="73"/>
      <c r="M8" s="74">
        <v>2430.91</v>
      </c>
      <c r="N8" s="75"/>
      <c r="O8" s="76">
        <v>22.567086970578725</v>
      </c>
      <c r="P8" s="72" t="s">
        <v>49</v>
      </c>
      <c r="Q8" s="77"/>
      <c r="R8" s="75"/>
      <c r="S8" s="78" t="s">
        <v>49</v>
      </c>
      <c r="T8" s="86">
        <v>120853.97</v>
      </c>
      <c r="U8" s="80">
        <v>6657.05</v>
      </c>
      <c r="V8" s="81"/>
      <c r="W8" s="82"/>
      <c r="X8" s="83" t="s">
        <v>50</v>
      </c>
      <c r="Y8" s="84" t="s">
        <v>50</v>
      </c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5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5" t="str">
        <f t="shared" si="8"/>
        <v>RLIS</v>
      </c>
      <c r="AI8" s="66">
        <f t="shared" si="9"/>
        <v>0</v>
      </c>
    </row>
    <row r="9" spans="1:35" ht="15">
      <c r="A9" s="64" t="s">
        <v>66</v>
      </c>
      <c r="B9" s="65" t="s">
        <v>67</v>
      </c>
      <c r="C9" s="66" t="s">
        <v>68</v>
      </c>
      <c r="D9" s="67" t="s">
        <v>69</v>
      </c>
      <c r="E9" s="67" t="s">
        <v>70</v>
      </c>
      <c r="F9" s="65" t="s">
        <v>44</v>
      </c>
      <c r="G9" s="68" t="s">
        <v>71</v>
      </c>
      <c r="H9" s="69" t="s">
        <v>72</v>
      </c>
      <c r="I9" s="70">
        <v>8032453053</v>
      </c>
      <c r="J9" s="71" t="s">
        <v>73</v>
      </c>
      <c r="K9" s="72" t="s">
        <v>48</v>
      </c>
      <c r="L9" s="73"/>
      <c r="M9" s="74">
        <v>1370.49</v>
      </c>
      <c r="N9" s="75"/>
      <c r="O9" s="76">
        <v>33.30975954738331</v>
      </c>
      <c r="P9" s="72" t="s">
        <v>49</v>
      </c>
      <c r="Q9" s="77"/>
      <c r="R9" s="75"/>
      <c r="S9" s="78" t="s">
        <v>49</v>
      </c>
      <c r="T9" s="86">
        <v>139120.58</v>
      </c>
      <c r="U9" s="80">
        <v>4816.82</v>
      </c>
      <c r="V9" s="81"/>
      <c r="W9" s="82"/>
      <c r="X9" s="83" t="s">
        <v>50</v>
      </c>
      <c r="Y9" s="84" t="s">
        <v>50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5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5" t="str">
        <f t="shared" si="8"/>
        <v>RLIS</v>
      </c>
      <c r="AI9" s="66">
        <f t="shared" si="9"/>
        <v>0</v>
      </c>
    </row>
    <row r="10" spans="1:35" ht="15">
      <c r="A10" s="64" t="s">
        <v>74</v>
      </c>
      <c r="B10" s="65" t="s">
        <v>75</v>
      </c>
      <c r="C10" s="66" t="s">
        <v>76</v>
      </c>
      <c r="D10" s="67" t="s">
        <v>77</v>
      </c>
      <c r="E10" s="67" t="s">
        <v>78</v>
      </c>
      <c r="F10" s="65" t="s">
        <v>44</v>
      </c>
      <c r="G10" s="68" t="s">
        <v>79</v>
      </c>
      <c r="H10" s="69" t="s">
        <v>80</v>
      </c>
      <c r="I10" s="70">
        <v>8037933346</v>
      </c>
      <c r="J10" s="71" t="s">
        <v>47</v>
      </c>
      <c r="K10" s="72" t="s">
        <v>48</v>
      </c>
      <c r="L10" s="73"/>
      <c r="M10" s="74">
        <v>805.82</v>
      </c>
      <c r="N10" s="75"/>
      <c r="O10" s="76">
        <v>37.620889748549324</v>
      </c>
      <c r="P10" s="72" t="s">
        <v>49</v>
      </c>
      <c r="Q10" s="77"/>
      <c r="R10" s="75"/>
      <c r="S10" s="78" t="s">
        <v>49</v>
      </c>
      <c r="T10" s="86">
        <v>127444.29</v>
      </c>
      <c r="U10" s="80">
        <v>4559.3</v>
      </c>
      <c r="V10" s="81"/>
      <c r="W10" s="82"/>
      <c r="X10" s="83" t="s">
        <v>50</v>
      </c>
      <c r="Y10" s="84" t="s">
        <v>50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5" t="str">
        <f t="shared" si="8"/>
        <v>RLIS</v>
      </c>
      <c r="AI10" s="66">
        <f t="shared" si="9"/>
        <v>0</v>
      </c>
    </row>
    <row r="11" spans="1:35" ht="15">
      <c r="A11" s="64" t="s">
        <v>81</v>
      </c>
      <c r="B11" s="65" t="s">
        <v>82</v>
      </c>
      <c r="C11" s="66" t="s">
        <v>83</v>
      </c>
      <c r="D11" s="67" t="s">
        <v>84</v>
      </c>
      <c r="E11" s="67" t="s">
        <v>85</v>
      </c>
      <c r="F11" s="65" t="s">
        <v>44</v>
      </c>
      <c r="G11" s="68" t="s">
        <v>86</v>
      </c>
      <c r="H11" s="69" t="s">
        <v>87</v>
      </c>
      <c r="I11" s="70">
        <v>8032845605</v>
      </c>
      <c r="J11" s="71" t="s">
        <v>73</v>
      </c>
      <c r="K11" s="72" t="s">
        <v>48</v>
      </c>
      <c r="L11" s="73"/>
      <c r="M11" s="74">
        <v>801.27</v>
      </c>
      <c r="N11" s="75"/>
      <c r="O11" s="76">
        <v>44.762845849802375</v>
      </c>
      <c r="P11" s="72" t="s">
        <v>49</v>
      </c>
      <c r="Q11" s="77"/>
      <c r="R11" s="75"/>
      <c r="S11" s="78" t="s">
        <v>49</v>
      </c>
      <c r="T11" s="86">
        <v>86690.56</v>
      </c>
      <c r="U11" s="80">
        <v>6542.8</v>
      </c>
      <c r="V11" s="81"/>
      <c r="W11" s="82"/>
      <c r="X11" s="83" t="s">
        <v>50</v>
      </c>
      <c r="Y11" s="84" t="s">
        <v>50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5" t="str">
        <f t="shared" si="8"/>
        <v>RLIS</v>
      </c>
      <c r="AI11" s="66">
        <f t="shared" si="9"/>
        <v>0</v>
      </c>
    </row>
    <row r="12" spans="1:35" ht="15">
      <c r="A12" s="64" t="s">
        <v>88</v>
      </c>
      <c r="B12" s="65" t="s">
        <v>89</v>
      </c>
      <c r="C12" s="66" t="s">
        <v>90</v>
      </c>
      <c r="D12" s="67" t="s">
        <v>91</v>
      </c>
      <c r="E12" s="67" t="s">
        <v>92</v>
      </c>
      <c r="F12" s="65" t="s">
        <v>44</v>
      </c>
      <c r="G12" s="68" t="s">
        <v>93</v>
      </c>
      <c r="H12" s="69" t="s">
        <v>94</v>
      </c>
      <c r="I12" s="70">
        <v>8032667878</v>
      </c>
      <c r="J12" s="71" t="s">
        <v>73</v>
      </c>
      <c r="K12" s="72" t="s">
        <v>48</v>
      </c>
      <c r="L12" s="73"/>
      <c r="M12" s="74">
        <v>937.58</v>
      </c>
      <c r="N12" s="75"/>
      <c r="O12" s="76">
        <v>29.239130434782606</v>
      </c>
      <c r="P12" s="72" t="s">
        <v>49</v>
      </c>
      <c r="Q12" s="77"/>
      <c r="R12" s="75"/>
      <c r="S12" s="78" t="s">
        <v>49</v>
      </c>
      <c r="T12" s="86">
        <v>56638.86</v>
      </c>
      <c r="U12" s="80">
        <v>2716.01</v>
      </c>
      <c r="V12" s="81"/>
      <c r="W12" s="82"/>
      <c r="X12" s="83" t="s">
        <v>50</v>
      </c>
      <c r="Y12" s="84" t="s">
        <v>50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5" t="str">
        <f t="shared" si="8"/>
        <v>RLIS</v>
      </c>
      <c r="AI12" s="66">
        <f t="shared" si="9"/>
        <v>0</v>
      </c>
    </row>
    <row r="13" spans="1:35" ht="15">
      <c r="A13" s="64" t="s">
        <v>95</v>
      </c>
      <c r="B13" s="65" t="s">
        <v>96</v>
      </c>
      <c r="C13" s="66" t="s">
        <v>97</v>
      </c>
      <c r="D13" s="67" t="s">
        <v>98</v>
      </c>
      <c r="E13" s="67" t="s">
        <v>99</v>
      </c>
      <c r="F13" s="65" t="s">
        <v>44</v>
      </c>
      <c r="G13" s="68" t="s">
        <v>100</v>
      </c>
      <c r="H13" s="69" t="s">
        <v>101</v>
      </c>
      <c r="I13" s="70">
        <v>8035411300</v>
      </c>
      <c r="J13" s="71" t="s">
        <v>73</v>
      </c>
      <c r="K13" s="72" t="s">
        <v>48</v>
      </c>
      <c r="L13" s="73"/>
      <c r="M13" s="74">
        <v>2294.36</v>
      </c>
      <c r="N13" s="75"/>
      <c r="O13" s="76">
        <v>27.448397013614407</v>
      </c>
      <c r="P13" s="72" t="s">
        <v>49</v>
      </c>
      <c r="Q13" s="77"/>
      <c r="R13" s="75"/>
      <c r="S13" s="78" t="s">
        <v>49</v>
      </c>
      <c r="T13" s="86">
        <v>168138.92</v>
      </c>
      <c r="U13" s="80">
        <v>6117.48</v>
      </c>
      <c r="V13" s="81"/>
      <c r="W13" s="82"/>
      <c r="X13" s="83" t="s">
        <v>50</v>
      </c>
      <c r="Y13" s="84" t="s">
        <v>50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5" t="str">
        <f t="shared" si="8"/>
        <v>RLIS</v>
      </c>
      <c r="AI13" s="66">
        <f t="shared" si="9"/>
        <v>0</v>
      </c>
    </row>
    <row r="14" spans="1:35" ht="15">
      <c r="A14" s="64" t="s">
        <v>102</v>
      </c>
      <c r="B14" s="65" t="s">
        <v>103</v>
      </c>
      <c r="C14" s="66" t="s">
        <v>104</v>
      </c>
      <c r="D14" s="67" t="s">
        <v>105</v>
      </c>
      <c r="E14" s="67" t="s">
        <v>106</v>
      </c>
      <c r="F14" s="65" t="s">
        <v>44</v>
      </c>
      <c r="G14" s="68" t="s">
        <v>107</v>
      </c>
      <c r="H14" s="69" t="s">
        <v>108</v>
      </c>
      <c r="I14" s="70">
        <v>8036557310</v>
      </c>
      <c r="J14" s="71" t="s">
        <v>65</v>
      </c>
      <c r="K14" s="72" t="s">
        <v>49</v>
      </c>
      <c r="L14" s="73"/>
      <c r="M14" s="74">
        <v>1597.87</v>
      </c>
      <c r="N14" s="75"/>
      <c r="O14" s="76">
        <v>23.01310043668122</v>
      </c>
      <c r="P14" s="72" t="s">
        <v>49</v>
      </c>
      <c r="Q14" s="77"/>
      <c r="R14" s="75"/>
      <c r="S14" s="78" t="s">
        <v>49</v>
      </c>
      <c r="T14" s="86">
        <v>146155.45</v>
      </c>
      <c r="U14" s="80">
        <v>5786.73</v>
      </c>
      <c r="V14" s="81"/>
      <c r="W14" s="82"/>
      <c r="X14" s="83" t="s">
        <v>50</v>
      </c>
      <c r="Y14" s="84" t="s">
        <v>50</v>
      </c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5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5" t="str">
        <f t="shared" si="8"/>
        <v>RLIS</v>
      </c>
      <c r="AI14" s="66">
        <f t="shared" si="9"/>
        <v>0</v>
      </c>
    </row>
    <row r="15" spans="1:35" ht="15">
      <c r="A15" s="64" t="s">
        <v>109</v>
      </c>
      <c r="B15" s="65" t="s">
        <v>110</v>
      </c>
      <c r="C15" s="66" t="s">
        <v>111</v>
      </c>
      <c r="D15" s="67" t="s">
        <v>112</v>
      </c>
      <c r="E15" s="67" t="s">
        <v>113</v>
      </c>
      <c r="F15" s="65" t="s">
        <v>44</v>
      </c>
      <c r="G15" s="68" t="s">
        <v>114</v>
      </c>
      <c r="H15" s="69" t="s">
        <v>115</v>
      </c>
      <c r="I15" s="70">
        <v>8642062233</v>
      </c>
      <c r="J15" s="71" t="s">
        <v>47</v>
      </c>
      <c r="K15" s="72" t="s">
        <v>48</v>
      </c>
      <c r="L15" s="73"/>
      <c r="M15" s="74">
        <v>8423.91</v>
      </c>
      <c r="N15" s="75"/>
      <c r="O15" s="76">
        <v>24.022988505747126</v>
      </c>
      <c r="P15" s="72" t="s">
        <v>49</v>
      </c>
      <c r="Q15" s="77"/>
      <c r="R15" s="75"/>
      <c r="S15" s="78" t="s">
        <v>49</v>
      </c>
      <c r="T15" s="86">
        <v>434517.74</v>
      </c>
      <c r="U15" s="80">
        <v>22088.45</v>
      </c>
      <c r="V15" s="81"/>
      <c r="W15" s="82"/>
      <c r="X15" s="83" t="s">
        <v>50</v>
      </c>
      <c r="Y15" s="84" t="s">
        <v>50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5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5" t="str">
        <f t="shared" si="8"/>
        <v>RLIS</v>
      </c>
      <c r="AI15" s="66">
        <f t="shared" si="9"/>
        <v>0</v>
      </c>
    </row>
    <row r="16" spans="1:35" ht="15">
      <c r="A16" s="64" t="s">
        <v>116</v>
      </c>
      <c r="B16" s="65" t="s">
        <v>117</v>
      </c>
      <c r="C16" s="66" t="s">
        <v>118</v>
      </c>
      <c r="D16" s="67" t="s">
        <v>119</v>
      </c>
      <c r="E16" s="67" t="s">
        <v>120</v>
      </c>
      <c r="F16" s="65" t="s">
        <v>44</v>
      </c>
      <c r="G16" s="68" t="s">
        <v>121</v>
      </c>
      <c r="H16" s="69" t="s">
        <v>122</v>
      </c>
      <c r="I16" s="70">
        <v>8035819502</v>
      </c>
      <c r="J16" s="71" t="s">
        <v>47</v>
      </c>
      <c r="K16" s="72" t="s">
        <v>48</v>
      </c>
      <c r="L16" s="73"/>
      <c r="M16" s="74">
        <v>5160.02</v>
      </c>
      <c r="N16" s="75"/>
      <c r="O16" s="76">
        <v>27.655024946543122</v>
      </c>
      <c r="P16" s="72" t="s">
        <v>49</v>
      </c>
      <c r="Q16" s="77"/>
      <c r="R16" s="75"/>
      <c r="S16" s="78" t="s">
        <v>49</v>
      </c>
      <c r="T16" s="86">
        <v>347692.37</v>
      </c>
      <c r="U16" s="80">
        <v>15154.07</v>
      </c>
      <c r="V16" s="81"/>
      <c r="W16" s="82"/>
      <c r="X16" s="83" t="s">
        <v>50</v>
      </c>
      <c r="Y16" s="84" t="s">
        <v>50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5" t="str">
        <f t="shared" si="8"/>
        <v>RLIS</v>
      </c>
      <c r="AI16" s="66">
        <f t="shared" si="9"/>
        <v>0</v>
      </c>
    </row>
    <row r="17" spans="1:35" ht="15">
      <c r="A17" s="64" t="s">
        <v>123</v>
      </c>
      <c r="B17" s="65" t="s">
        <v>124</v>
      </c>
      <c r="C17" s="66" t="s">
        <v>125</v>
      </c>
      <c r="D17" s="67" t="s">
        <v>126</v>
      </c>
      <c r="E17" s="67" t="s">
        <v>127</v>
      </c>
      <c r="F17" s="65" t="s">
        <v>44</v>
      </c>
      <c r="G17" s="68" t="s">
        <v>128</v>
      </c>
      <c r="H17" s="69" t="s">
        <v>129</v>
      </c>
      <c r="I17" s="70">
        <v>8436232175</v>
      </c>
      <c r="J17" s="71" t="s">
        <v>47</v>
      </c>
      <c r="K17" s="72" t="s">
        <v>48</v>
      </c>
      <c r="L17" s="73"/>
      <c r="M17" s="74">
        <v>7261.4</v>
      </c>
      <c r="N17" s="75"/>
      <c r="O17" s="76">
        <v>28.923824130879343</v>
      </c>
      <c r="P17" s="72" t="s">
        <v>49</v>
      </c>
      <c r="Q17" s="77"/>
      <c r="R17" s="75"/>
      <c r="S17" s="78" t="s">
        <v>49</v>
      </c>
      <c r="T17" s="86">
        <v>439883.56</v>
      </c>
      <c r="U17" s="80">
        <v>20670.07</v>
      </c>
      <c r="V17" s="81"/>
      <c r="W17" s="82"/>
      <c r="X17" s="83" t="s">
        <v>50</v>
      </c>
      <c r="Y17" s="84" t="s">
        <v>50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5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5" t="str">
        <f t="shared" si="8"/>
        <v>RLIS</v>
      </c>
      <c r="AI17" s="66">
        <f t="shared" si="9"/>
        <v>0</v>
      </c>
    </row>
    <row r="18" spans="1:35" ht="15">
      <c r="A18" s="64" t="s">
        <v>130</v>
      </c>
      <c r="B18" s="65" t="s">
        <v>131</v>
      </c>
      <c r="C18" s="66" t="s">
        <v>132</v>
      </c>
      <c r="D18" s="67" t="s">
        <v>133</v>
      </c>
      <c r="E18" s="67" t="s">
        <v>134</v>
      </c>
      <c r="F18" s="65" t="s">
        <v>44</v>
      </c>
      <c r="G18" s="68" t="s">
        <v>135</v>
      </c>
      <c r="H18" s="69" t="s">
        <v>136</v>
      </c>
      <c r="I18" s="70">
        <v>8034852325</v>
      </c>
      <c r="J18" s="71" t="s">
        <v>137</v>
      </c>
      <c r="K18" s="72" t="s">
        <v>49</v>
      </c>
      <c r="L18" s="73"/>
      <c r="M18" s="74">
        <v>846</v>
      </c>
      <c r="N18" s="75"/>
      <c r="O18" s="76">
        <v>37.806748466257666</v>
      </c>
      <c r="P18" s="72" t="s">
        <v>49</v>
      </c>
      <c r="Q18" s="77"/>
      <c r="R18" s="75"/>
      <c r="S18" s="78" t="s">
        <v>49</v>
      </c>
      <c r="T18" s="86">
        <v>130838.85</v>
      </c>
      <c r="U18" s="80">
        <v>6621.97</v>
      </c>
      <c r="V18" s="81"/>
      <c r="W18" s="82"/>
      <c r="X18" s="83" t="s">
        <v>50</v>
      </c>
      <c r="Y18" s="84" t="s">
        <v>50</v>
      </c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5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5" t="str">
        <f t="shared" si="8"/>
        <v>RLIS</v>
      </c>
      <c r="AI18" s="66">
        <f t="shared" si="9"/>
        <v>0</v>
      </c>
    </row>
    <row r="19" spans="1:35" ht="15">
      <c r="A19" s="64" t="s">
        <v>138</v>
      </c>
      <c r="B19" s="65" t="s">
        <v>139</v>
      </c>
      <c r="C19" s="66" t="s">
        <v>140</v>
      </c>
      <c r="D19" s="67" t="s">
        <v>141</v>
      </c>
      <c r="E19" s="67" t="s">
        <v>142</v>
      </c>
      <c r="F19" s="65" t="s">
        <v>44</v>
      </c>
      <c r="G19" s="68" t="s">
        <v>143</v>
      </c>
      <c r="H19" s="69" t="s">
        <v>144</v>
      </c>
      <c r="I19" s="70">
        <v>8034354435</v>
      </c>
      <c r="J19" s="71" t="s">
        <v>47</v>
      </c>
      <c r="K19" s="72" t="s">
        <v>48</v>
      </c>
      <c r="L19" s="73"/>
      <c r="M19" s="74">
        <v>2871.22</v>
      </c>
      <c r="N19" s="75"/>
      <c r="O19" s="76">
        <v>32.2632944228275</v>
      </c>
      <c r="P19" s="72" t="s">
        <v>49</v>
      </c>
      <c r="Q19" s="77"/>
      <c r="R19" s="75"/>
      <c r="S19" s="78" t="s">
        <v>49</v>
      </c>
      <c r="T19" s="86">
        <v>254750.79</v>
      </c>
      <c r="U19" s="80">
        <v>12739.3</v>
      </c>
      <c r="V19" s="81"/>
      <c r="W19" s="82"/>
      <c r="X19" s="83" t="s">
        <v>50</v>
      </c>
      <c r="Y19" s="84" t="s">
        <v>50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5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5" t="str">
        <f t="shared" si="8"/>
        <v>RLIS</v>
      </c>
      <c r="AI19" s="66">
        <f t="shared" si="9"/>
        <v>0</v>
      </c>
    </row>
    <row r="20" spans="1:35" ht="15">
      <c r="A20" s="64" t="s">
        <v>145</v>
      </c>
      <c r="B20" s="65" t="s">
        <v>146</v>
      </c>
      <c r="C20" s="66" t="s">
        <v>147</v>
      </c>
      <c r="D20" s="67" t="s">
        <v>148</v>
      </c>
      <c r="E20" s="67" t="s">
        <v>149</v>
      </c>
      <c r="F20" s="65" t="s">
        <v>44</v>
      </c>
      <c r="G20" s="68" t="s">
        <v>150</v>
      </c>
      <c r="H20" s="69" t="s">
        <v>151</v>
      </c>
      <c r="I20" s="70">
        <v>8436592188</v>
      </c>
      <c r="J20" s="71" t="s">
        <v>137</v>
      </c>
      <c r="K20" s="72" t="s">
        <v>49</v>
      </c>
      <c r="L20" s="73"/>
      <c r="M20" s="74">
        <v>1156.04</v>
      </c>
      <c r="N20" s="75"/>
      <c r="O20" s="76">
        <v>24.133949191685915</v>
      </c>
      <c r="P20" s="72" t="s">
        <v>49</v>
      </c>
      <c r="Q20" s="77"/>
      <c r="R20" s="75"/>
      <c r="S20" s="78" t="s">
        <v>49</v>
      </c>
      <c r="T20" s="86">
        <v>75847.16</v>
      </c>
      <c r="U20" s="80">
        <v>2414.78</v>
      </c>
      <c r="V20" s="81"/>
      <c r="W20" s="82"/>
      <c r="X20" s="83" t="s">
        <v>50</v>
      </c>
      <c r="Y20" s="84" t="s">
        <v>50</v>
      </c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5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5" t="str">
        <f t="shared" si="8"/>
        <v>RLIS</v>
      </c>
      <c r="AI20" s="66">
        <f t="shared" si="9"/>
        <v>0</v>
      </c>
    </row>
    <row r="21" spans="1:35" ht="15">
      <c r="A21" s="64" t="s">
        <v>152</v>
      </c>
      <c r="B21" s="65" t="s">
        <v>153</v>
      </c>
      <c r="C21" s="66" t="s">
        <v>154</v>
      </c>
      <c r="D21" s="67" t="s">
        <v>155</v>
      </c>
      <c r="E21" s="67" t="s">
        <v>156</v>
      </c>
      <c r="F21" s="65" t="s">
        <v>44</v>
      </c>
      <c r="G21" s="68" t="s">
        <v>157</v>
      </c>
      <c r="H21" s="69" t="s">
        <v>158</v>
      </c>
      <c r="I21" s="70">
        <v>8435495715</v>
      </c>
      <c r="J21" s="71" t="s">
        <v>47</v>
      </c>
      <c r="K21" s="72" t="s">
        <v>48</v>
      </c>
      <c r="L21" s="73"/>
      <c r="M21" s="74">
        <v>5694.91</v>
      </c>
      <c r="N21" s="75"/>
      <c r="O21" s="76">
        <v>32.12643678160919</v>
      </c>
      <c r="P21" s="72" t="s">
        <v>49</v>
      </c>
      <c r="Q21" s="77"/>
      <c r="R21" s="75"/>
      <c r="S21" s="78" t="s">
        <v>49</v>
      </c>
      <c r="T21" s="86">
        <v>510373.66</v>
      </c>
      <c r="U21" s="80">
        <v>23570.43</v>
      </c>
      <c r="V21" s="81"/>
      <c r="W21" s="82"/>
      <c r="X21" s="83" t="s">
        <v>50</v>
      </c>
      <c r="Y21" s="84" t="s">
        <v>50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5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5" t="str">
        <f t="shared" si="8"/>
        <v>RLIS</v>
      </c>
      <c r="AI21" s="66">
        <f t="shared" si="9"/>
        <v>0</v>
      </c>
    </row>
    <row r="22" spans="1:35" ht="15">
      <c r="A22" s="64" t="s">
        <v>159</v>
      </c>
      <c r="B22" s="65" t="s">
        <v>160</v>
      </c>
      <c r="C22" s="66" t="s">
        <v>161</v>
      </c>
      <c r="D22" s="67" t="s">
        <v>162</v>
      </c>
      <c r="E22" s="67" t="s">
        <v>163</v>
      </c>
      <c r="F22" s="65" t="s">
        <v>44</v>
      </c>
      <c r="G22" s="68" t="s">
        <v>164</v>
      </c>
      <c r="H22" s="69" t="s">
        <v>165</v>
      </c>
      <c r="I22" s="70">
        <v>8437593001</v>
      </c>
      <c r="J22" s="71" t="s">
        <v>137</v>
      </c>
      <c r="K22" s="72" t="s">
        <v>49</v>
      </c>
      <c r="L22" s="73"/>
      <c r="M22" s="74">
        <v>806.31</v>
      </c>
      <c r="N22" s="75"/>
      <c r="O22" s="76">
        <v>30.836575875486382</v>
      </c>
      <c r="P22" s="72" t="s">
        <v>49</v>
      </c>
      <c r="Q22" s="77"/>
      <c r="R22" s="75"/>
      <c r="S22" s="78" t="s">
        <v>49</v>
      </c>
      <c r="T22" s="86">
        <v>65165.76</v>
      </c>
      <c r="U22" s="80">
        <v>4045.61</v>
      </c>
      <c r="V22" s="81"/>
      <c r="W22" s="82"/>
      <c r="X22" s="83" t="s">
        <v>50</v>
      </c>
      <c r="Y22" s="84" t="s">
        <v>50</v>
      </c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5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5" t="str">
        <f t="shared" si="8"/>
        <v>RLIS</v>
      </c>
      <c r="AI22" s="66">
        <f t="shared" si="9"/>
        <v>0</v>
      </c>
    </row>
    <row r="23" spans="1:35" ht="15">
      <c r="A23" s="64" t="s">
        <v>166</v>
      </c>
      <c r="B23" s="65" t="s">
        <v>167</v>
      </c>
      <c r="C23" s="66" t="s">
        <v>168</v>
      </c>
      <c r="D23" s="67" t="s">
        <v>169</v>
      </c>
      <c r="E23" s="67" t="s">
        <v>170</v>
      </c>
      <c r="F23" s="65" t="s">
        <v>44</v>
      </c>
      <c r="G23" s="68" t="s">
        <v>171</v>
      </c>
      <c r="H23" s="69" t="s">
        <v>172</v>
      </c>
      <c r="I23" s="70">
        <v>8437741200</v>
      </c>
      <c r="J23" s="71" t="s">
        <v>47</v>
      </c>
      <c r="K23" s="72" t="s">
        <v>48</v>
      </c>
      <c r="L23" s="73"/>
      <c r="M23" s="74">
        <v>3294.49</v>
      </c>
      <c r="N23" s="75"/>
      <c r="O23" s="76">
        <v>37.80909332624302</v>
      </c>
      <c r="P23" s="72" t="s">
        <v>49</v>
      </c>
      <c r="Q23" s="77"/>
      <c r="R23" s="75"/>
      <c r="S23" s="78" t="s">
        <v>49</v>
      </c>
      <c r="T23" s="86">
        <v>338751.63</v>
      </c>
      <c r="U23" s="80">
        <v>19437.85</v>
      </c>
      <c r="V23" s="81"/>
      <c r="W23" s="82"/>
      <c r="X23" s="83" t="s">
        <v>50</v>
      </c>
      <c r="Y23" s="84" t="s">
        <v>50</v>
      </c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5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5" t="str">
        <f t="shared" si="8"/>
        <v>RLIS</v>
      </c>
      <c r="AI23" s="66">
        <f t="shared" si="9"/>
        <v>0</v>
      </c>
    </row>
    <row r="24" spans="1:35" ht="15">
      <c r="A24" s="64" t="s">
        <v>173</v>
      </c>
      <c r="B24" s="65" t="s">
        <v>174</v>
      </c>
      <c r="C24" s="66" t="s">
        <v>175</v>
      </c>
      <c r="D24" s="67" t="s">
        <v>176</v>
      </c>
      <c r="E24" s="67" t="s">
        <v>177</v>
      </c>
      <c r="F24" s="65" t="s">
        <v>44</v>
      </c>
      <c r="G24" s="68" t="s">
        <v>178</v>
      </c>
      <c r="H24" s="69" t="s">
        <v>179</v>
      </c>
      <c r="I24" s="70">
        <v>8437527101</v>
      </c>
      <c r="J24" s="71" t="s">
        <v>137</v>
      </c>
      <c r="K24" s="72" t="s">
        <v>49</v>
      </c>
      <c r="L24" s="73"/>
      <c r="M24" s="74">
        <v>1536.89</v>
      </c>
      <c r="N24" s="75"/>
      <c r="O24" s="76">
        <v>34.54410674573759</v>
      </c>
      <c r="P24" s="72" t="s">
        <v>49</v>
      </c>
      <c r="Q24" s="77"/>
      <c r="R24" s="75"/>
      <c r="S24" s="78" t="s">
        <v>49</v>
      </c>
      <c r="T24" s="86">
        <v>127266.21</v>
      </c>
      <c r="U24" s="80">
        <v>5906.34</v>
      </c>
      <c r="V24" s="81"/>
      <c r="W24" s="82"/>
      <c r="X24" s="83" t="s">
        <v>50</v>
      </c>
      <c r="Y24" s="84" t="s">
        <v>50</v>
      </c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5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5" t="str">
        <f t="shared" si="8"/>
        <v>RLIS</v>
      </c>
      <c r="AI24" s="66">
        <f t="shared" si="9"/>
        <v>0</v>
      </c>
    </row>
    <row r="25" spans="1:35" ht="15">
      <c r="A25" s="64" t="s">
        <v>180</v>
      </c>
      <c r="B25" s="65" t="s">
        <v>181</v>
      </c>
      <c r="C25" s="66" t="s">
        <v>182</v>
      </c>
      <c r="D25" s="67" t="s">
        <v>183</v>
      </c>
      <c r="E25" s="67" t="s">
        <v>184</v>
      </c>
      <c r="F25" s="65" t="s">
        <v>44</v>
      </c>
      <c r="G25" s="68" t="s">
        <v>185</v>
      </c>
      <c r="H25" s="69" t="s">
        <v>101</v>
      </c>
      <c r="I25" s="70">
        <v>8435634535</v>
      </c>
      <c r="J25" s="71" t="s">
        <v>65</v>
      </c>
      <c r="K25" s="72" t="s">
        <v>49</v>
      </c>
      <c r="L25" s="73"/>
      <c r="M25" s="74">
        <v>1965.27</v>
      </c>
      <c r="N25" s="75"/>
      <c r="O25" s="76">
        <v>23.408290436196154</v>
      </c>
      <c r="P25" s="72" t="s">
        <v>49</v>
      </c>
      <c r="Q25" s="77"/>
      <c r="R25" s="75"/>
      <c r="S25" s="78" t="s">
        <v>49</v>
      </c>
      <c r="T25" s="86">
        <v>184602.51</v>
      </c>
      <c r="U25" s="80">
        <v>8510.97</v>
      </c>
      <c r="V25" s="81"/>
      <c r="W25" s="82"/>
      <c r="X25" s="83" t="s">
        <v>50</v>
      </c>
      <c r="Y25" s="84" t="s">
        <v>50</v>
      </c>
      <c r="Z25" s="66">
        <f t="shared" si="0"/>
        <v>1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5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5" t="str">
        <f t="shared" si="8"/>
        <v>RLIS</v>
      </c>
      <c r="AI25" s="66">
        <f t="shared" si="9"/>
        <v>0</v>
      </c>
    </row>
    <row r="26" spans="1:35" ht="15">
      <c r="A26" s="64" t="s">
        <v>186</v>
      </c>
      <c r="B26" s="65" t="s">
        <v>187</v>
      </c>
      <c r="C26" s="66" t="s">
        <v>188</v>
      </c>
      <c r="D26" s="67" t="s">
        <v>189</v>
      </c>
      <c r="E26" s="67" t="s">
        <v>190</v>
      </c>
      <c r="F26" s="65" t="s">
        <v>44</v>
      </c>
      <c r="G26" s="68" t="s">
        <v>191</v>
      </c>
      <c r="H26" s="69" t="s">
        <v>192</v>
      </c>
      <c r="I26" s="70">
        <v>8032754601</v>
      </c>
      <c r="J26" s="71" t="s">
        <v>65</v>
      </c>
      <c r="K26" s="72" t="s">
        <v>49</v>
      </c>
      <c r="L26" s="73"/>
      <c r="M26" s="74">
        <v>3731.2</v>
      </c>
      <c r="N26" s="75"/>
      <c r="O26" s="76">
        <v>23.32518337408313</v>
      </c>
      <c r="P26" s="72" t="s">
        <v>49</v>
      </c>
      <c r="Q26" s="77"/>
      <c r="R26" s="75"/>
      <c r="S26" s="78" t="s">
        <v>49</v>
      </c>
      <c r="T26" s="86">
        <v>206324.04</v>
      </c>
      <c r="U26" s="80">
        <v>8599.37</v>
      </c>
      <c r="V26" s="81"/>
      <c r="W26" s="82"/>
      <c r="X26" s="83" t="s">
        <v>50</v>
      </c>
      <c r="Y26" s="84" t="s">
        <v>50</v>
      </c>
      <c r="Z26" s="66">
        <f t="shared" si="0"/>
        <v>1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5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5" t="str">
        <f t="shared" si="8"/>
        <v>RLIS</v>
      </c>
      <c r="AI26" s="66">
        <f t="shared" si="9"/>
        <v>0</v>
      </c>
    </row>
    <row r="27" spans="1:35" ht="15">
      <c r="A27" s="64" t="s">
        <v>193</v>
      </c>
      <c r="B27" s="65" t="s">
        <v>194</v>
      </c>
      <c r="C27" s="66" t="s">
        <v>195</v>
      </c>
      <c r="D27" s="67" t="s">
        <v>196</v>
      </c>
      <c r="E27" s="67" t="s">
        <v>197</v>
      </c>
      <c r="F27" s="65" t="s">
        <v>44</v>
      </c>
      <c r="G27" s="68" t="s">
        <v>198</v>
      </c>
      <c r="H27" s="69" t="s">
        <v>199</v>
      </c>
      <c r="I27" s="70">
        <v>8434932502</v>
      </c>
      <c r="J27" s="71" t="s">
        <v>65</v>
      </c>
      <c r="K27" s="72" t="s">
        <v>49</v>
      </c>
      <c r="L27" s="73"/>
      <c r="M27" s="74">
        <v>1167.51</v>
      </c>
      <c r="N27" s="75"/>
      <c r="O27" s="76">
        <v>24.9597423510467</v>
      </c>
      <c r="P27" s="72" t="s">
        <v>49</v>
      </c>
      <c r="Q27" s="77"/>
      <c r="R27" s="75"/>
      <c r="S27" s="78" t="s">
        <v>49</v>
      </c>
      <c r="T27" s="86">
        <v>77503.88</v>
      </c>
      <c r="U27" s="80">
        <v>3284.97</v>
      </c>
      <c r="V27" s="81"/>
      <c r="W27" s="82"/>
      <c r="X27" s="83" t="s">
        <v>50</v>
      </c>
      <c r="Y27" s="84" t="s">
        <v>50</v>
      </c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5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5" t="str">
        <f t="shared" si="8"/>
        <v>RLIS</v>
      </c>
      <c r="AI27" s="66">
        <f t="shared" si="9"/>
        <v>0</v>
      </c>
    </row>
    <row r="28" spans="1:35" ht="15">
      <c r="A28" s="64" t="s">
        <v>200</v>
      </c>
      <c r="B28" s="65" t="s">
        <v>201</v>
      </c>
      <c r="C28" s="66" t="s">
        <v>202</v>
      </c>
      <c r="D28" s="67" t="s">
        <v>203</v>
      </c>
      <c r="E28" s="67" t="s">
        <v>204</v>
      </c>
      <c r="F28" s="65" t="s">
        <v>44</v>
      </c>
      <c r="G28" s="68" t="s">
        <v>205</v>
      </c>
      <c r="H28" s="69" t="s">
        <v>206</v>
      </c>
      <c r="I28" s="70">
        <v>8433465391</v>
      </c>
      <c r="J28" s="71" t="s">
        <v>65</v>
      </c>
      <c r="K28" s="72" t="s">
        <v>49</v>
      </c>
      <c r="L28" s="73"/>
      <c r="M28" s="74">
        <v>771.47</v>
      </c>
      <c r="N28" s="75"/>
      <c r="O28" s="76">
        <v>33.25757575757576</v>
      </c>
      <c r="P28" s="72" t="s">
        <v>49</v>
      </c>
      <c r="Q28" s="77"/>
      <c r="R28" s="75"/>
      <c r="S28" s="78" t="s">
        <v>49</v>
      </c>
      <c r="T28" s="86">
        <v>118831.86</v>
      </c>
      <c r="U28" s="80">
        <v>5188.38</v>
      </c>
      <c r="V28" s="81"/>
      <c r="W28" s="82"/>
      <c r="X28" s="83" t="s">
        <v>50</v>
      </c>
      <c r="Y28" s="84" t="s">
        <v>50</v>
      </c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5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5" t="str">
        <f t="shared" si="8"/>
        <v>RLIS</v>
      </c>
      <c r="AI28" s="66">
        <f t="shared" si="9"/>
        <v>0</v>
      </c>
    </row>
    <row r="29" spans="1:35" ht="15">
      <c r="A29" s="64" t="s">
        <v>207</v>
      </c>
      <c r="B29" s="65" t="s">
        <v>208</v>
      </c>
      <c r="C29" s="66" t="s">
        <v>209</v>
      </c>
      <c r="D29" s="67" t="s">
        <v>210</v>
      </c>
      <c r="E29" s="67" t="s">
        <v>211</v>
      </c>
      <c r="F29" s="65" t="s">
        <v>44</v>
      </c>
      <c r="G29" s="68" t="s">
        <v>212</v>
      </c>
      <c r="H29" s="69" t="s">
        <v>213</v>
      </c>
      <c r="I29" s="70">
        <v>8433862358</v>
      </c>
      <c r="J29" s="71" t="s">
        <v>65</v>
      </c>
      <c r="K29" s="72" t="s">
        <v>49</v>
      </c>
      <c r="L29" s="73"/>
      <c r="M29" s="74">
        <v>1352.73</v>
      </c>
      <c r="N29" s="75"/>
      <c r="O29" s="76">
        <v>22.987616099071207</v>
      </c>
      <c r="P29" s="72" t="s">
        <v>49</v>
      </c>
      <c r="Q29" s="77"/>
      <c r="R29" s="75"/>
      <c r="S29" s="78" t="s">
        <v>49</v>
      </c>
      <c r="T29" s="86">
        <v>80726.13</v>
      </c>
      <c r="U29" s="80">
        <v>3056.33</v>
      </c>
      <c r="V29" s="81"/>
      <c r="W29" s="82"/>
      <c r="X29" s="83" t="s">
        <v>50</v>
      </c>
      <c r="Y29" s="84" t="s">
        <v>50</v>
      </c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5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5" t="str">
        <f t="shared" si="8"/>
        <v>RLIS</v>
      </c>
      <c r="AI29" s="66">
        <f t="shared" si="9"/>
        <v>0</v>
      </c>
    </row>
    <row r="30" spans="1:35" ht="15">
      <c r="A30" s="64" t="s">
        <v>214</v>
      </c>
      <c r="B30" s="65" t="s">
        <v>215</v>
      </c>
      <c r="C30" s="66" t="s">
        <v>216</v>
      </c>
      <c r="D30" s="67" t="s">
        <v>217</v>
      </c>
      <c r="E30" s="67" t="s">
        <v>218</v>
      </c>
      <c r="F30" s="65" t="s">
        <v>44</v>
      </c>
      <c r="G30" s="68" t="s">
        <v>219</v>
      </c>
      <c r="H30" s="69" t="s">
        <v>220</v>
      </c>
      <c r="I30" s="70">
        <v>8434367175</v>
      </c>
      <c r="J30" s="71" t="s">
        <v>47</v>
      </c>
      <c r="K30" s="72" t="s">
        <v>48</v>
      </c>
      <c r="L30" s="73"/>
      <c r="M30" s="74">
        <v>9189.04</v>
      </c>
      <c r="N30" s="75"/>
      <c r="O30" s="76">
        <v>30.333846944016436</v>
      </c>
      <c r="P30" s="72" t="s">
        <v>49</v>
      </c>
      <c r="Q30" s="77"/>
      <c r="R30" s="75"/>
      <c r="S30" s="78" t="s">
        <v>49</v>
      </c>
      <c r="T30" s="86">
        <v>680474.58</v>
      </c>
      <c r="U30" s="80">
        <v>29771.24</v>
      </c>
      <c r="V30" s="81"/>
      <c r="W30" s="82"/>
      <c r="X30" s="83" t="s">
        <v>50</v>
      </c>
      <c r="Y30" s="84" t="s">
        <v>50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5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5" t="str">
        <f t="shared" si="8"/>
        <v>RLIS</v>
      </c>
      <c r="AI30" s="66">
        <f t="shared" si="9"/>
        <v>0</v>
      </c>
    </row>
    <row r="31" spans="1:35" ht="15">
      <c r="A31" s="64" t="s">
        <v>221</v>
      </c>
      <c r="B31" s="65" t="s">
        <v>222</v>
      </c>
      <c r="C31" s="66" t="s">
        <v>223</v>
      </c>
      <c r="D31" s="67" t="s">
        <v>224</v>
      </c>
      <c r="E31" s="67" t="s">
        <v>225</v>
      </c>
      <c r="F31" s="65" t="s">
        <v>44</v>
      </c>
      <c r="G31" s="68" t="s">
        <v>226</v>
      </c>
      <c r="H31" s="69" t="s">
        <v>227</v>
      </c>
      <c r="I31" s="70">
        <v>8649415424</v>
      </c>
      <c r="J31" s="71" t="s">
        <v>47</v>
      </c>
      <c r="K31" s="72" t="s">
        <v>48</v>
      </c>
      <c r="L31" s="73"/>
      <c r="M31" s="74">
        <v>8469.93</v>
      </c>
      <c r="N31" s="75"/>
      <c r="O31" s="76">
        <v>24.75827717550542</v>
      </c>
      <c r="P31" s="72" t="s">
        <v>49</v>
      </c>
      <c r="Q31" s="77"/>
      <c r="R31" s="75"/>
      <c r="S31" s="78" t="s">
        <v>49</v>
      </c>
      <c r="T31" s="86">
        <v>505046.87</v>
      </c>
      <c r="U31" s="80">
        <v>22769.76</v>
      </c>
      <c r="V31" s="81"/>
      <c r="W31" s="82"/>
      <c r="X31" s="83" t="s">
        <v>50</v>
      </c>
      <c r="Y31" s="84" t="s">
        <v>50</v>
      </c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5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5" t="str">
        <f t="shared" si="8"/>
        <v>RLIS</v>
      </c>
      <c r="AI31" s="66">
        <f t="shared" si="9"/>
        <v>0</v>
      </c>
    </row>
    <row r="32" spans="1:35" ht="15">
      <c r="A32" s="64" t="s">
        <v>228</v>
      </c>
      <c r="B32" s="65" t="s">
        <v>229</v>
      </c>
      <c r="C32" s="66" t="s">
        <v>230</v>
      </c>
      <c r="D32" s="67" t="s">
        <v>231</v>
      </c>
      <c r="E32" s="67" t="s">
        <v>232</v>
      </c>
      <c r="F32" s="65" t="s">
        <v>44</v>
      </c>
      <c r="G32" s="68" t="s">
        <v>233</v>
      </c>
      <c r="H32" s="69" t="s">
        <v>234</v>
      </c>
      <c r="I32" s="70">
        <v>8644567496</v>
      </c>
      <c r="J32" s="71" t="s">
        <v>235</v>
      </c>
      <c r="K32" s="72" t="s">
        <v>49</v>
      </c>
      <c r="L32" s="73"/>
      <c r="M32" s="74">
        <v>936.58</v>
      </c>
      <c r="N32" s="75"/>
      <c r="O32" s="76">
        <v>23.698959167333868</v>
      </c>
      <c r="P32" s="72" t="s">
        <v>49</v>
      </c>
      <c r="Q32" s="77"/>
      <c r="R32" s="75"/>
      <c r="S32" s="78" t="s">
        <v>49</v>
      </c>
      <c r="T32" s="86">
        <v>45927.66</v>
      </c>
      <c r="U32" s="80">
        <v>2545.82</v>
      </c>
      <c r="V32" s="81"/>
      <c r="W32" s="82"/>
      <c r="X32" s="83" t="s">
        <v>50</v>
      </c>
      <c r="Y32" s="84" t="s">
        <v>50</v>
      </c>
      <c r="Z32" s="66">
        <f t="shared" si="0"/>
        <v>1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5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5" t="str">
        <f t="shared" si="8"/>
        <v>RLIS</v>
      </c>
      <c r="AI32" s="66">
        <f t="shared" si="9"/>
        <v>0</v>
      </c>
    </row>
    <row r="33" spans="1:35" ht="15">
      <c r="A33" s="64" t="s">
        <v>236</v>
      </c>
      <c r="B33" s="65" t="s">
        <v>237</v>
      </c>
      <c r="C33" s="66" t="s">
        <v>238</v>
      </c>
      <c r="D33" s="67" t="s">
        <v>239</v>
      </c>
      <c r="E33" s="67" t="s">
        <v>240</v>
      </c>
      <c r="F33" s="65" t="s">
        <v>44</v>
      </c>
      <c r="G33" s="68" t="s">
        <v>241</v>
      </c>
      <c r="H33" s="69" t="s">
        <v>242</v>
      </c>
      <c r="I33" s="70">
        <v>8039434576</v>
      </c>
      <c r="J33" s="71" t="s">
        <v>47</v>
      </c>
      <c r="K33" s="72" t="s">
        <v>48</v>
      </c>
      <c r="L33" s="73"/>
      <c r="M33" s="74">
        <v>2374.49</v>
      </c>
      <c r="N33" s="75"/>
      <c r="O33" s="76">
        <v>23.675357443229604</v>
      </c>
      <c r="P33" s="72" t="s">
        <v>49</v>
      </c>
      <c r="Q33" s="77"/>
      <c r="R33" s="75"/>
      <c r="S33" s="78" t="s">
        <v>49</v>
      </c>
      <c r="T33" s="86">
        <v>166598.27</v>
      </c>
      <c r="U33" s="80">
        <v>5382.34</v>
      </c>
      <c r="V33" s="81"/>
      <c r="W33" s="82"/>
      <c r="X33" s="83" t="s">
        <v>50</v>
      </c>
      <c r="Y33" s="84" t="s">
        <v>50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5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5" t="str">
        <f t="shared" si="8"/>
        <v>RLIS</v>
      </c>
      <c r="AI33" s="66">
        <f t="shared" si="9"/>
        <v>0</v>
      </c>
    </row>
    <row r="34" spans="1:35" ht="15">
      <c r="A34" s="64" t="s">
        <v>243</v>
      </c>
      <c r="B34" s="65" t="s">
        <v>244</v>
      </c>
      <c r="C34" s="66" t="s">
        <v>245</v>
      </c>
      <c r="D34" s="67" t="s">
        <v>246</v>
      </c>
      <c r="E34" s="67" t="s">
        <v>247</v>
      </c>
      <c r="F34" s="65" t="s">
        <v>44</v>
      </c>
      <c r="G34" s="68" t="s">
        <v>248</v>
      </c>
      <c r="H34" s="69" t="s">
        <v>249</v>
      </c>
      <c r="I34" s="70">
        <v>8036255000</v>
      </c>
      <c r="J34" s="71" t="s">
        <v>137</v>
      </c>
      <c r="K34" s="72" t="s">
        <v>49</v>
      </c>
      <c r="L34" s="73"/>
      <c r="M34" s="74">
        <v>978.82</v>
      </c>
      <c r="N34" s="75"/>
      <c r="O34" s="76">
        <v>42.91725105189341</v>
      </c>
      <c r="P34" s="72" t="s">
        <v>49</v>
      </c>
      <c r="Q34" s="77"/>
      <c r="R34" s="75"/>
      <c r="S34" s="78" t="s">
        <v>49</v>
      </c>
      <c r="T34" s="86">
        <v>165902.96</v>
      </c>
      <c r="U34" s="80">
        <v>7814.15</v>
      </c>
      <c r="V34" s="81"/>
      <c r="W34" s="82"/>
      <c r="X34" s="83" t="s">
        <v>50</v>
      </c>
      <c r="Y34" s="84" t="s">
        <v>50</v>
      </c>
      <c r="Z34" s="66">
        <f t="shared" si="0"/>
        <v>1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5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5" t="str">
        <f t="shared" si="8"/>
        <v>RLIS</v>
      </c>
      <c r="AI34" s="66">
        <f t="shared" si="9"/>
        <v>0</v>
      </c>
    </row>
    <row r="35" spans="1:35" ht="15">
      <c r="A35" s="64" t="s">
        <v>250</v>
      </c>
      <c r="B35" s="65" t="s">
        <v>251</v>
      </c>
      <c r="C35" s="66" t="s">
        <v>252</v>
      </c>
      <c r="D35" s="67" t="s">
        <v>253</v>
      </c>
      <c r="E35" s="67" t="s">
        <v>254</v>
      </c>
      <c r="F35" s="65" t="s">
        <v>44</v>
      </c>
      <c r="G35" s="68" t="s">
        <v>255</v>
      </c>
      <c r="H35" s="69" t="s">
        <v>256</v>
      </c>
      <c r="I35" s="70">
        <v>8437171110</v>
      </c>
      <c r="J35" s="71" t="s">
        <v>47</v>
      </c>
      <c r="K35" s="72" t="s">
        <v>48</v>
      </c>
      <c r="L35" s="73"/>
      <c r="M35" s="74">
        <v>2967.78</v>
      </c>
      <c r="N35" s="75"/>
      <c r="O35" s="76">
        <v>33.5746380429356</v>
      </c>
      <c r="P35" s="72" t="s">
        <v>49</v>
      </c>
      <c r="Q35" s="77"/>
      <c r="R35" s="75"/>
      <c r="S35" s="78" t="s">
        <v>49</v>
      </c>
      <c r="T35" s="86">
        <v>275465.29</v>
      </c>
      <c r="U35" s="80">
        <v>11721.07</v>
      </c>
      <c r="V35" s="81"/>
      <c r="W35" s="82"/>
      <c r="X35" s="83" t="s">
        <v>50</v>
      </c>
      <c r="Y35" s="84" t="s">
        <v>50</v>
      </c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5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5" t="str">
        <f t="shared" si="8"/>
        <v>RLIS</v>
      </c>
      <c r="AI35" s="66">
        <f t="shared" si="9"/>
        <v>0</v>
      </c>
    </row>
    <row r="36" spans="1:35" ht="15">
      <c r="A36" s="64" t="s">
        <v>257</v>
      </c>
      <c r="B36" s="65" t="s">
        <v>258</v>
      </c>
      <c r="C36" s="66" t="s">
        <v>259</v>
      </c>
      <c r="D36" s="67" t="s">
        <v>260</v>
      </c>
      <c r="E36" s="67" t="s">
        <v>261</v>
      </c>
      <c r="F36" s="65" t="s">
        <v>44</v>
      </c>
      <c r="G36" s="68" t="s">
        <v>262</v>
      </c>
      <c r="H36" s="69" t="s">
        <v>263</v>
      </c>
      <c r="I36" s="70">
        <v>8034168806</v>
      </c>
      <c r="J36" s="71" t="s">
        <v>47</v>
      </c>
      <c r="K36" s="72" t="s">
        <v>48</v>
      </c>
      <c r="L36" s="73"/>
      <c r="M36" s="74">
        <v>11032.42</v>
      </c>
      <c r="N36" s="75"/>
      <c r="O36" s="76">
        <v>24.211232938017453</v>
      </c>
      <c r="P36" s="72" t="s">
        <v>49</v>
      </c>
      <c r="Q36" s="77"/>
      <c r="R36" s="75"/>
      <c r="S36" s="78" t="s">
        <v>49</v>
      </c>
      <c r="T36" s="86">
        <v>564886.89</v>
      </c>
      <c r="U36" s="80">
        <v>33157.89</v>
      </c>
      <c r="V36" s="81"/>
      <c r="W36" s="82"/>
      <c r="X36" s="83" t="s">
        <v>50</v>
      </c>
      <c r="Y36" s="84" t="s">
        <v>50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5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5" t="str">
        <f t="shared" si="8"/>
        <v>RLIS</v>
      </c>
      <c r="AI36" s="66">
        <f t="shared" si="9"/>
        <v>0</v>
      </c>
    </row>
    <row r="37" spans="1:35" ht="15">
      <c r="A37" s="64" t="s">
        <v>264</v>
      </c>
      <c r="B37" s="65" t="s">
        <v>265</v>
      </c>
      <c r="C37" s="66" t="s">
        <v>266</v>
      </c>
      <c r="D37" s="67" t="s">
        <v>267</v>
      </c>
      <c r="E37" s="67" t="s">
        <v>268</v>
      </c>
      <c r="F37" s="65" t="s">
        <v>44</v>
      </c>
      <c r="G37" s="68" t="s">
        <v>269</v>
      </c>
      <c r="H37" s="69" t="s">
        <v>270</v>
      </c>
      <c r="I37" s="70">
        <v>8034845327</v>
      </c>
      <c r="J37" s="71" t="s">
        <v>47</v>
      </c>
      <c r="K37" s="72" t="s">
        <v>48</v>
      </c>
      <c r="L37" s="73"/>
      <c r="M37" s="74">
        <v>2112.67</v>
      </c>
      <c r="N37" s="75"/>
      <c r="O37" s="76">
        <v>38.349668036674046</v>
      </c>
      <c r="P37" s="72" t="s">
        <v>49</v>
      </c>
      <c r="Q37" s="77"/>
      <c r="R37" s="75"/>
      <c r="S37" s="78" t="s">
        <v>49</v>
      </c>
      <c r="T37" s="86">
        <v>310120.44</v>
      </c>
      <c r="U37" s="80">
        <v>13607.95</v>
      </c>
      <c r="V37" s="81"/>
      <c r="W37" s="82"/>
      <c r="X37" s="83" t="s">
        <v>50</v>
      </c>
      <c r="Y37" s="84" t="s">
        <v>50</v>
      </c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5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5" t="str">
        <f t="shared" si="8"/>
        <v>RLIS</v>
      </c>
      <c r="AI37" s="66">
        <f t="shared" si="9"/>
        <v>0</v>
      </c>
    </row>
    <row r="38" spans="1:35" ht="15">
      <c r="A38" s="64" t="s">
        <v>271</v>
      </c>
      <c r="B38" s="65" t="s">
        <v>272</v>
      </c>
      <c r="C38" s="66" t="s">
        <v>273</v>
      </c>
      <c r="D38" s="67" t="s">
        <v>274</v>
      </c>
      <c r="E38" s="67" t="s">
        <v>275</v>
      </c>
      <c r="F38" s="65" t="s">
        <v>44</v>
      </c>
      <c r="G38" s="68" t="s">
        <v>276</v>
      </c>
      <c r="H38" s="69" t="s">
        <v>277</v>
      </c>
      <c r="I38" s="70">
        <v>8035681000</v>
      </c>
      <c r="J38" s="71" t="s">
        <v>65</v>
      </c>
      <c r="K38" s="72" t="s">
        <v>49</v>
      </c>
      <c r="L38" s="73"/>
      <c r="M38" s="74">
        <v>3103.24</v>
      </c>
      <c r="N38" s="75"/>
      <c r="O38" s="76">
        <v>20.42838018741633</v>
      </c>
      <c r="P38" s="72" t="s">
        <v>49</v>
      </c>
      <c r="Q38" s="77"/>
      <c r="R38" s="75"/>
      <c r="S38" s="78" t="s">
        <v>49</v>
      </c>
      <c r="T38" s="86">
        <v>128138.89</v>
      </c>
      <c r="U38" s="80">
        <v>7492.01</v>
      </c>
      <c r="V38" s="81"/>
      <c r="W38" s="82"/>
      <c r="X38" s="83" t="s">
        <v>50</v>
      </c>
      <c r="Y38" s="84" t="s">
        <v>50</v>
      </c>
      <c r="Z38" s="66">
        <f t="shared" si="0"/>
        <v>1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5" t="str">
        <f t="shared" si="4"/>
        <v>-</v>
      </c>
      <c r="AE38" s="66">
        <f t="shared" si="5"/>
        <v>1</v>
      </c>
      <c r="AF38" s="67">
        <f t="shared" si="6"/>
        <v>1</v>
      </c>
      <c r="AG38" s="67" t="str">
        <f t="shared" si="7"/>
        <v>Initial</v>
      </c>
      <c r="AH38" s="85" t="str">
        <f t="shared" si="8"/>
        <v>RLIS</v>
      </c>
      <c r="AI38" s="66">
        <f t="shared" si="9"/>
        <v>0</v>
      </c>
    </row>
    <row r="39" spans="1:35" ht="15">
      <c r="A39" s="64" t="s">
        <v>278</v>
      </c>
      <c r="B39" s="65" t="s">
        <v>279</v>
      </c>
      <c r="C39" s="66" t="s">
        <v>280</v>
      </c>
      <c r="D39" s="67" t="s">
        <v>281</v>
      </c>
      <c r="E39" s="67" t="s">
        <v>282</v>
      </c>
      <c r="F39" s="65" t="s">
        <v>44</v>
      </c>
      <c r="G39" s="68" t="s">
        <v>283</v>
      </c>
      <c r="H39" s="69" t="s">
        <v>284</v>
      </c>
      <c r="I39" s="70">
        <v>8434231811</v>
      </c>
      <c r="J39" s="71" t="s">
        <v>47</v>
      </c>
      <c r="K39" s="72" t="s">
        <v>48</v>
      </c>
      <c r="L39" s="73"/>
      <c r="M39" s="74">
        <v>2580.8</v>
      </c>
      <c r="N39" s="75"/>
      <c r="O39" s="76">
        <v>37.61046306115235</v>
      </c>
      <c r="P39" s="72" t="s">
        <v>49</v>
      </c>
      <c r="Q39" s="77"/>
      <c r="R39" s="75"/>
      <c r="S39" s="78" t="s">
        <v>49</v>
      </c>
      <c r="T39" s="86">
        <v>286804.75</v>
      </c>
      <c r="U39" s="80">
        <v>11123.92</v>
      </c>
      <c r="V39" s="81"/>
      <c r="W39" s="82"/>
      <c r="X39" s="83" t="s">
        <v>50</v>
      </c>
      <c r="Y39" s="84" t="s">
        <v>50</v>
      </c>
      <c r="Z39" s="66">
        <f t="shared" si="0"/>
        <v>0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5" t="str">
        <f t="shared" si="4"/>
        <v>-</v>
      </c>
      <c r="AE39" s="66">
        <f t="shared" si="5"/>
        <v>1</v>
      </c>
      <c r="AF39" s="67">
        <f t="shared" si="6"/>
        <v>1</v>
      </c>
      <c r="AG39" s="67" t="str">
        <f t="shared" si="7"/>
        <v>Initial</v>
      </c>
      <c r="AH39" s="85" t="str">
        <f t="shared" si="8"/>
        <v>RLIS</v>
      </c>
      <c r="AI39" s="66">
        <f t="shared" si="9"/>
        <v>0</v>
      </c>
    </row>
    <row r="40" spans="1:35" ht="15">
      <c r="A40" s="64" t="s">
        <v>285</v>
      </c>
      <c r="B40" s="65" t="s">
        <v>286</v>
      </c>
      <c r="C40" s="66" t="s">
        <v>287</v>
      </c>
      <c r="D40" s="67" t="s">
        <v>288</v>
      </c>
      <c r="E40" s="67" t="s">
        <v>289</v>
      </c>
      <c r="F40" s="65" t="s">
        <v>44</v>
      </c>
      <c r="G40" s="68" t="s">
        <v>290</v>
      </c>
      <c r="H40" s="69" t="s">
        <v>291</v>
      </c>
      <c r="I40" s="70">
        <v>8434643700</v>
      </c>
      <c r="J40" s="71" t="s">
        <v>47</v>
      </c>
      <c r="K40" s="72" t="s">
        <v>48</v>
      </c>
      <c r="L40" s="73"/>
      <c r="M40" s="74">
        <v>1681.93</v>
      </c>
      <c r="N40" s="75"/>
      <c r="O40" s="76">
        <v>42.11798839458414</v>
      </c>
      <c r="P40" s="72" t="s">
        <v>49</v>
      </c>
      <c r="Q40" s="77"/>
      <c r="R40" s="75"/>
      <c r="S40" s="78" t="s">
        <v>49</v>
      </c>
      <c r="T40" s="86">
        <v>221508.9</v>
      </c>
      <c r="U40" s="80">
        <v>9643.14</v>
      </c>
      <c r="V40" s="81"/>
      <c r="W40" s="82"/>
      <c r="X40" s="83" t="s">
        <v>50</v>
      </c>
      <c r="Y40" s="84" t="s">
        <v>50</v>
      </c>
      <c r="Z40" s="66">
        <f t="shared" si="0"/>
        <v>0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5" t="str">
        <f t="shared" si="4"/>
        <v>-</v>
      </c>
      <c r="AE40" s="66">
        <f t="shared" si="5"/>
        <v>1</v>
      </c>
      <c r="AF40" s="67">
        <f t="shared" si="6"/>
        <v>1</v>
      </c>
      <c r="AG40" s="67" t="str">
        <f t="shared" si="7"/>
        <v>Initial</v>
      </c>
      <c r="AH40" s="85" t="str">
        <f t="shared" si="8"/>
        <v>RLIS</v>
      </c>
      <c r="AI40" s="66">
        <f t="shared" si="9"/>
        <v>0</v>
      </c>
    </row>
    <row r="41" spans="1:35" ht="15">
      <c r="A41" s="64" t="s">
        <v>292</v>
      </c>
      <c r="B41" s="65" t="s">
        <v>293</v>
      </c>
      <c r="C41" s="66" t="s">
        <v>294</v>
      </c>
      <c r="D41" s="67" t="s">
        <v>295</v>
      </c>
      <c r="E41" s="67" t="s">
        <v>296</v>
      </c>
      <c r="F41" s="65" t="s">
        <v>44</v>
      </c>
      <c r="G41" s="68" t="s">
        <v>297</v>
      </c>
      <c r="H41" s="69" t="s">
        <v>101</v>
      </c>
      <c r="I41" s="70">
        <v>8434232891</v>
      </c>
      <c r="J41" s="71" t="s">
        <v>137</v>
      </c>
      <c r="K41" s="72" t="s">
        <v>49</v>
      </c>
      <c r="L41" s="73"/>
      <c r="M41" s="74">
        <v>607.6</v>
      </c>
      <c r="N41" s="75"/>
      <c r="O41" s="76">
        <v>40.331491712707184</v>
      </c>
      <c r="P41" s="72" t="s">
        <v>49</v>
      </c>
      <c r="Q41" s="77"/>
      <c r="R41" s="75"/>
      <c r="S41" s="78" t="s">
        <v>49</v>
      </c>
      <c r="T41" s="86">
        <v>97187.02</v>
      </c>
      <c r="U41" s="80">
        <v>4705.74</v>
      </c>
      <c r="V41" s="81"/>
      <c r="W41" s="82"/>
      <c r="X41" s="83" t="s">
        <v>50</v>
      </c>
      <c r="Y41" s="84" t="s">
        <v>50</v>
      </c>
      <c r="Z41" s="66">
        <f t="shared" si="0"/>
        <v>1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5" t="str">
        <f t="shared" si="4"/>
        <v>-</v>
      </c>
      <c r="AE41" s="66">
        <f t="shared" si="5"/>
        <v>1</v>
      </c>
      <c r="AF41" s="67">
        <f t="shared" si="6"/>
        <v>1</v>
      </c>
      <c r="AG41" s="67" t="str">
        <f t="shared" si="7"/>
        <v>Initial</v>
      </c>
      <c r="AH41" s="85" t="str">
        <f t="shared" si="8"/>
        <v>RLIS</v>
      </c>
      <c r="AI41" s="66">
        <f t="shared" si="9"/>
        <v>0</v>
      </c>
    </row>
    <row r="42" spans="1:35" ht="15">
      <c r="A42" s="64" t="s">
        <v>298</v>
      </c>
      <c r="B42" s="65" t="s">
        <v>299</v>
      </c>
      <c r="C42" s="66" t="s">
        <v>300</v>
      </c>
      <c r="D42" s="67" t="s">
        <v>301</v>
      </c>
      <c r="E42" s="67" t="s">
        <v>302</v>
      </c>
      <c r="F42" s="65" t="s">
        <v>44</v>
      </c>
      <c r="G42" s="68" t="s">
        <v>303</v>
      </c>
      <c r="H42" s="69" t="s">
        <v>304</v>
      </c>
      <c r="I42" s="70">
        <v>8434794016</v>
      </c>
      <c r="J42" s="71" t="s">
        <v>47</v>
      </c>
      <c r="K42" s="72" t="s">
        <v>48</v>
      </c>
      <c r="L42" s="73"/>
      <c r="M42" s="74">
        <v>4067.87</v>
      </c>
      <c r="N42" s="75"/>
      <c r="O42" s="76">
        <v>33.94417217131899</v>
      </c>
      <c r="P42" s="72" t="s">
        <v>49</v>
      </c>
      <c r="Q42" s="77"/>
      <c r="R42" s="75"/>
      <c r="S42" s="78" t="s">
        <v>49</v>
      </c>
      <c r="T42" s="86">
        <v>422804.75</v>
      </c>
      <c r="U42" s="80">
        <v>16347.64</v>
      </c>
      <c r="V42" s="81"/>
      <c r="W42" s="82"/>
      <c r="X42" s="83" t="s">
        <v>50</v>
      </c>
      <c r="Y42" s="84" t="s">
        <v>50</v>
      </c>
      <c r="Z42" s="66">
        <f t="shared" si="0"/>
        <v>0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5" t="str">
        <f t="shared" si="4"/>
        <v>-</v>
      </c>
      <c r="AE42" s="66">
        <f t="shared" si="5"/>
        <v>1</v>
      </c>
      <c r="AF42" s="67">
        <f t="shared" si="6"/>
        <v>1</v>
      </c>
      <c r="AG42" s="67" t="str">
        <f t="shared" si="7"/>
        <v>Initial</v>
      </c>
      <c r="AH42" s="85" t="str">
        <f t="shared" si="8"/>
        <v>RLIS</v>
      </c>
      <c r="AI42" s="66">
        <f t="shared" si="9"/>
        <v>0</v>
      </c>
    </row>
    <row r="43" spans="1:35" ht="15">
      <c r="A43" s="64" t="s">
        <v>305</v>
      </c>
      <c r="B43" s="65" t="s">
        <v>306</v>
      </c>
      <c r="C43" s="66" t="s">
        <v>307</v>
      </c>
      <c r="D43" s="67" t="s">
        <v>308</v>
      </c>
      <c r="E43" s="67" t="s">
        <v>309</v>
      </c>
      <c r="F43" s="65" t="s">
        <v>44</v>
      </c>
      <c r="G43" s="68" t="s">
        <v>310</v>
      </c>
      <c r="H43" s="69" t="s">
        <v>311</v>
      </c>
      <c r="I43" s="70">
        <v>8648522435</v>
      </c>
      <c r="J43" s="71" t="s">
        <v>73</v>
      </c>
      <c r="K43" s="72" t="s">
        <v>48</v>
      </c>
      <c r="L43" s="73"/>
      <c r="M43" s="74">
        <v>768.24</v>
      </c>
      <c r="N43" s="75"/>
      <c r="O43" s="76">
        <v>28.69158878504673</v>
      </c>
      <c r="P43" s="72" t="s">
        <v>49</v>
      </c>
      <c r="Q43" s="77"/>
      <c r="R43" s="75"/>
      <c r="S43" s="78" t="s">
        <v>49</v>
      </c>
      <c r="T43" s="86">
        <v>96799.93</v>
      </c>
      <c r="U43" s="80">
        <v>4042.8</v>
      </c>
      <c r="V43" s="81"/>
      <c r="W43" s="82"/>
      <c r="X43" s="83" t="s">
        <v>50</v>
      </c>
      <c r="Y43" s="84" t="s">
        <v>50</v>
      </c>
      <c r="Z43" s="66">
        <f t="shared" si="0"/>
        <v>0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5" t="str">
        <f t="shared" si="4"/>
        <v>-</v>
      </c>
      <c r="AE43" s="66">
        <f t="shared" si="5"/>
        <v>1</v>
      </c>
      <c r="AF43" s="67">
        <f t="shared" si="6"/>
        <v>1</v>
      </c>
      <c r="AG43" s="67" t="str">
        <f t="shared" si="7"/>
        <v>Initial</v>
      </c>
      <c r="AH43" s="85" t="str">
        <f t="shared" si="8"/>
        <v>RLIS</v>
      </c>
      <c r="AI43" s="66">
        <f t="shared" si="9"/>
        <v>0</v>
      </c>
    </row>
    <row r="44" spans="1:35" ht="15">
      <c r="A44" s="64" t="s">
        <v>312</v>
      </c>
      <c r="B44" s="65" t="s">
        <v>313</v>
      </c>
      <c r="C44" s="66" t="s">
        <v>314</v>
      </c>
      <c r="D44" s="67" t="s">
        <v>315</v>
      </c>
      <c r="E44" s="67" t="s">
        <v>316</v>
      </c>
      <c r="F44" s="65" t="s">
        <v>44</v>
      </c>
      <c r="G44" s="68" t="s">
        <v>317</v>
      </c>
      <c r="H44" s="69" t="s">
        <v>318</v>
      </c>
      <c r="I44" s="70">
        <v>8033212600</v>
      </c>
      <c r="J44" s="71" t="s">
        <v>47</v>
      </c>
      <c r="K44" s="72" t="s">
        <v>48</v>
      </c>
      <c r="L44" s="73"/>
      <c r="M44" s="74">
        <v>5438.8</v>
      </c>
      <c r="N44" s="75"/>
      <c r="O44" s="76">
        <v>23.26817826426896</v>
      </c>
      <c r="P44" s="72" t="s">
        <v>49</v>
      </c>
      <c r="Q44" s="77"/>
      <c r="R44" s="75"/>
      <c r="S44" s="78" t="s">
        <v>49</v>
      </c>
      <c r="T44" s="86">
        <v>323229.21</v>
      </c>
      <c r="U44" s="80">
        <v>15230.39</v>
      </c>
      <c r="V44" s="81"/>
      <c r="W44" s="82"/>
      <c r="X44" s="83" t="s">
        <v>50</v>
      </c>
      <c r="Y44" s="84" t="s">
        <v>50</v>
      </c>
      <c r="Z44" s="66">
        <f t="shared" si="0"/>
        <v>0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5" t="str">
        <f t="shared" si="4"/>
        <v>-</v>
      </c>
      <c r="AE44" s="66">
        <f t="shared" si="5"/>
        <v>1</v>
      </c>
      <c r="AF44" s="67">
        <f t="shared" si="6"/>
        <v>1</v>
      </c>
      <c r="AG44" s="67" t="str">
        <f t="shared" si="7"/>
        <v>Initial</v>
      </c>
      <c r="AH44" s="85" t="str">
        <f t="shared" si="8"/>
        <v>RLIS</v>
      </c>
      <c r="AI44" s="66">
        <f t="shared" si="9"/>
        <v>0</v>
      </c>
    </row>
    <row r="45" spans="1:35" ht="15">
      <c r="A45" s="64" t="s">
        <v>319</v>
      </c>
      <c r="B45" s="65" t="s">
        <v>320</v>
      </c>
      <c r="C45" s="66" t="s">
        <v>321</v>
      </c>
      <c r="D45" s="67" t="s">
        <v>322</v>
      </c>
      <c r="E45" s="67" t="s">
        <v>323</v>
      </c>
      <c r="F45" s="65" t="s">
        <v>44</v>
      </c>
      <c r="G45" s="68" t="s">
        <v>324</v>
      </c>
      <c r="H45" s="69" t="s">
        <v>325</v>
      </c>
      <c r="I45" s="70">
        <v>8648864500</v>
      </c>
      <c r="J45" s="71" t="s">
        <v>47</v>
      </c>
      <c r="K45" s="72" t="s">
        <v>48</v>
      </c>
      <c r="L45" s="73"/>
      <c r="M45" s="74">
        <v>9991.62</v>
      </c>
      <c r="N45" s="75"/>
      <c r="O45" s="76">
        <v>23.54902667627974</v>
      </c>
      <c r="P45" s="72" t="s">
        <v>49</v>
      </c>
      <c r="Q45" s="77"/>
      <c r="R45" s="75"/>
      <c r="S45" s="78" t="s">
        <v>49</v>
      </c>
      <c r="T45" s="86">
        <v>450048.23</v>
      </c>
      <c r="U45" s="80">
        <v>21327.66</v>
      </c>
      <c r="V45" s="81"/>
      <c r="W45" s="82"/>
      <c r="X45" s="83" t="s">
        <v>50</v>
      </c>
      <c r="Y45" s="84" t="s">
        <v>50</v>
      </c>
      <c r="Z45" s="66">
        <f t="shared" si="0"/>
        <v>0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85" t="str">
        <f t="shared" si="4"/>
        <v>-</v>
      </c>
      <c r="AE45" s="66">
        <f t="shared" si="5"/>
        <v>1</v>
      </c>
      <c r="AF45" s="67">
        <f t="shared" si="6"/>
        <v>1</v>
      </c>
      <c r="AG45" s="67" t="str">
        <f t="shared" si="7"/>
        <v>Initial</v>
      </c>
      <c r="AH45" s="85" t="str">
        <f t="shared" si="8"/>
        <v>RLIS</v>
      </c>
      <c r="AI45" s="66">
        <f t="shared" si="9"/>
        <v>0</v>
      </c>
    </row>
    <row r="46" spans="1:35" ht="15">
      <c r="A46" s="64" t="s">
        <v>326</v>
      </c>
      <c r="B46" s="65" t="s">
        <v>327</v>
      </c>
      <c r="C46" s="66" t="s">
        <v>328</v>
      </c>
      <c r="D46" s="67" t="s">
        <v>210</v>
      </c>
      <c r="E46" s="67" t="s">
        <v>329</v>
      </c>
      <c r="F46" s="65" t="s">
        <v>44</v>
      </c>
      <c r="G46" s="68" t="s">
        <v>330</v>
      </c>
      <c r="H46" s="69" t="s">
        <v>101</v>
      </c>
      <c r="I46" s="70">
        <v>8034963288</v>
      </c>
      <c r="J46" s="71" t="s">
        <v>137</v>
      </c>
      <c r="K46" s="72" t="s">
        <v>49</v>
      </c>
      <c r="L46" s="73"/>
      <c r="M46" s="74">
        <v>2864.64</v>
      </c>
      <c r="N46" s="75"/>
      <c r="O46" s="76">
        <v>38.90020366598778</v>
      </c>
      <c r="P46" s="72" t="s">
        <v>49</v>
      </c>
      <c r="Q46" s="77"/>
      <c r="R46" s="75"/>
      <c r="S46" s="78" t="s">
        <v>49</v>
      </c>
      <c r="T46" s="86">
        <v>352033.31</v>
      </c>
      <c r="U46" s="80">
        <v>16976.36</v>
      </c>
      <c r="V46" s="81"/>
      <c r="W46" s="82"/>
      <c r="X46" s="83" t="s">
        <v>50</v>
      </c>
      <c r="Y46" s="84" t="s">
        <v>50</v>
      </c>
      <c r="Z46" s="66">
        <f t="shared" si="0"/>
        <v>1</v>
      </c>
      <c r="AA46" s="67">
        <f t="shared" si="1"/>
        <v>0</v>
      </c>
      <c r="AB46" s="67">
        <f t="shared" si="2"/>
        <v>0</v>
      </c>
      <c r="AC46" s="67">
        <f t="shared" si="3"/>
        <v>0</v>
      </c>
      <c r="AD46" s="85" t="str">
        <f t="shared" si="4"/>
        <v>-</v>
      </c>
      <c r="AE46" s="66">
        <f t="shared" si="5"/>
        <v>1</v>
      </c>
      <c r="AF46" s="67">
        <f t="shared" si="6"/>
        <v>1</v>
      </c>
      <c r="AG46" s="67" t="str">
        <f t="shared" si="7"/>
        <v>Initial</v>
      </c>
      <c r="AH46" s="85" t="str">
        <f t="shared" si="8"/>
        <v>RLIS</v>
      </c>
      <c r="AI46" s="66">
        <f t="shared" si="9"/>
        <v>0</v>
      </c>
    </row>
    <row r="47" spans="1:35" ht="15">
      <c r="A47" s="64" t="s">
        <v>331</v>
      </c>
      <c r="B47" s="65" t="s">
        <v>332</v>
      </c>
      <c r="C47" s="66" t="s">
        <v>333</v>
      </c>
      <c r="D47" s="67" t="s">
        <v>334</v>
      </c>
      <c r="E47" s="67" t="s">
        <v>335</v>
      </c>
      <c r="F47" s="65" t="s">
        <v>44</v>
      </c>
      <c r="G47" s="68" t="s">
        <v>336</v>
      </c>
      <c r="H47" s="69" t="s">
        <v>101</v>
      </c>
      <c r="I47" s="70">
        <v>8035348081</v>
      </c>
      <c r="J47" s="71" t="s">
        <v>137</v>
      </c>
      <c r="K47" s="72" t="s">
        <v>49</v>
      </c>
      <c r="L47" s="73"/>
      <c r="M47" s="74">
        <v>3628.56</v>
      </c>
      <c r="N47" s="75"/>
      <c r="O47" s="76">
        <v>26.400000000000002</v>
      </c>
      <c r="P47" s="72" t="s">
        <v>49</v>
      </c>
      <c r="Q47" s="77"/>
      <c r="R47" s="75"/>
      <c r="S47" s="78" t="s">
        <v>49</v>
      </c>
      <c r="T47" s="86">
        <v>249432.24</v>
      </c>
      <c r="U47" s="80">
        <v>9868.41</v>
      </c>
      <c r="V47" s="81"/>
      <c r="W47" s="82"/>
      <c r="X47" s="83" t="s">
        <v>50</v>
      </c>
      <c r="Y47" s="84" t="s">
        <v>50</v>
      </c>
      <c r="Z47" s="66">
        <f t="shared" si="0"/>
        <v>1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5" t="str">
        <f t="shared" si="4"/>
        <v>-</v>
      </c>
      <c r="AE47" s="66">
        <f t="shared" si="5"/>
        <v>1</v>
      </c>
      <c r="AF47" s="67">
        <f t="shared" si="6"/>
        <v>1</v>
      </c>
      <c r="AG47" s="67" t="str">
        <f t="shared" si="7"/>
        <v>Initial</v>
      </c>
      <c r="AH47" s="85" t="str">
        <f t="shared" si="8"/>
        <v>RLIS</v>
      </c>
      <c r="AI47" s="66">
        <f t="shared" si="9"/>
        <v>0</v>
      </c>
    </row>
    <row r="48" spans="1:35" ht="15">
      <c r="A48" s="64" t="s">
        <v>337</v>
      </c>
      <c r="B48" s="65" t="s">
        <v>338</v>
      </c>
      <c r="C48" s="66" t="s">
        <v>339</v>
      </c>
      <c r="D48" s="67" t="s">
        <v>340</v>
      </c>
      <c r="E48" s="67" t="s">
        <v>341</v>
      </c>
      <c r="F48" s="65" t="s">
        <v>44</v>
      </c>
      <c r="G48" s="68" t="s">
        <v>342</v>
      </c>
      <c r="H48" s="69" t="s">
        <v>343</v>
      </c>
      <c r="I48" s="70">
        <v>8035337930</v>
      </c>
      <c r="J48" s="71" t="s">
        <v>47</v>
      </c>
      <c r="K48" s="72" t="s">
        <v>48</v>
      </c>
      <c r="L48" s="73"/>
      <c r="M48" s="74">
        <v>5964.44</v>
      </c>
      <c r="N48" s="75"/>
      <c r="O48" s="76">
        <v>29.485699628062072</v>
      </c>
      <c r="P48" s="72" t="s">
        <v>49</v>
      </c>
      <c r="Q48" s="77"/>
      <c r="R48" s="75"/>
      <c r="S48" s="78" t="s">
        <v>49</v>
      </c>
      <c r="T48" s="86">
        <v>610788.75</v>
      </c>
      <c r="U48" s="80">
        <v>25167.3</v>
      </c>
      <c r="V48" s="81"/>
      <c r="W48" s="82"/>
      <c r="X48" s="83" t="s">
        <v>50</v>
      </c>
      <c r="Y48" s="84" t="s">
        <v>50</v>
      </c>
      <c r="Z48" s="66">
        <f t="shared" si="0"/>
        <v>0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5" t="str">
        <f t="shared" si="4"/>
        <v>-</v>
      </c>
      <c r="AE48" s="66">
        <f t="shared" si="5"/>
        <v>1</v>
      </c>
      <c r="AF48" s="67">
        <f t="shared" si="6"/>
        <v>1</v>
      </c>
      <c r="AG48" s="67" t="str">
        <f t="shared" si="7"/>
        <v>Initial</v>
      </c>
      <c r="AH48" s="85" t="str">
        <f t="shared" si="8"/>
        <v>RLIS</v>
      </c>
      <c r="AI48" s="66">
        <f t="shared" si="9"/>
        <v>0</v>
      </c>
    </row>
    <row r="49" spans="1:35" ht="15">
      <c r="A49" s="64" t="s">
        <v>344</v>
      </c>
      <c r="B49" s="65" t="s">
        <v>345</v>
      </c>
      <c r="C49" s="66" t="s">
        <v>346</v>
      </c>
      <c r="D49" s="67" t="s">
        <v>347</v>
      </c>
      <c r="E49" s="67" t="s">
        <v>348</v>
      </c>
      <c r="F49" s="65" t="s">
        <v>44</v>
      </c>
      <c r="G49" s="68" t="s">
        <v>349</v>
      </c>
      <c r="H49" s="69" t="s">
        <v>350</v>
      </c>
      <c r="I49" s="70">
        <v>8644291740</v>
      </c>
      <c r="J49" s="71" t="s">
        <v>47</v>
      </c>
      <c r="K49" s="72" t="s">
        <v>48</v>
      </c>
      <c r="L49" s="73"/>
      <c r="M49" s="74">
        <v>4264.31</v>
      </c>
      <c r="N49" s="75"/>
      <c r="O49" s="76">
        <v>26.75873974967631</v>
      </c>
      <c r="P49" s="72" t="s">
        <v>49</v>
      </c>
      <c r="Q49" s="77"/>
      <c r="R49" s="75"/>
      <c r="S49" s="78" t="s">
        <v>49</v>
      </c>
      <c r="T49" s="86">
        <v>260992.31</v>
      </c>
      <c r="U49" s="80">
        <v>10209.46</v>
      </c>
      <c r="V49" s="81"/>
      <c r="W49" s="82"/>
      <c r="X49" s="83" t="s">
        <v>50</v>
      </c>
      <c r="Y49" s="84" t="s">
        <v>50</v>
      </c>
      <c r="Z49" s="66">
        <f t="shared" si="0"/>
        <v>0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5" t="str">
        <f t="shared" si="4"/>
        <v>-</v>
      </c>
      <c r="AE49" s="66">
        <f t="shared" si="5"/>
        <v>1</v>
      </c>
      <c r="AF49" s="67">
        <f t="shared" si="6"/>
        <v>1</v>
      </c>
      <c r="AG49" s="67" t="str">
        <f t="shared" si="7"/>
        <v>Initial</v>
      </c>
      <c r="AH49" s="85" t="str">
        <f t="shared" si="8"/>
        <v>RLIS</v>
      </c>
      <c r="AI49" s="66">
        <f t="shared" si="9"/>
        <v>0</v>
      </c>
    </row>
    <row r="50" spans="1:35" ht="15">
      <c r="A50" s="64" t="s">
        <v>351</v>
      </c>
      <c r="B50" s="65" t="s">
        <v>352</v>
      </c>
      <c r="C50" s="66" t="s">
        <v>353</v>
      </c>
      <c r="D50" s="67" t="s">
        <v>354</v>
      </c>
      <c r="E50" s="67" t="s">
        <v>355</v>
      </c>
      <c r="F50" s="65" t="s">
        <v>44</v>
      </c>
      <c r="G50" s="68" t="s">
        <v>356</v>
      </c>
      <c r="H50" s="69" t="s">
        <v>357</v>
      </c>
      <c r="I50" s="70">
        <v>8433555571</v>
      </c>
      <c r="J50" s="71" t="s">
        <v>47</v>
      </c>
      <c r="K50" s="72" t="s">
        <v>48</v>
      </c>
      <c r="L50" s="73"/>
      <c r="M50" s="74">
        <v>4614.4</v>
      </c>
      <c r="N50" s="75"/>
      <c r="O50" s="76">
        <v>39.978828510938605</v>
      </c>
      <c r="P50" s="72" t="s">
        <v>49</v>
      </c>
      <c r="Q50" s="77"/>
      <c r="R50" s="75"/>
      <c r="S50" s="78" t="s">
        <v>49</v>
      </c>
      <c r="T50" s="86">
        <v>664170.18</v>
      </c>
      <c r="U50" s="80">
        <v>37875.53</v>
      </c>
      <c r="V50" s="81"/>
      <c r="W50" s="82"/>
      <c r="X50" s="83" t="s">
        <v>50</v>
      </c>
      <c r="Y50" s="84" t="s">
        <v>50</v>
      </c>
      <c r="Z50" s="66">
        <f t="shared" si="0"/>
        <v>0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5" t="str">
        <f t="shared" si="4"/>
        <v>-</v>
      </c>
      <c r="AE50" s="66">
        <f t="shared" si="5"/>
        <v>1</v>
      </c>
      <c r="AF50" s="67">
        <f t="shared" si="6"/>
        <v>1</v>
      </c>
      <c r="AG50" s="67" t="str">
        <f t="shared" si="7"/>
        <v>Initial</v>
      </c>
      <c r="AH50" s="85" t="str">
        <f t="shared" si="8"/>
        <v>RLIS</v>
      </c>
      <c r="AI50" s="66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38.00390625" style="0" bestFit="1" customWidth="1"/>
    <col min="4" max="4" width="33.00390625" style="0" bestFit="1" customWidth="1"/>
    <col min="5" max="5" width="17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735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43</v>
      </c>
      <c r="F5" s="65" t="s">
        <v>44</v>
      </c>
      <c r="G5" s="68" t="s">
        <v>45</v>
      </c>
      <c r="H5" s="69" t="s">
        <v>46</v>
      </c>
      <c r="I5" s="70">
        <v>8643665427</v>
      </c>
      <c r="J5" s="71" t="s">
        <v>47</v>
      </c>
      <c r="K5" s="72" t="s">
        <v>48</v>
      </c>
      <c r="L5" s="73"/>
      <c r="M5" s="74">
        <v>2964.71</v>
      </c>
      <c r="N5" s="75"/>
      <c r="O5" s="76">
        <v>22.37832413447065</v>
      </c>
      <c r="P5" s="72" t="s">
        <v>49</v>
      </c>
      <c r="Q5" s="77"/>
      <c r="R5" s="75"/>
      <c r="S5" s="78" t="s">
        <v>49</v>
      </c>
      <c r="T5" s="79">
        <v>178951.4</v>
      </c>
      <c r="U5" s="80">
        <v>9967.32</v>
      </c>
      <c r="V5" s="81"/>
      <c r="W5" s="82"/>
      <c r="X5" s="83" t="s">
        <v>50</v>
      </c>
      <c r="Y5" s="84" t="s">
        <v>50</v>
      </c>
      <c r="Z5" s="66">
        <f aca="true" t="shared" si="0" ref="Z5:Z36">IF(OR(K5="YES",TRIM(L5)="YES"),1,0)</f>
        <v>0</v>
      </c>
      <c r="AA5" s="67">
        <f aca="true" t="shared" si="1" ref="AA5:AA36">IF(OR(AND(ISNUMBER(M5),AND(M5&gt;0,M5&lt;600)),AND(ISNUMBER(M5),AND(M5&gt;0,N5="YES"))),1,0)</f>
        <v>0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85" t="str">
        <f aca="true" t="shared" si="4" ref="AD5:AD36">IF(AND(Z5=1,AA5=1),"SRSA","-")</f>
        <v>-</v>
      </c>
      <c r="AE5" s="66">
        <f aca="true" t="shared" si="5" ref="AE5:AE36">IF(S5="YES",1,0)</f>
        <v>1</v>
      </c>
      <c r="AF5" s="67">
        <f aca="true" t="shared" si="6" ref="AF5:AF36">IF(OR(AND(ISNUMBER(Q5),Q5&gt;=20),(AND(ISNUMBER(Q5)=FALSE,AND(ISNUMBER(O5),O5&gt;=20)))),1,0)</f>
        <v>1</v>
      </c>
      <c r="AG5" s="67" t="str">
        <f aca="true" t="shared" si="7" ref="AG5:AG36">IF(AND(AE5=1,AF5=1),"Initial",0)</f>
        <v>Initial</v>
      </c>
      <c r="AH5" s="85" t="str">
        <f aca="true" t="shared" si="8" ref="AH5:AH36">IF(AND(AND(AG5="Initial",AI5=0),AND(ISNUMBER(M5),M5&gt;0)),"RLIS","-")</f>
        <v>RLIS</v>
      </c>
      <c r="AI5" s="66">
        <f aca="true" t="shared" si="9" ref="AI5:AI36">IF(AND(AD5="SRSA",AG5="Initial"),"SRSA",0)</f>
        <v>0</v>
      </c>
    </row>
    <row r="6" spans="1:35" ht="15">
      <c r="A6" s="64" t="s">
        <v>358</v>
      </c>
      <c r="B6" s="65" t="s">
        <v>359</v>
      </c>
      <c r="C6" s="66" t="s">
        <v>360</v>
      </c>
      <c r="D6" s="67" t="s">
        <v>361</v>
      </c>
      <c r="E6" s="67" t="s">
        <v>362</v>
      </c>
      <c r="F6" s="65" t="s">
        <v>44</v>
      </c>
      <c r="G6" s="68" t="s">
        <v>363</v>
      </c>
      <c r="H6" s="69" t="s">
        <v>364</v>
      </c>
      <c r="I6" s="70">
        <v>8036412431</v>
      </c>
      <c r="J6" s="71" t="s">
        <v>365</v>
      </c>
      <c r="K6" s="72" t="s">
        <v>48</v>
      </c>
      <c r="L6" s="73"/>
      <c r="M6" s="74">
        <v>22980.04</v>
      </c>
      <c r="N6" s="75"/>
      <c r="O6" s="76">
        <v>21.279373368146214</v>
      </c>
      <c r="P6" s="72" t="s">
        <v>49</v>
      </c>
      <c r="Q6" s="77"/>
      <c r="R6" s="75"/>
      <c r="S6" s="78" t="s">
        <v>48</v>
      </c>
      <c r="T6" s="86">
        <v>1255312.61</v>
      </c>
      <c r="U6" s="80">
        <v>67611</v>
      </c>
      <c r="V6" s="81"/>
      <c r="W6" s="82"/>
      <c r="X6" s="83" t="s">
        <v>50</v>
      </c>
      <c r="Y6" s="84" t="s">
        <v>50</v>
      </c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5" t="str">
        <f t="shared" si="4"/>
        <v>-</v>
      </c>
      <c r="AE6" s="66">
        <f t="shared" si="5"/>
        <v>0</v>
      </c>
      <c r="AF6" s="67">
        <f t="shared" si="6"/>
        <v>1</v>
      </c>
      <c r="AG6" s="67">
        <f t="shared" si="7"/>
        <v>0</v>
      </c>
      <c r="AH6" s="85" t="str">
        <f t="shared" si="8"/>
        <v>-</v>
      </c>
      <c r="AI6" s="66">
        <f t="shared" si="9"/>
        <v>0</v>
      </c>
    </row>
    <row r="7" spans="1:35" ht="15">
      <c r="A7" s="64" t="s">
        <v>51</v>
      </c>
      <c r="B7" s="65" t="s">
        <v>52</v>
      </c>
      <c r="C7" s="66" t="s">
        <v>53</v>
      </c>
      <c r="D7" s="67" t="s">
        <v>54</v>
      </c>
      <c r="E7" s="67" t="s">
        <v>55</v>
      </c>
      <c r="F7" s="65" t="s">
        <v>44</v>
      </c>
      <c r="G7" s="68" t="s">
        <v>56</v>
      </c>
      <c r="H7" s="69" t="s">
        <v>57</v>
      </c>
      <c r="I7" s="70">
        <v>8035844603</v>
      </c>
      <c r="J7" s="71" t="s">
        <v>47</v>
      </c>
      <c r="K7" s="72" t="s">
        <v>48</v>
      </c>
      <c r="L7" s="73"/>
      <c r="M7" s="74">
        <v>1386.58</v>
      </c>
      <c r="N7" s="75"/>
      <c r="O7" s="76">
        <v>44.57900807381776</v>
      </c>
      <c r="P7" s="72" t="s">
        <v>49</v>
      </c>
      <c r="Q7" s="77"/>
      <c r="R7" s="75"/>
      <c r="S7" s="78" t="s">
        <v>49</v>
      </c>
      <c r="T7" s="86">
        <v>232174.18</v>
      </c>
      <c r="U7" s="80">
        <v>12086.47</v>
      </c>
      <c r="V7" s="81"/>
      <c r="W7" s="82"/>
      <c r="X7" s="83" t="s">
        <v>50</v>
      </c>
      <c r="Y7" s="84" t="s">
        <v>50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5" t="str">
        <f t="shared" si="8"/>
        <v>RLIS</v>
      </c>
      <c r="AI7" s="66">
        <f t="shared" si="9"/>
        <v>0</v>
      </c>
    </row>
    <row r="8" spans="1:35" ht="15">
      <c r="A8" s="64" t="s">
        <v>366</v>
      </c>
      <c r="B8" s="65" t="s">
        <v>367</v>
      </c>
      <c r="C8" s="66" t="s">
        <v>368</v>
      </c>
      <c r="D8" s="67" t="s">
        <v>369</v>
      </c>
      <c r="E8" s="67" t="s">
        <v>370</v>
      </c>
      <c r="F8" s="65" t="s">
        <v>44</v>
      </c>
      <c r="G8" s="68" t="s">
        <v>371</v>
      </c>
      <c r="H8" s="69" t="s">
        <v>372</v>
      </c>
      <c r="I8" s="70">
        <v>8648477344</v>
      </c>
      <c r="J8" s="71" t="s">
        <v>373</v>
      </c>
      <c r="K8" s="72" t="s">
        <v>48</v>
      </c>
      <c r="L8" s="73"/>
      <c r="M8" s="74">
        <v>8665.38</v>
      </c>
      <c r="N8" s="75"/>
      <c r="O8" s="76">
        <v>15.423925667828106</v>
      </c>
      <c r="P8" s="72" t="s">
        <v>48</v>
      </c>
      <c r="Q8" s="77"/>
      <c r="R8" s="75"/>
      <c r="S8" s="78" t="s">
        <v>48</v>
      </c>
      <c r="T8" s="86">
        <v>213988.2</v>
      </c>
      <c r="U8" s="80">
        <v>9342.47</v>
      </c>
      <c r="V8" s="81"/>
      <c r="W8" s="82"/>
      <c r="X8" s="83" t="s">
        <v>50</v>
      </c>
      <c r="Y8" s="84" t="s">
        <v>50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5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5" t="str">
        <f t="shared" si="8"/>
        <v>-</v>
      </c>
      <c r="AI8" s="66">
        <f t="shared" si="9"/>
        <v>0</v>
      </c>
    </row>
    <row r="9" spans="1:35" ht="15">
      <c r="A9" s="64" t="s">
        <v>374</v>
      </c>
      <c r="B9" s="65" t="s">
        <v>375</v>
      </c>
      <c r="C9" s="66" t="s">
        <v>376</v>
      </c>
      <c r="D9" s="67" t="s">
        <v>377</v>
      </c>
      <c r="E9" s="67" t="s">
        <v>378</v>
      </c>
      <c r="F9" s="65" t="s">
        <v>44</v>
      </c>
      <c r="G9" s="68" t="s">
        <v>379</v>
      </c>
      <c r="H9" s="69" t="s">
        <v>380</v>
      </c>
      <c r="I9" s="70">
        <v>8643697364</v>
      </c>
      <c r="J9" s="71" t="s">
        <v>365</v>
      </c>
      <c r="K9" s="72" t="s">
        <v>48</v>
      </c>
      <c r="L9" s="73"/>
      <c r="M9" s="74">
        <v>3530.2</v>
      </c>
      <c r="N9" s="75"/>
      <c r="O9" s="76">
        <v>18.9009364218827</v>
      </c>
      <c r="P9" s="72" t="s">
        <v>48</v>
      </c>
      <c r="Q9" s="77"/>
      <c r="R9" s="75"/>
      <c r="S9" s="78" t="s">
        <v>48</v>
      </c>
      <c r="T9" s="86">
        <v>150076.76</v>
      </c>
      <c r="U9" s="80">
        <v>6245.84</v>
      </c>
      <c r="V9" s="81"/>
      <c r="W9" s="82"/>
      <c r="X9" s="83" t="s">
        <v>381</v>
      </c>
      <c r="Y9" s="84" t="s">
        <v>50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5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5" t="str">
        <f t="shared" si="8"/>
        <v>-</v>
      </c>
      <c r="AI9" s="66">
        <f t="shared" si="9"/>
        <v>0</v>
      </c>
    </row>
    <row r="10" spans="1:35" ht="15">
      <c r="A10" s="64" t="s">
        <v>58</v>
      </c>
      <c r="B10" s="65" t="s">
        <v>59</v>
      </c>
      <c r="C10" s="66" t="s">
        <v>60</v>
      </c>
      <c r="D10" s="67" t="s">
        <v>61</v>
      </c>
      <c r="E10" s="67" t="s">
        <v>62</v>
      </c>
      <c r="F10" s="65" t="s">
        <v>44</v>
      </c>
      <c r="G10" s="68" t="s">
        <v>63</v>
      </c>
      <c r="H10" s="69" t="s">
        <v>64</v>
      </c>
      <c r="I10" s="70">
        <v>8643486196</v>
      </c>
      <c r="J10" s="71" t="s">
        <v>65</v>
      </c>
      <c r="K10" s="72" t="s">
        <v>49</v>
      </c>
      <c r="L10" s="73"/>
      <c r="M10" s="74">
        <v>2430.91</v>
      </c>
      <c r="N10" s="75"/>
      <c r="O10" s="76">
        <v>22.567086970578725</v>
      </c>
      <c r="P10" s="72" t="s">
        <v>49</v>
      </c>
      <c r="Q10" s="77"/>
      <c r="R10" s="75"/>
      <c r="S10" s="78" t="s">
        <v>49</v>
      </c>
      <c r="T10" s="86">
        <v>120853.97</v>
      </c>
      <c r="U10" s="80">
        <v>6657.05</v>
      </c>
      <c r="V10" s="81"/>
      <c r="W10" s="82"/>
      <c r="X10" s="83" t="s">
        <v>50</v>
      </c>
      <c r="Y10" s="84" t="s">
        <v>50</v>
      </c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5" t="str">
        <f t="shared" si="8"/>
        <v>RLIS</v>
      </c>
      <c r="AI10" s="66">
        <f t="shared" si="9"/>
        <v>0</v>
      </c>
    </row>
    <row r="11" spans="1:35" ht="15">
      <c r="A11" s="64" t="s">
        <v>382</v>
      </c>
      <c r="B11" s="65" t="s">
        <v>383</v>
      </c>
      <c r="C11" s="66" t="s">
        <v>384</v>
      </c>
      <c r="D11" s="67" t="s">
        <v>385</v>
      </c>
      <c r="E11" s="67" t="s">
        <v>386</v>
      </c>
      <c r="F11" s="65" t="s">
        <v>44</v>
      </c>
      <c r="G11" s="68" t="s">
        <v>387</v>
      </c>
      <c r="H11" s="69" t="s">
        <v>388</v>
      </c>
      <c r="I11" s="70">
        <v>8646468000</v>
      </c>
      <c r="J11" s="71" t="s">
        <v>365</v>
      </c>
      <c r="K11" s="72" t="s">
        <v>48</v>
      </c>
      <c r="L11" s="73"/>
      <c r="M11" s="74">
        <v>2694.33</v>
      </c>
      <c r="N11" s="75"/>
      <c r="O11" s="76">
        <v>21.45760743321719</v>
      </c>
      <c r="P11" s="72" t="s">
        <v>49</v>
      </c>
      <c r="Q11" s="77"/>
      <c r="R11" s="75"/>
      <c r="S11" s="78" t="s">
        <v>48</v>
      </c>
      <c r="T11" s="86">
        <v>127755.72</v>
      </c>
      <c r="U11" s="80">
        <v>6940.51</v>
      </c>
      <c r="V11" s="81"/>
      <c r="W11" s="82"/>
      <c r="X11" s="83" t="s">
        <v>50</v>
      </c>
      <c r="Y11" s="84" t="s">
        <v>50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0</v>
      </c>
      <c r="AF11" s="67">
        <f t="shared" si="6"/>
        <v>1</v>
      </c>
      <c r="AG11" s="67">
        <f t="shared" si="7"/>
        <v>0</v>
      </c>
      <c r="AH11" s="85" t="str">
        <f t="shared" si="8"/>
        <v>-</v>
      </c>
      <c r="AI11" s="66">
        <f t="shared" si="9"/>
        <v>0</v>
      </c>
    </row>
    <row r="12" spans="1:35" ht="15">
      <c r="A12" s="64" t="s">
        <v>389</v>
      </c>
      <c r="B12" s="65" t="s">
        <v>390</v>
      </c>
      <c r="C12" s="66" t="s">
        <v>391</v>
      </c>
      <c r="D12" s="67" t="s">
        <v>392</v>
      </c>
      <c r="E12" s="67" t="s">
        <v>393</v>
      </c>
      <c r="F12" s="65" t="s">
        <v>44</v>
      </c>
      <c r="G12" s="68" t="s">
        <v>394</v>
      </c>
      <c r="H12" s="69" t="s">
        <v>101</v>
      </c>
      <c r="I12" s="70">
        <v>8642605042</v>
      </c>
      <c r="J12" s="71" t="s">
        <v>373</v>
      </c>
      <c r="K12" s="72" t="s">
        <v>48</v>
      </c>
      <c r="L12" s="73"/>
      <c r="M12" s="74">
        <v>11701.22</v>
      </c>
      <c r="N12" s="75"/>
      <c r="O12" s="76">
        <v>23.619814980602804</v>
      </c>
      <c r="P12" s="72" t="s">
        <v>49</v>
      </c>
      <c r="Q12" s="77"/>
      <c r="R12" s="75"/>
      <c r="S12" s="78" t="s">
        <v>48</v>
      </c>
      <c r="T12" s="86">
        <v>580485.55</v>
      </c>
      <c r="U12" s="80">
        <v>33500.28</v>
      </c>
      <c r="V12" s="81"/>
      <c r="W12" s="82"/>
      <c r="X12" s="83" t="s">
        <v>50</v>
      </c>
      <c r="Y12" s="84" t="s">
        <v>50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0</v>
      </c>
      <c r="AF12" s="67">
        <f t="shared" si="6"/>
        <v>1</v>
      </c>
      <c r="AG12" s="67">
        <f t="shared" si="7"/>
        <v>0</v>
      </c>
      <c r="AH12" s="85" t="str">
        <f t="shared" si="8"/>
        <v>-</v>
      </c>
      <c r="AI12" s="66">
        <f t="shared" si="9"/>
        <v>0</v>
      </c>
    </row>
    <row r="13" spans="1:35" ht="15">
      <c r="A13" s="64" t="s">
        <v>395</v>
      </c>
      <c r="B13" s="65" t="s">
        <v>396</v>
      </c>
      <c r="C13" s="66" t="s">
        <v>397</v>
      </c>
      <c r="D13" s="67" t="s">
        <v>398</v>
      </c>
      <c r="E13" s="67" t="s">
        <v>370</v>
      </c>
      <c r="F13" s="65" t="s">
        <v>44</v>
      </c>
      <c r="G13" s="68" t="s">
        <v>371</v>
      </c>
      <c r="H13" s="69" t="s">
        <v>399</v>
      </c>
      <c r="I13" s="70">
        <v>8648474121</v>
      </c>
      <c r="J13" s="71" t="s">
        <v>65</v>
      </c>
      <c r="K13" s="72" t="s">
        <v>49</v>
      </c>
      <c r="L13" s="73"/>
      <c r="M13" s="74"/>
      <c r="N13" s="75"/>
      <c r="O13" s="76" t="s">
        <v>400</v>
      </c>
      <c r="P13" s="72" t="s">
        <v>48</v>
      </c>
      <c r="Q13" s="77"/>
      <c r="R13" s="75"/>
      <c r="S13" s="78" t="s">
        <v>49</v>
      </c>
      <c r="T13" s="86"/>
      <c r="U13" s="80"/>
      <c r="V13" s="81"/>
      <c r="W13" s="82"/>
      <c r="X13" s="83"/>
      <c r="Y13" s="84"/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1</v>
      </c>
      <c r="AF13" s="67">
        <f t="shared" si="6"/>
        <v>0</v>
      </c>
      <c r="AG13" s="67">
        <f t="shared" si="7"/>
        <v>0</v>
      </c>
      <c r="AH13" s="85" t="str">
        <f t="shared" si="8"/>
        <v>-</v>
      </c>
      <c r="AI13" s="66">
        <f t="shared" si="9"/>
        <v>0</v>
      </c>
    </row>
    <row r="14" spans="1:35" ht="15">
      <c r="A14" s="64" t="s">
        <v>66</v>
      </c>
      <c r="B14" s="65" t="s">
        <v>67</v>
      </c>
      <c r="C14" s="66" t="s">
        <v>68</v>
      </c>
      <c r="D14" s="67" t="s">
        <v>69</v>
      </c>
      <c r="E14" s="67" t="s">
        <v>70</v>
      </c>
      <c r="F14" s="65" t="s">
        <v>44</v>
      </c>
      <c r="G14" s="68" t="s">
        <v>71</v>
      </c>
      <c r="H14" s="69" t="s">
        <v>72</v>
      </c>
      <c r="I14" s="70">
        <v>8032453053</v>
      </c>
      <c r="J14" s="71" t="s">
        <v>73</v>
      </c>
      <c r="K14" s="72" t="s">
        <v>48</v>
      </c>
      <c r="L14" s="73"/>
      <c r="M14" s="74">
        <v>1370.49</v>
      </c>
      <c r="N14" s="75"/>
      <c r="O14" s="76">
        <v>33.30975954738331</v>
      </c>
      <c r="P14" s="72" t="s">
        <v>49</v>
      </c>
      <c r="Q14" s="77"/>
      <c r="R14" s="75"/>
      <c r="S14" s="78" t="s">
        <v>49</v>
      </c>
      <c r="T14" s="86">
        <v>139120.58</v>
      </c>
      <c r="U14" s="80">
        <v>4816.82</v>
      </c>
      <c r="V14" s="81"/>
      <c r="W14" s="82"/>
      <c r="X14" s="83" t="s">
        <v>50</v>
      </c>
      <c r="Y14" s="84" t="s">
        <v>50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5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5" t="str">
        <f t="shared" si="8"/>
        <v>RLIS</v>
      </c>
      <c r="AI14" s="66">
        <f t="shared" si="9"/>
        <v>0</v>
      </c>
    </row>
    <row r="15" spans="1:35" ht="15">
      <c r="A15" s="64" t="s">
        <v>74</v>
      </c>
      <c r="B15" s="65" t="s">
        <v>75</v>
      </c>
      <c r="C15" s="66" t="s">
        <v>76</v>
      </c>
      <c r="D15" s="67" t="s">
        <v>77</v>
      </c>
      <c r="E15" s="67" t="s">
        <v>78</v>
      </c>
      <c r="F15" s="65" t="s">
        <v>44</v>
      </c>
      <c r="G15" s="68" t="s">
        <v>79</v>
      </c>
      <c r="H15" s="69" t="s">
        <v>80</v>
      </c>
      <c r="I15" s="70">
        <v>8037933346</v>
      </c>
      <c r="J15" s="71" t="s">
        <v>47</v>
      </c>
      <c r="K15" s="72" t="s">
        <v>48</v>
      </c>
      <c r="L15" s="73"/>
      <c r="M15" s="74">
        <v>805.82</v>
      </c>
      <c r="N15" s="75"/>
      <c r="O15" s="76">
        <v>37.620889748549324</v>
      </c>
      <c r="P15" s="72" t="s">
        <v>49</v>
      </c>
      <c r="Q15" s="77"/>
      <c r="R15" s="75"/>
      <c r="S15" s="78" t="s">
        <v>49</v>
      </c>
      <c r="T15" s="86">
        <v>127444.29</v>
      </c>
      <c r="U15" s="80">
        <v>4559.3</v>
      </c>
      <c r="V15" s="81"/>
      <c r="W15" s="82"/>
      <c r="X15" s="83" t="s">
        <v>50</v>
      </c>
      <c r="Y15" s="84" t="s">
        <v>50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5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5" t="str">
        <f t="shared" si="8"/>
        <v>RLIS</v>
      </c>
      <c r="AI15" s="66">
        <f t="shared" si="9"/>
        <v>0</v>
      </c>
    </row>
    <row r="16" spans="1:35" ht="15">
      <c r="A16" s="64" t="s">
        <v>81</v>
      </c>
      <c r="B16" s="65" t="s">
        <v>82</v>
      </c>
      <c r="C16" s="66" t="s">
        <v>83</v>
      </c>
      <c r="D16" s="67" t="s">
        <v>84</v>
      </c>
      <c r="E16" s="67" t="s">
        <v>85</v>
      </c>
      <c r="F16" s="65" t="s">
        <v>44</v>
      </c>
      <c r="G16" s="68" t="s">
        <v>86</v>
      </c>
      <c r="H16" s="69" t="s">
        <v>87</v>
      </c>
      <c r="I16" s="70">
        <v>8032845605</v>
      </c>
      <c r="J16" s="71" t="s">
        <v>73</v>
      </c>
      <c r="K16" s="72" t="s">
        <v>48</v>
      </c>
      <c r="L16" s="73"/>
      <c r="M16" s="74">
        <v>801.27</v>
      </c>
      <c r="N16" s="75"/>
      <c r="O16" s="76">
        <v>44.762845849802375</v>
      </c>
      <c r="P16" s="72" t="s">
        <v>49</v>
      </c>
      <c r="Q16" s="77"/>
      <c r="R16" s="75"/>
      <c r="S16" s="78" t="s">
        <v>49</v>
      </c>
      <c r="T16" s="86">
        <v>86690.56</v>
      </c>
      <c r="U16" s="80">
        <v>6542.8</v>
      </c>
      <c r="V16" s="81"/>
      <c r="W16" s="82"/>
      <c r="X16" s="83" t="s">
        <v>50</v>
      </c>
      <c r="Y16" s="84" t="s">
        <v>50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5" t="str">
        <f t="shared" si="8"/>
        <v>RLIS</v>
      </c>
      <c r="AI16" s="66">
        <f t="shared" si="9"/>
        <v>0</v>
      </c>
    </row>
    <row r="17" spans="1:35" ht="15">
      <c r="A17" s="64" t="s">
        <v>88</v>
      </c>
      <c r="B17" s="65" t="s">
        <v>89</v>
      </c>
      <c r="C17" s="66" t="s">
        <v>90</v>
      </c>
      <c r="D17" s="67" t="s">
        <v>91</v>
      </c>
      <c r="E17" s="67" t="s">
        <v>92</v>
      </c>
      <c r="F17" s="65" t="s">
        <v>44</v>
      </c>
      <c r="G17" s="68" t="s">
        <v>93</v>
      </c>
      <c r="H17" s="69" t="s">
        <v>94</v>
      </c>
      <c r="I17" s="70">
        <v>8032667878</v>
      </c>
      <c r="J17" s="71" t="s">
        <v>73</v>
      </c>
      <c r="K17" s="72" t="s">
        <v>48</v>
      </c>
      <c r="L17" s="73"/>
      <c r="M17" s="74">
        <v>937.58</v>
      </c>
      <c r="N17" s="75"/>
      <c r="O17" s="76">
        <v>29.239130434782606</v>
      </c>
      <c r="P17" s="72" t="s">
        <v>49</v>
      </c>
      <c r="Q17" s="77"/>
      <c r="R17" s="75"/>
      <c r="S17" s="78" t="s">
        <v>49</v>
      </c>
      <c r="T17" s="86">
        <v>56638.86</v>
      </c>
      <c r="U17" s="80">
        <v>2716.01</v>
      </c>
      <c r="V17" s="81"/>
      <c r="W17" s="82"/>
      <c r="X17" s="83" t="s">
        <v>50</v>
      </c>
      <c r="Y17" s="84" t="s">
        <v>50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5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5" t="str">
        <f t="shared" si="8"/>
        <v>RLIS</v>
      </c>
      <c r="AI17" s="66">
        <f t="shared" si="9"/>
        <v>0</v>
      </c>
    </row>
    <row r="18" spans="1:35" ht="15">
      <c r="A18" s="64" t="s">
        <v>95</v>
      </c>
      <c r="B18" s="65" t="s">
        <v>96</v>
      </c>
      <c r="C18" s="66" t="s">
        <v>97</v>
      </c>
      <c r="D18" s="67" t="s">
        <v>98</v>
      </c>
      <c r="E18" s="67" t="s">
        <v>99</v>
      </c>
      <c r="F18" s="65" t="s">
        <v>44</v>
      </c>
      <c r="G18" s="68" t="s">
        <v>100</v>
      </c>
      <c r="H18" s="69" t="s">
        <v>101</v>
      </c>
      <c r="I18" s="70">
        <v>8035411300</v>
      </c>
      <c r="J18" s="71" t="s">
        <v>73</v>
      </c>
      <c r="K18" s="72" t="s">
        <v>48</v>
      </c>
      <c r="L18" s="73"/>
      <c r="M18" s="74">
        <v>2294.36</v>
      </c>
      <c r="N18" s="75"/>
      <c r="O18" s="76">
        <v>27.448397013614407</v>
      </c>
      <c r="P18" s="72" t="s">
        <v>49</v>
      </c>
      <c r="Q18" s="77"/>
      <c r="R18" s="75"/>
      <c r="S18" s="78" t="s">
        <v>49</v>
      </c>
      <c r="T18" s="86">
        <v>168138.92</v>
      </c>
      <c r="U18" s="80">
        <v>6117.48</v>
      </c>
      <c r="V18" s="81"/>
      <c r="W18" s="82"/>
      <c r="X18" s="83" t="s">
        <v>50</v>
      </c>
      <c r="Y18" s="84" t="s">
        <v>50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5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5" t="str">
        <f t="shared" si="8"/>
        <v>RLIS</v>
      </c>
      <c r="AI18" s="66">
        <f t="shared" si="9"/>
        <v>0</v>
      </c>
    </row>
    <row r="19" spans="1:35" ht="15">
      <c r="A19" s="64" t="s">
        <v>401</v>
      </c>
      <c r="B19" s="65" t="s">
        <v>402</v>
      </c>
      <c r="C19" s="66" t="s">
        <v>403</v>
      </c>
      <c r="D19" s="67" t="s">
        <v>404</v>
      </c>
      <c r="E19" s="67" t="s">
        <v>85</v>
      </c>
      <c r="F19" s="65" t="s">
        <v>44</v>
      </c>
      <c r="G19" s="68" t="s">
        <v>86</v>
      </c>
      <c r="H19" s="69" t="s">
        <v>405</v>
      </c>
      <c r="I19" s="70">
        <v>8032595512</v>
      </c>
      <c r="J19" s="71" t="s">
        <v>137</v>
      </c>
      <c r="K19" s="72" t="s">
        <v>49</v>
      </c>
      <c r="L19" s="73"/>
      <c r="M19" s="74"/>
      <c r="N19" s="75"/>
      <c r="O19" s="76" t="s">
        <v>400</v>
      </c>
      <c r="P19" s="72" t="s">
        <v>48</v>
      </c>
      <c r="Q19" s="77"/>
      <c r="R19" s="75"/>
      <c r="S19" s="78" t="s">
        <v>49</v>
      </c>
      <c r="T19" s="86"/>
      <c r="U19" s="80"/>
      <c r="V19" s="81"/>
      <c r="W19" s="82"/>
      <c r="X19" s="83"/>
      <c r="Y19" s="84"/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5" t="str">
        <f t="shared" si="4"/>
        <v>-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5" t="str">
        <f t="shared" si="8"/>
        <v>-</v>
      </c>
      <c r="AI19" s="66">
        <f t="shared" si="9"/>
        <v>0</v>
      </c>
    </row>
    <row r="20" spans="1:35" ht="15">
      <c r="A20" s="64" t="s">
        <v>406</v>
      </c>
      <c r="B20" s="65" t="s">
        <v>407</v>
      </c>
      <c r="C20" s="66" t="s">
        <v>408</v>
      </c>
      <c r="D20" s="67" t="s">
        <v>409</v>
      </c>
      <c r="E20" s="67" t="s">
        <v>410</v>
      </c>
      <c r="F20" s="65" t="s">
        <v>44</v>
      </c>
      <c r="G20" s="68" t="s">
        <v>411</v>
      </c>
      <c r="H20" s="69" t="s">
        <v>101</v>
      </c>
      <c r="I20" s="70">
        <v>8433222409</v>
      </c>
      <c r="J20" s="71" t="s">
        <v>412</v>
      </c>
      <c r="K20" s="72" t="s">
        <v>48</v>
      </c>
      <c r="L20" s="73"/>
      <c r="M20" s="74">
        <v>18290.02</v>
      </c>
      <c r="N20" s="75"/>
      <c r="O20" s="76">
        <v>19.355709529380004</v>
      </c>
      <c r="P20" s="72" t="s">
        <v>48</v>
      </c>
      <c r="Q20" s="77"/>
      <c r="R20" s="75"/>
      <c r="S20" s="78" t="s">
        <v>48</v>
      </c>
      <c r="T20" s="86">
        <v>877674.74</v>
      </c>
      <c r="U20" s="80">
        <v>46797.8</v>
      </c>
      <c r="V20" s="81"/>
      <c r="W20" s="82"/>
      <c r="X20" s="83" t="s">
        <v>50</v>
      </c>
      <c r="Y20" s="84" t="s">
        <v>50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5" t="str">
        <f t="shared" si="4"/>
        <v>-</v>
      </c>
      <c r="AE20" s="66">
        <f t="shared" si="5"/>
        <v>0</v>
      </c>
      <c r="AF20" s="67">
        <f t="shared" si="6"/>
        <v>0</v>
      </c>
      <c r="AG20" s="67">
        <f t="shared" si="7"/>
        <v>0</v>
      </c>
      <c r="AH20" s="85" t="str">
        <f t="shared" si="8"/>
        <v>-</v>
      </c>
      <c r="AI20" s="66">
        <f t="shared" si="9"/>
        <v>0</v>
      </c>
    </row>
    <row r="21" spans="1:35" ht="15">
      <c r="A21" s="64" t="s">
        <v>413</v>
      </c>
      <c r="B21" s="65" t="s">
        <v>414</v>
      </c>
      <c r="C21" s="66" t="s">
        <v>415</v>
      </c>
      <c r="D21" s="67" t="s">
        <v>416</v>
      </c>
      <c r="E21" s="67" t="s">
        <v>254</v>
      </c>
      <c r="F21" s="65" t="s">
        <v>44</v>
      </c>
      <c r="G21" s="68" t="s">
        <v>255</v>
      </c>
      <c r="H21" s="69" t="s">
        <v>417</v>
      </c>
      <c r="I21" s="70">
        <v>8439878107</v>
      </c>
      <c r="J21" s="71" t="s">
        <v>73</v>
      </c>
      <c r="K21" s="72" t="s">
        <v>48</v>
      </c>
      <c r="L21" s="73"/>
      <c r="M21" s="74"/>
      <c r="N21" s="75"/>
      <c r="O21" s="76" t="s">
        <v>400</v>
      </c>
      <c r="P21" s="72" t="s">
        <v>48</v>
      </c>
      <c r="Q21" s="77"/>
      <c r="R21" s="75"/>
      <c r="S21" s="78" t="s">
        <v>49</v>
      </c>
      <c r="T21" s="86"/>
      <c r="U21" s="80"/>
      <c r="V21" s="81"/>
      <c r="W21" s="82"/>
      <c r="X21" s="83"/>
      <c r="Y21" s="84"/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5" t="str">
        <f t="shared" si="4"/>
        <v>-</v>
      </c>
      <c r="AE21" s="66">
        <f t="shared" si="5"/>
        <v>1</v>
      </c>
      <c r="AF21" s="67">
        <f t="shared" si="6"/>
        <v>0</v>
      </c>
      <c r="AG21" s="67">
        <f t="shared" si="7"/>
        <v>0</v>
      </c>
      <c r="AH21" s="85" t="str">
        <f t="shared" si="8"/>
        <v>-</v>
      </c>
      <c r="AI21" s="66">
        <f t="shared" si="9"/>
        <v>0</v>
      </c>
    </row>
    <row r="22" spans="1:35" ht="15">
      <c r="A22" s="64" t="s">
        <v>418</v>
      </c>
      <c r="B22" s="65" t="s">
        <v>419</v>
      </c>
      <c r="C22" s="66" t="s">
        <v>420</v>
      </c>
      <c r="D22" s="67" t="s">
        <v>189</v>
      </c>
      <c r="E22" s="67" t="s">
        <v>421</v>
      </c>
      <c r="F22" s="65" t="s">
        <v>44</v>
      </c>
      <c r="G22" s="68" t="s">
        <v>422</v>
      </c>
      <c r="H22" s="69" t="s">
        <v>192</v>
      </c>
      <c r="I22" s="70">
        <v>8438998601</v>
      </c>
      <c r="J22" s="71" t="s">
        <v>373</v>
      </c>
      <c r="K22" s="72" t="s">
        <v>48</v>
      </c>
      <c r="L22" s="73"/>
      <c r="M22" s="74">
        <v>27569.98</v>
      </c>
      <c r="N22" s="75"/>
      <c r="O22" s="76">
        <v>21.32032860930187</v>
      </c>
      <c r="P22" s="72" t="s">
        <v>49</v>
      </c>
      <c r="Q22" s="77"/>
      <c r="R22" s="75"/>
      <c r="S22" s="78" t="s">
        <v>48</v>
      </c>
      <c r="T22" s="86">
        <v>1321254.41</v>
      </c>
      <c r="U22" s="80">
        <v>53437.94</v>
      </c>
      <c r="V22" s="81"/>
      <c r="W22" s="82"/>
      <c r="X22" s="83" t="s">
        <v>50</v>
      </c>
      <c r="Y22" s="84" t="s">
        <v>50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5" t="str">
        <f t="shared" si="4"/>
        <v>-</v>
      </c>
      <c r="AE22" s="66">
        <f t="shared" si="5"/>
        <v>0</v>
      </c>
      <c r="AF22" s="67">
        <f t="shared" si="6"/>
        <v>1</v>
      </c>
      <c r="AG22" s="67">
        <f t="shared" si="7"/>
        <v>0</v>
      </c>
      <c r="AH22" s="85" t="str">
        <f t="shared" si="8"/>
        <v>-</v>
      </c>
      <c r="AI22" s="66">
        <f t="shared" si="9"/>
        <v>0</v>
      </c>
    </row>
    <row r="23" spans="1:35" ht="15">
      <c r="A23" s="64" t="s">
        <v>102</v>
      </c>
      <c r="B23" s="65" t="s">
        <v>103</v>
      </c>
      <c r="C23" s="66" t="s">
        <v>104</v>
      </c>
      <c r="D23" s="67" t="s">
        <v>105</v>
      </c>
      <c r="E23" s="67" t="s">
        <v>106</v>
      </c>
      <c r="F23" s="65" t="s">
        <v>44</v>
      </c>
      <c r="G23" s="68" t="s">
        <v>107</v>
      </c>
      <c r="H23" s="69" t="s">
        <v>108</v>
      </c>
      <c r="I23" s="70">
        <v>8036557310</v>
      </c>
      <c r="J23" s="71" t="s">
        <v>65</v>
      </c>
      <c r="K23" s="72" t="s">
        <v>49</v>
      </c>
      <c r="L23" s="73"/>
      <c r="M23" s="74">
        <v>1597.87</v>
      </c>
      <c r="N23" s="75"/>
      <c r="O23" s="76">
        <v>23.01310043668122</v>
      </c>
      <c r="P23" s="72" t="s">
        <v>49</v>
      </c>
      <c r="Q23" s="77"/>
      <c r="R23" s="75"/>
      <c r="S23" s="78" t="s">
        <v>49</v>
      </c>
      <c r="T23" s="86">
        <v>146155.45</v>
      </c>
      <c r="U23" s="80">
        <v>5786.73</v>
      </c>
      <c r="V23" s="81"/>
      <c r="W23" s="82"/>
      <c r="X23" s="83" t="s">
        <v>50</v>
      </c>
      <c r="Y23" s="84" t="s">
        <v>50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5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5" t="str">
        <f t="shared" si="8"/>
        <v>RLIS</v>
      </c>
      <c r="AI23" s="66">
        <f t="shared" si="9"/>
        <v>0</v>
      </c>
    </row>
    <row r="24" spans="1:35" ht="15">
      <c r="A24" s="64" t="s">
        <v>423</v>
      </c>
      <c r="B24" s="65" t="s">
        <v>424</v>
      </c>
      <c r="C24" s="66" t="s">
        <v>425</v>
      </c>
      <c r="D24" s="67" t="s">
        <v>426</v>
      </c>
      <c r="E24" s="67" t="s">
        <v>427</v>
      </c>
      <c r="F24" s="65" t="s">
        <v>44</v>
      </c>
      <c r="G24" s="68" t="s">
        <v>428</v>
      </c>
      <c r="H24" s="69" t="s">
        <v>429</v>
      </c>
      <c r="I24" s="70">
        <v>8439376319</v>
      </c>
      <c r="J24" s="71" t="s">
        <v>373</v>
      </c>
      <c r="K24" s="72" t="s">
        <v>48</v>
      </c>
      <c r="L24" s="73"/>
      <c r="M24" s="74">
        <v>40608</v>
      </c>
      <c r="N24" s="75"/>
      <c r="O24" s="76">
        <v>22.53733979705992</v>
      </c>
      <c r="P24" s="72" t="s">
        <v>49</v>
      </c>
      <c r="Q24" s="77"/>
      <c r="R24" s="75"/>
      <c r="S24" s="78" t="s">
        <v>48</v>
      </c>
      <c r="T24" s="86">
        <v>3011733.45</v>
      </c>
      <c r="U24" s="80">
        <v>160831.73</v>
      </c>
      <c r="V24" s="81"/>
      <c r="W24" s="82"/>
      <c r="X24" s="83" t="s">
        <v>50</v>
      </c>
      <c r="Y24" s="84" t="s">
        <v>50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5" t="str">
        <f t="shared" si="4"/>
        <v>-</v>
      </c>
      <c r="AE24" s="66">
        <f t="shared" si="5"/>
        <v>0</v>
      </c>
      <c r="AF24" s="67">
        <f t="shared" si="6"/>
        <v>1</v>
      </c>
      <c r="AG24" s="67">
        <f t="shared" si="7"/>
        <v>0</v>
      </c>
      <c r="AH24" s="85" t="str">
        <f t="shared" si="8"/>
        <v>-</v>
      </c>
      <c r="AI24" s="66">
        <f t="shared" si="9"/>
        <v>0</v>
      </c>
    </row>
    <row r="25" spans="1:35" ht="15">
      <c r="A25" s="64" t="s">
        <v>109</v>
      </c>
      <c r="B25" s="65" t="s">
        <v>110</v>
      </c>
      <c r="C25" s="66" t="s">
        <v>111</v>
      </c>
      <c r="D25" s="67" t="s">
        <v>112</v>
      </c>
      <c r="E25" s="67" t="s">
        <v>113</v>
      </c>
      <c r="F25" s="65" t="s">
        <v>44</v>
      </c>
      <c r="G25" s="68" t="s">
        <v>114</v>
      </c>
      <c r="H25" s="69" t="s">
        <v>115</v>
      </c>
      <c r="I25" s="70">
        <v>8642062233</v>
      </c>
      <c r="J25" s="71" t="s">
        <v>47</v>
      </c>
      <c r="K25" s="72" t="s">
        <v>48</v>
      </c>
      <c r="L25" s="73"/>
      <c r="M25" s="74">
        <v>8423.91</v>
      </c>
      <c r="N25" s="75"/>
      <c r="O25" s="76">
        <v>24.022988505747126</v>
      </c>
      <c r="P25" s="72" t="s">
        <v>49</v>
      </c>
      <c r="Q25" s="77"/>
      <c r="R25" s="75"/>
      <c r="S25" s="78" t="s">
        <v>49</v>
      </c>
      <c r="T25" s="86">
        <v>434517.74</v>
      </c>
      <c r="U25" s="80">
        <v>22088.45</v>
      </c>
      <c r="V25" s="81"/>
      <c r="W25" s="82"/>
      <c r="X25" s="83" t="s">
        <v>50</v>
      </c>
      <c r="Y25" s="84" t="s">
        <v>50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5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5" t="str">
        <f t="shared" si="8"/>
        <v>RLIS</v>
      </c>
      <c r="AI25" s="66">
        <f t="shared" si="9"/>
        <v>0</v>
      </c>
    </row>
    <row r="26" spans="1:35" ht="15">
      <c r="A26" s="64" t="s">
        <v>116</v>
      </c>
      <c r="B26" s="65" t="s">
        <v>117</v>
      </c>
      <c r="C26" s="66" t="s">
        <v>118</v>
      </c>
      <c r="D26" s="67" t="s">
        <v>119</v>
      </c>
      <c r="E26" s="67" t="s">
        <v>120</v>
      </c>
      <c r="F26" s="65" t="s">
        <v>44</v>
      </c>
      <c r="G26" s="68" t="s">
        <v>121</v>
      </c>
      <c r="H26" s="69" t="s">
        <v>122</v>
      </c>
      <c r="I26" s="70">
        <v>8035819502</v>
      </c>
      <c r="J26" s="71" t="s">
        <v>47</v>
      </c>
      <c r="K26" s="72" t="s">
        <v>48</v>
      </c>
      <c r="L26" s="73"/>
      <c r="M26" s="74">
        <v>5160.02</v>
      </c>
      <c r="N26" s="75"/>
      <c r="O26" s="76">
        <v>27.655024946543122</v>
      </c>
      <c r="P26" s="72" t="s">
        <v>49</v>
      </c>
      <c r="Q26" s="77"/>
      <c r="R26" s="75"/>
      <c r="S26" s="78" t="s">
        <v>49</v>
      </c>
      <c r="T26" s="86">
        <v>347692.37</v>
      </c>
      <c r="U26" s="80">
        <v>15154.07</v>
      </c>
      <c r="V26" s="81"/>
      <c r="W26" s="82"/>
      <c r="X26" s="83" t="s">
        <v>50</v>
      </c>
      <c r="Y26" s="84" t="s">
        <v>50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5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5" t="str">
        <f t="shared" si="8"/>
        <v>RLIS</v>
      </c>
      <c r="AI26" s="66">
        <f t="shared" si="9"/>
        <v>0</v>
      </c>
    </row>
    <row r="27" spans="1:35" ht="15">
      <c r="A27" s="64" t="s">
        <v>123</v>
      </c>
      <c r="B27" s="65" t="s">
        <v>124</v>
      </c>
      <c r="C27" s="66" t="s">
        <v>125</v>
      </c>
      <c r="D27" s="67" t="s">
        <v>126</v>
      </c>
      <c r="E27" s="67" t="s">
        <v>127</v>
      </c>
      <c r="F27" s="65" t="s">
        <v>44</v>
      </c>
      <c r="G27" s="68" t="s">
        <v>128</v>
      </c>
      <c r="H27" s="69" t="s">
        <v>129</v>
      </c>
      <c r="I27" s="70">
        <v>8436232175</v>
      </c>
      <c r="J27" s="71" t="s">
        <v>47</v>
      </c>
      <c r="K27" s="72" t="s">
        <v>48</v>
      </c>
      <c r="L27" s="73"/>
      <c r="M27" s="74">
        <v>7261.4</v>
      </c>
      <c r="N27" s="75"/>
      <c r="O27" s="76">
        <v>28.923824130879343</v>
      </c>
      <c r="P27" s="72" t="s">
        <v>49</v>
      </c>
      <c r="Q27" s="77"/>
      <c r="R27" s="75"/>
      <c r="S27" s="78" t="s">
        <v>49</v>
      </c>
      <c r="T27" s="86">
        <v>439883.56</v>
      </c>
      <c r="U27" s="80">
        <v>20670.07</v>
      </c>
      <c r="V27" s="81"/>
      <c r="W27" s="82"/>
      <c r="X27" s="83" t="s">
        <v>50</v>
      </c>
      <c r="Y27" s="84" t="s">
        <v>50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5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5" t="str">
        <f t="shared" si="8"/>
        <v>RLIS</v>
      </c>
      <c r="AI27" s="66">
        <f t="shared" si="9"/>
        <v>0</v>
      </c>
    </row>
    <row r="28" spans="1:35" ht="15">
      <c r="A28" s="64" t="s">
        <v>130</v>
      </c>
      <c r="B28" s="65" t="s">
        <v>131</v>
      </c>
      <c r="C28" s="66" t="s">
        <v>132</v>
      </c>
      <c r="D28" s="67" t="s">
        <v>133</v>
      </c>
      <c r="E28" s="67" t="s">
        <v>134</v>
      </c>
      <c r="F28" s="65" t="s">
        <v>44</v>
      </c>
      <c r="G28" s="68" t="s">
        <v>135</v>
      </c>
      <c r="H28" s="69" t="s">
        <v>136</v>
      </c>
      <c r="I28" s="70">
        <v>8034852325</v>
      </c>
      <c r="J28" s="71" t="s">
        <v>137</v>
      </c>
      <c r="K28" s="72" t="s">
        <v>49</v>
      </c>
      <c r="L28" s="73"/>
      <c r="M28" s="74">
        <v>846</v>
      </c>
      <c r="N28" s="75"/>
      <c r="O28" s="76">
        <v>37.806748466257666</v>
      </c>
      <c r="P28" s="72" t="s">
        <v>49</v>
      </c>
      <c r="Q28" s="77"/>
      <c r="R28" s="75"/>
      <c r="S28" s="78" t="s">
        <v>49</v>
      </c>
      <c r="T28" s="86">
        <v>130838.85</v>
      </c>
      <c r="U28" s="80">
        <v>6621.97</v>
      </c>
      <c r="V28" s="81"/>
      <c r="W28" s="82"/>
      <c r="X28" s="83" t="s">
        <v>50</v>
      </c>
      <c r="Y28" s="84" t="s">
        <v>50</v>
      </c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5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5" t="str">
        <f t="shared" si="8"/>
        <v>RLIS</v>
      </c>
      <c r="AI28" s="66">
        <f t="shared" si="9"/>
        <v>0</v>
      </c>
    </row>
    <row r="29" spans="1:35" ht="15">
      <c r="A29" s="64" t="s">
        <v>138</v>
      </c>
      <c r="B29" s="65" t="s">
        <v>139</v>
      </c>
      <c r="C29" s="66" t="s">
        <v>140</v>
      </c>
      <c r="D29" s="67" t="s">
        <v>141</v>
      </c>
      <c r="E29" s="67" t="s">
        <v>142</v>
      </c>
      <c r="F29" s="65" t="s">
        <v>44</v>
      </c>
      <c r="G29" s="68" t="s">
        <v>143</v>
      </c>
      <c r="H29" s="69" t="s">
        <v>144</v>
      </c>
      <c r="I29" s="70">
        <v>8034354435</v>
      </c>
      <c r="J29" s="71" t="s">
        <v>47</v>
      </c>
      <c r="K29" s="72" t="s">
        <v>48</v>
      </c>
      <c r="L29" s="73"/>
      <c r="M29" s="74">
        <v>2871.22</v>
      </c>
      <c r="N29" s="75"/>
      <c r="O29" s="76">
        <v>32.2632944228275</v>
      </c>
      <c r="P29" s="72" t="s">
        <v>49</v>
      </c>
      <c r="Q29" s="77"/>
      <c r="R29" s="75"/>
      <c r="S29" s="78" t="s">
        <v>49</v>
      </c>
      <c r="T29" s="86">
        <v>254750.79</v>
      </c>
      <c r="U29" s="80">
        <v>12739.3</v>
      </c>
      <c r="V29" s="81"/>
      <c r="W29" s="82"/>
      <c r="X29" s="83" t="s">
        <v>50</v>
      </c>
      <c r="Y29" s="84" t="s">
        <v>50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5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5" t="str">
        <f t="shared" si="8"/>
        <v>RLIS</v>
      </c>
      <c r="AI29" s="66">
        <f t="shared" si="9"/>
        <v>0</v>
      </c>
    </row>
    <row r="30" spans="1:35" ht="15">
      <c r="A30" s="64" t="s">
        <v>145</v>
      </c>
      <c r="B30" s="65" t="s">
        <v>146</v>
      </c>
      <c r="C30" s="66" t="s">
        <v>147</v>
      </c>
      <c r="D30" s="67" t="s">
        <v>148</v>
      </c>
      <c r="E30" s="67" t="s">
        <v>149</v>
      </c>
      <c r="F30" s="65" t="s">
        <v>44</v>
      </c>
      <c r="G30" s="68" t="s">
        <v>150</v>
      </c>
      <c r="H30" s="69" t="s">
        <v>151</v>
      </c>
      <c r="I30" s="70">
        <v>8436592188</v>
      </c>
      <c r="J30" s="71" t="s">
        <v>137</v>
      </c>
      <c r="K30" s="72" t="s">
        <v>49</v>
      </c>
      <c r="L30" s="73"/>
      <c r="M30" s="74">
        <v>1156.04</v>
      </c>
      <c r="N30" s="75"/>
      <c r="O30" s="76">
        <v>24.133949191685915</v>
      </c>
      <c r="P30" s="72" t="s">
        <v>49</v>
      </c>
      <c r="Q30" s="77"/>
      <c r="R30" s="75"/>
      <c r="S30" s="78" t="s">
        <v>49</v>
      </c>
      <c r="T30" s="86">
        <v>75847.16</v>
      </c>
      <c r="U30" s="80">
        <v>2414.78</v>
      </c>
      <c r="V30" s="81"/>
      <c r="W30" s="82"/>
      <c r="X30" s="83" t="s">
        <v>50</v>
      </c>
      <c r="Y30" s="84" t="s">
        <v>50</v>
      </c>
      <c r="Z30" s="66">
        <f t="shared" si="0"/>
        <v>1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5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5" t="str">
        <f t="shared" si="8"/>
        <v>RLIS</v>
      </c>
      <c r="AI30" s="66">
        <f t="shared" si="9"/>
        <v>0</v>
      </c>
    </row>
    <row r="31" spans="1:35" ht="15">
      <c r="A31" s="64" t="s">
        <v>430</v>
      </c>
      <c r="B31" s="65" t="s">
        <v>431</v>
      </c>
      <c r="C31" s="66" t="s">
        <v>432</v>
      </c>
      <c r="D31" s="67" t="s">
        <v>433</v>
      </c>
      <c r="E31" s="67" t="s">
        <v>142</v>
      </c>
      <c r="F31" s="65" t="s">
        <v>44</v>
      </c>
      <c r="G31" s="68" t="s">
        <v>143</v>
      </c>
      <c r="H31" s="69" t="s">
        <v>434</v>
      </c>
      <c r="I31" s="70">
        <v>8434732531</v>
      </c>
      <c r="J31" s="71" t="s">
        <v>137</v>
      </c>
      <c r="K31" s="72" t="s">
        <v>49</v>
      </c>
      <c r="L31" s="73"/>
      <c r="M31" s="74"/>
      <c r="N31" s="75"/>
      <c r="O31" s="76" t="s">
        <v>400</v>
      </c>
      <c r="P31" s="72" t="s">
        <v>48</v>
      </c>
      <c r="Q31" s="77"/>
      <c r="R31" s="75"/>
      <c r="S31" s="78" t="s">
        <v>49</v>
      </c>
      <c r="T31" s="86"/>
      <c r="U31" s="80"/>
      <c r="V31" s="81"/>
      <c r="W31" s="82"/>
      <c r="X31" s="83"/>
      <c r="Y31" s="84"/>
      <c r="Z31" s="66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5" t="str">
        <f t="shared" si="4"/>
        <v>-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5" t="str">
        <f t="shared" si="8"/>
        <v>-</v>
      </c>
      <c r="AI31" s="66">
        <f t="shared" si="9"/>
        <v>0</v>
      </c>
    </row>
    <row r="32" spans="1:35" ht="15">
      <c r="A32" s="64" t="s">
        <v>152</v>
      </c>
      <c r="B32" s="65" t="s">
        <v>153</v>
      </c>
      <c r="C32" s="66" t="s">
        <v>154</v>
      </c>
      <c r="D32" s="67" t="s">
        <v>155</v>
      </c>
      <c r="E32" s="67" t="s">
        <v>156</v>
      </c>
      <c r="F32" s="65" t="s">
        <v>44</v>
      </c>
      <c r="G32" s="68" t="s">
        <v>157</v>
      </c>
      <c r="H32" s="69" t="s">
        <v>158</v>
      </c>
      <c r="I32" s="70">
        <v>8435495715</v>
      </c>
      <c r="J32" s="71" t="s">
        <v>47</v>
      </c>
      <c r="K32" s="72" t="s">
        <v>48</v>
      </c>
      <c r="L32" s="73"/>
      <c r="M32" s="74">
        <v>5694.91</v>
      </c>
      <c r="N32" s="75"/>
      <c r="O32" s="76">
        <v>32.12643678160919</v>
      </c>
      <c r="P32" s="72" t="s">
        <v>49</v>
      </c>
      <c r="Q32" s="77"/>
      <c r="R32" s="75"/>
      <c r="S32" s="78" t="s">
        <v>49</v>
      </c>
      <c r="T32" s="86">
        <v>510373.66</v>
      </c>
      <c r="U32" s="80">
        <v>23570.43</v>
      </c>
      <c r="V32" s="81"/>
      <c r="W32" s="82"/>
      <c r="X32" s="83" t="s">
        <v>50</v>
      </c>
      <c r="Y32" s="84" t="s">
        <v>50</v>
      </c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5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5" t="str">
        <f t="shared" si="8"/>
        <v>RLIS</v>
      </c>
      <c r="AI32" s="66">
        <f t="shared" si="9"/>
        <v>0</v>
      </c>
    </row>
    <row r="33" spans="1:35" ht="15">
      <c r="A33" s="64" t="s">
        <v>435</v>
      </c>
      <c r="B33" s="65" t="s">
        <v>436</v>
      </c>
      <c r="C33" s="66" t="s">
        <v>437</v>
      </c>
      <c r="D33" s="67" t="s">
        <v>438</v>
      </c>
      <c r="E33" s="67" t="s">
        <v>439</v>
      </c>
      <c r="F33" s="65" t="s">
        <v>44</v>
      </c>
      <c r="G33" s="68" t="s">
        <v>440</v>
      </c>
      <c r="H33" s="69" t="s">
        <v>101</v>
      </c>
      <c r="I33" s="70">
        <v>8433982267</v>
      </c>
      <c r="J33" s="71" t="s">
        <v>373</v>
      </c>
      <c r="K33" s="72" t="s">
        <v>48</v>
      </c>
      <c r="L33" s="73"/>
      <c r="M33" s="74">
        <v>9971.53</v>
      </c>
      <c r="N33" s="75"/>
      <c r="O33" s="76">
        <v>28.96685175837119</v>
      </c>
      <c r="P33" s="72" t="s">
        <v>49</v>
      </c>
      <c r="Q33" s="77"/>
      <c r="R33" s="75"/>
      <c r="S33" s="78" t="s">
        <v>48</v>
      </c>
      <c r="T33" s="86">
        <v>803798.95</v>
      </c>
      <c r="U33" s="80">
        <v>38024.52</v>
      </c>
      <c r="V33" s="81"/>
      <c r="W33" s="82"/>
      <c r="X33" s="83" t="s">
        <v>50</v>
      </c>
      <c r="Y33" s="84" t="s">
        <v>50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5" t="str">
        <f t="shared" si="4"/>
        <v>-</v>
      </c>
      <c r="AE33" s="66">
        <f t="shared" si="5"/>
        <v>0</v>
      </c>
      <c r="AF33" s="67">
        <f t="shared" si="6"/>
        <v>1</v>
      </c>
      <c r="AG33" s="67">
        <f t="shared" si="7"/>
        <v>0</v>
      </c>
      <c r="AH33" s="85" t="str">
        <f t="shared" si="8"/>
        <v>-</v>
      </c>
      <c r="AI33" s="66">
        <f t="shared" si="9"/>
        <v>0</v>
      </c>
    </row>
    <row r="34" spans="1:35" ht="15">
      <c r="A34" s="64" t="s">
        <v>441</v>
      </c>
      <c r="B34" s="65" t="s">
        <v>442</v>
      </c>
      <c r="C34" s="66" t="s">
        <v>443</v>
      </c>
      <c r="D34" s="67" t="s">
        <v>444</v>
      </c>
      <c r="E34" s="67" t="s">
        <v>445</v>
      </c>
      <c r="F34" s="65" t="s">
        <v>44</v>
      </c>
      <c r="G34" s="68" t="s">
        <v>446</v>
      </c>
      <c r="H34" s="69" t="s">
        <v>447</v>
      </c>
      <c r="I34" s="70">
        <v>8645857711</v>
      </c>
      <c r="J34" s="71" t="s">
        <v>448</v>
      </c>
      <c r="K34" s="72" t="s">
        <v>48</v>
      </c>
      <c r="L34" s="73"/>
      <c r="M34" s="74">
        <v>235.91</v>
      </c>
      <c r="N34" s="75"/>
      <c r="O34" s="76" t="s">
        <v>400</v>
      </c>
      <c r="P34" s="72" t="s">
        <v>48</v>
      </c>
      <c r="Q34" s="77"/>
      <c r="R34" s="75"/>
      <c r="S34" s="78" t="s">
        <v>48</v>
      </c>
      <c r="T34" s="86">
        <v>16750.26</v>
      </c>
      <c r="U34" s="80"/>
      <c r="V34" s="81"/>
      <c r="W34" s="82"/>
      <c r="X34" s="83"/>
      <c r="Y34" s="84"/>
      <c r="Z34" s="66">
        <f t="shared" si="0"/>
        <v>0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5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5" t="str">
        <f t="shared" si="8"/>
        <v>-</v>
      </c>
      <c r="AI34" s="66">
        <f t="shared" si="9"/>
        <v>0</v>
      </c>
    </row>
    <row r="35" spans="1:35" ht="15">
      <c r="A35" s="64" t="s">
        <v>449</v>
      </c>
      <c r="B35" s="65" t="s">
        <v>450</v>
      </c>
      <c r="C35" s="66" t="s">
        <v>451</v>
      </c>
      <c r="D35" s="67" t="s">
        <v>452</v>
      </c>
      <c r="E35" s="67" t="s">
        <v>453</v>
      </c>
      <c r="F35" s="65" t="s">
        <v>44</v>
      </c>
      <c r="G35" s="68" t="s">
        <v>454</v>
      </c>
      <c r="H35" s="69" t="s">
        <v>455</v>
      </c>
      <c r="I35" s="70">
        <v>8038968556</v>
      </c>
      <c r="J35" s="71" t="s">
        <v>456</v>
      </c>
      <c r="K35" s="72" t="s">
        <v>48</v>
      </c>
      <c r="L35" s="73"/>
      <c r="M35" s="74">
        <v>823.13</v>
      </c>
      <c r="N35" s="75"/>
      <c r="O35" s="76" t="s">
        <v>400</v>
      </c>
      <c r="P35" s="72" t="s">
        <v>48</v>
      </c>
      <c r="Q35" s="77"/>
      <c r="R35" s="75"/>
      <c r="S35" s="78" t="s">
        <v>49</v>
      </c>
      <c r="T35" s="86">
        <v>50712.2</v>
      </c>
      <c r="U35" s="80"/>
      <c r="V35" s="81"/>
      <c r="W35" s="82"/>
      <c r="X35" s="83"/>
      <c r="Y35" s="84"/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5" t="str">
        <f t="shared" si="4"/>
        <v>-</v>
      </c>
      <c r="AE35" s="66">
        <f t="shared" si="5"/>
        <v>1</v>
      </c>
      <c r="AF35" s="67">
        <f t="shared" si="6"/>
        <v>0</v>
      </c>
      <c r="AG35" s="67">
        <f t="shared" si="7"/>
        <v>0</v>
      </c>
      <c r="AH35" s="85" t="str">
        <f t="shared" si="8"/>
        <v>-</v>
      </c>
      <c r="AI35" s="66">
        <f t="shared" si="9"/>
        <v>0</v>
      </c>
    </row>
    <row r="36" spans="1:35" ht="15">
      <c r="A36" s="64" t="s">
        <v>457</v>
      </c>
      <c r="B36" s="65" t="s">
        <v>458</v>
      </c>
      <c r="C36" s="66" t="s">
        <v>459</v>
      </c>
      <c r="D36" s="67" t="s">
        <v>460</v>
      </c>
      <c r="E36" s="67" t="s">
        <v>453</v>
      </c>
      <c r="F36" s="65" t="s">
        <v>44</v>
      </c>
      <c r="G36" s="68" t="s">
        <v>454</v>
      </c>
      <c r="H36" s="69" t="s">
        <v>101</v>
      </c>
      <c r="I36" s="70">
        <v>8038969110</v>
      </c>
      <c r="J36" s="71" t="s">
        <v>461</v>
      </c>
      <c r="K36" s="72" t="s">
        <v>48</v>
      </c>
      <c r="L36" s="73"/>
      <c r="M36" s="74">
        <v>218.13</v>
      </c>
      <c r="N36" s="75"/>
      <c r="O36" s="76" t="s">
        <v>400</v>
      </c>
      <c r="P36" s="72" t="s">
        <v>48</v>
      </c>
      <c r="Q36" s="77"/>
      <c r="R36" s="75"/>
      <c r="S36" s="78" t="s">
        <v>48</v>
      </c>
      <c r="T36" s="86">
        <v>74183.7</v>
      </c>
      <c r="U36" s="80">
        <v>2682.48</v>
      </c>
      <c r="V36" s="81"/>
      <c r="W36" s="82"/>
      <c r="X36" s="83"/>
      <c r="Y36" s="84"/>
      <c r="Z36" s="66">
        <f t="shared" si="0"/>
        <v>0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5" t="str">
        <f t="shared" si="4"/>
        <v>-</v>
      </c>
      <c r="AE36" s="66">
        <f t="shared" si="5"/>
        <v>0</v>
      </c>
      <c r="AF36" s="67">
        <f t="shared" si="6"/>
        <v>0</v>
      </c>
      <c r="AG36" s="67">
        <f t="shared" si="7"/>
        <v>0</v>
      </c>
      <c r="AH36" s="85" t="str">
        <f t="shared" si="8"/>
        <v>-</v>
      </c>
      <c r="AI36" s="66">
        <f t="shared" si="9"/>
        <v>0</v>
      </c>
    </row>
    <row r="37" spans="1:35" ht="15">
      <c r="A37" s="64" t="s">
        <v>159</v>
      </c>
      <c r="B37" s="65" t="s">
        <v>160</v>
      </c>
      <c r="C37" s="66" t="s">
        <v>161</v>
      </c>
      <c r="D37" s="67" t="s">
        <v>162</v>
      </c>
      <c r="E37" s="67" t="s">
        <v>163</v>
      </c>
      <c r="F37" s="65" t="s">
        <v>44</v>
      </c>
      <c r="G37" s="68" t="s">
        <v>164</v>
      </c>
      <c r="H37" s="69" t="s">
        <v>165</v>
      </c>
      <c r="I37" s="70">
        <v>8437593001</v>
      </c>
      <c r="J37" s="71" t="s">
        <v>137</v>
      </c>
      <c r="K37" s="72" t="s">
        <v>49</v>
      </c>
      <c r="L37" s="73"/>
      <c r="M37" s="74">
        <v>806.31</v>
      </c>
      <c r="N37" s="75"/>
      <c r="O37" s="76">
        <v>30.836575875486382</v>
      </c>
      <c r="P37" s="72" t="s">
        <v>49</v>
      </c>
      <c r="Q37" s="77"/>
      <c r="R37" s="75"/>
      <c r="S37" s="78" t="s">
        <v>49</v>
      </c>
      <c r="T37" s="86">
        <v>65165.76</v>
      </c>
      <c r="U37" s="80">
        <v>4045.61</v>
      </c>
      <c r="V37" s="81"/>
      <c r="W37" s="82"/>
      <c r="X37" s="83" t="s">
        <v>50</v>
      </c>
      <c r="Y37" s="84" t="s">
        <v>50</v>
      </c>
      <c r="Z37" s="66">
        <f aca="true" t="shared" si="10" ref="Z37:Z68">IF(OR(K37="YES",TRIM(L37)="YES"),1,0)</f>
        <v>1</v>
      </c>
      <c r="AA37" s="67">
        <f aca="true" t="shared" si="11" ref="AA37:AA68">IF(OR(AND(ISNUMBER(M37),AND(M37&gt;0,M37&lt;600)),AND(ISNUMBER(M37),AND(M37&gt;0,N37="YES"))),1,0)</f>
        <v>0</v>
      </c>
      <c r="AB37" s="67">
        <f aca="true" t="shared" si="12" ref="AB37:AB68">IF(AND(OR(K37="YES",TRIM(L37)="YES"),(Z37=0)),"Trouble",0)</f>
        <v>0</v>
      </c>
      <c r="AC37" s="67">
        <f aca="true" t="shared" si="13" ref="AC37:AC68">IF(AND(OR(AND(ISNUMBER(M37),AND(M37&gt;0,M37&lt;600)),AND(ISNUMBER(M37),AND(M37&gt;0,N37="YES"))),(AA37=0)),"Trouble",0)</f>
        <v>0</v>
      </c>
      <c r="AD37" s="85" t="str">
        <f aca="true" t="shared" si="14" ref="AD37:AD68">IF(AND(Z37=1,AA37=1),"SRSA","-")</f>
        <v>-</v>
      </c>
      <c r="AE37" s="66">
        <f aca="true" t="shared" si="15" ref="AE37:AE68">IF(S37="YES",1,0)</f>
        <v>1</v>
      </c>
      <c r="AF37" s="67">
        <f aca="true" t="shared" si="16" ref="AF37:AF68">IF(OR(AND(ISNUMBER(Q37),Q37&gt;=20),(AND(ISNUMBER(Q37)=FALSE,AND(ISNUMBER(O37),O37&gt;=20)))),1,0)</f>
        <v>1</v>
      </c>
      <c r="AG37" s="67" t="str">
        <f aca="true" t="shared" si="17" ref="AG37:AG68">IF(AND(AE37=1,AF37=1),"Initial",0)</f>
        <v>Initial</v>
      </c>
      <c r="AH37" s="85" t="str">
        <f aca="true" t="shared" si="18" ref="AH37:AH68">IF(AND(AND(AG37="Initial",AI37=0),AND(ISNUMBER(M37),M37&gt;0)),"RLIS","-")</f>
        <v>RLIS</v>
      </c>
      <c r="AI37" s="66">
        <f aca="true" t="shared" si="19" ref="AI37:AI68">IF(AND(AD37="SRSA",AG37="Initial"),"SRSA",0)</f>
        <v>0</v>
      </c>
    </row>
    <row r="38" spans="1:35" ht="15">
      <c r="A38" s="64" t="s">
        <v>166</v>
      </c>
      <c r="B38" s="65" t="s">
        <v>167</v>
      </c>
      <c r="C38" s="66" t="s">
        <v>168</v>
      </c>
      <c r="D38" s="67" t="s">
        <v>169</v>
      </c>
      <c r="E38" s="67" t="s">
        <v>170</v>
      </c>
      <c r="F38" s="65" t="s">
        <v>44</v>
      </c>
      <c r="G38" s="68" t="s">
        <v>171</v>
      </c>
      <c r="H38" s="69" t="s">
        <v>172</v>
      </c>
      <c r="I38" s="70">
        <v>8437741200</v>
      </c>
      <c r="J38" s="71" t="s">
        <v>47</v>
      </c>
      <c r="K38" s="72" t="s">
        <v>48</v>
      </c>
      <c r="L38" s="73"/>
      <c r="M38" s="74">
        <v>3294.49</v>
      </c>
      <c r="N38" s="75"/>
      <c r="O38" s="76">
        <v>37.80909332624302</v>
      </c>
      <c r="P38" s="72" t="s">
        <v>49</v>
      </c>
      <c r="Q38" s="77"/>
      <c r="R38" s="75"/>
      <c r="S38" s="78" t="s">
        <v>49</v>
      </c>
      <c r="T38" s="86">
        <v>338751.63</v>
      </c>
      <c r="U38" s="80">
        <v>19437.85</v>
      </c>
      <c r="V38" s="81"/>
      <c r="W38" s="82"/>
      <c r="X38" s="83" t="s">
        <v>50</v>
      </c>
      <c r="Y38" s="84" t="s">
        <v>50</v>
      </c>
      <c r="Z38" s="66">
        <f t="shared" si="10"/>
        <v>0</v>
      </c>
      <c r="AA38" s="67">
        <f t="shared" si="11"/>
        <v>0</v>
      </c>
      <c r="AB38" s="67">
        <f t="shared" si="12"/>
        <v>0</v>
      </c>
      <c r="AC38" s="67">
        <f t="shared" si="13"/>
        <v>0</v>
      </c>
      <c r="AD38" s="85" t="str">
        <f t="shared" si="14"/>
        <v>-</v>
      </c>
      <c r="AE38" s="66">
        <f t="shared" si="15"/>
        <v>1</v>
      </c>
      <c r="AF38" s="67">
        <f t="shared" si="16"/>
        <v>1</v>
      </c>
      <c r="AG38" s="67" t="str">
        <f t="shared" si="17"/>
        <v>Initial</v>
      </c>
      <c r="AH38" s="85" t="str">
        <f t="shared" si="18"/>
        <v>RLIS</v>
      </c>
      <c r="AI38" s="66">
        <f t="shared" si="19"/>
        <v>0</v>
      </c>
    </row>
    <row r="39" spans="1:35" ht="15">
      <c r="A39" s="64" t="s">
        <v>173</v>
      </c>
      <c r="B39" s="65" t="s">
        <v>174</v>
      </c>
      <c r="C39" s="66" t="s">
        <v>175</v>
      </c>
      <c r="D39" s="67" t="s">
        <v>176</v>
      </c>
      <c r="E39" s="67" t="s">
        <v>177</v>
      </c>
      <c r="F39" s="65" t="s">
        <v>44</v>
      </c>
      <c r="G39" s="68" t="s">
        <v>178</v>
      </c>
      <c r="H39" s="69" t="s">
        <v>179</v>
      </c>
      <c r="I39" s="70">
        <v>8437527101</v>
      </c>
      <c r="J39" s="71" t="s">
        <v>137</v>
      </c>
      <c r="K39" s="72" t="s">
        <v>49</v>
      </c>
      <c r="L39" s="73"/>
      <c r="M39" s="74">
        <v>1536.89</v>
      </c>
      <c r="N39" s="75"/>
      <c r="O39" s="76">
        <v>34.54410674573759</v>
      </c>
      <c r="P39" s="72" t="s">
        <v>49</v>
      </c>
      <c r="Q39" s="77"/>
      <c r="R39" s="75"/>
      <c r="S39" s="78" t="s">
        <v>49</v>
      </c>
      <c r="T39" s="86">
        <v>127266.21</v>
      </c>
      <c r="U39" s="80">
        <v>5906.34</v>
      </c>
      <c r="V39" s="81"/>
      <c r="W39" s="82"/>
      <c r="X39" s="83" t="s">
        <v>50</v>
      </c>
      <c r="Y39" s="84" t="s">
        <v>50</v>
      </c>
      <c r="Z39" s="66">
        <f t="shared" si="10"/>
        <v>1</v>
      </c>
      <c r="AA39" s="67">
        <f t="shared" si="11"/>
        <v>0</v>
      </c>
      <c r="AB39" s="67">
        <f t="shared" si="12"/>
        <v>0</v>
      </c>
      <c r="AC39" s="67">
        <f t="shared" si="13"/>
        <v>0</v>
      </c>
      <c r="AD39" s="85" t="str">
        <f t="shared" si="14"/>
        <v>-</v>
      </c>
      <c r="AE39" s="66">
        <f t="shared" si="15"/>
        <v>1</v>
      </c>
      <c r="AF39" s="67">
        <f t="shared" si="16"/>
        <v>1</v>
      </c>
      <c r="AG39" s="67" t="str">
        <f t="shared" si="17"/>
        <v>Initial</v>
      </c>
      <c r="AH39" s="85" t="str">
        <f t="shared" si="18"/>
        <v>RLIS</v>
      </c>
      <c r="AI39" s="66">
        <f t="shared" si="19"/>
        <v>0</v>
      </c>
    </row>
    <row r="40" spans="1:35" ht="15">
      <c r="A40" s="64" t="s">
        <v>462</v>
      </c>
      <c r="B40" s="65" t="s">
        <v>463</v>
      </c>
      <c r="C40" s="66" t="s">
        <v>464</v>
      </c>
      <c r="D40" s="67" t="s">
        <v>465</v>
      </c>
      <c r="E40" s="67" t="s">
        <v>170</v>
      </c>
      <c r="F40" s="65" t="s">
        <v>44</v>
      </c>
      <c r="G40" s="68" t="s">
        <v>171</v>
      </c>
      <c r="H40" s="69" t="s">
        <v>466</v>
      </c>
      <c r="I40" s="70">
        <v>8437745143</v>
      </c>
      <c r="J40" s="71" t="s">
        <v>137</v>
      </c>
      <c r="K40" s="72" t="s">
        <v>49</v>
      </c>
      <c r="L40" s="73"/>
      <c r="M40" s="74"/>
      <c r="N40" s="75"/>
      <c r="O40" s="76" t="s">
        <v>400</v>
      </c>
      <c r="P40" s="72" t="s">
        <v>48</v>
      </c>
      <c r="Q40" s="77"/>
      <c r="R40" s="75"/>
      <c r="S40" s="78" t="s">
        <v>49</v>
      </c>
      <c r="T40" s="86"/>
      <c r="U40" s="80"/>
      <c r="V40" s="81"/>
      <c r="W40" s="82"/>
      <c r="X40" s="83"/>
      <c r="Y40" s="84"/>
      <c r="Z40" s="66">
        <f t="shared" si="10"/>
        <v>1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5" t="str">
        <f t="shared" si="14"/>
        <v>-</v>
      </c>
      <c r="AE40" s="66">
        <f t="shared" si="15"/>
        <v>1</v>
      </c>
      <c r="AF40" s="67">
        <f t="shared" si="16"/>
        <v>0</v>
      </c>
      <c r="AG40" s="67">
        <f t="shared" si="17"/>
        <v>0</v>
      </c>
      <c r="AH40" s="85" t="str">
        <f t="shared" si="18"/>
        <v>-</v>
      </c>
      <c r="AI40" s="66">
        <f t="shared" si="19"/>
        <v>0</v>
      </c>
    </row>
    <row r="41" spans="1:35" ht="15">
      <c r="A41" s="64" t="s">
        <v>467</v>
      </c>
      <c r="B41" s="65" t="s">
        <v>468</v>
      </c>
      <c r="C41" s="66" t="s">
        <v>469</v>
      </c>
      <c r="D41" s="67" t="s">
        <v>470</v>
      </c>
      <c r="E41" s="67" t="s">
        <v>471</v>
      </c>
      <c r="F41" s="65" t="s">
        <v>44</v>
      </c>
      <c r="G41" s="68" t="s">
        <v>472</v>
      </c>
      <c r="H41" s="69" t="s">
        <v>473</v>
      </c>
      <c r="I41" s="70">
        <v>8438732901</v>
      </c>
      <c r="J41" s="71" t="s">
        <v>373</v>
      </c>
      <c r="K41" s="72" t="s">
        <v>48</v>
      </c>
      <c r="L41" s="73"/>
      <c r="M41" s="74">
        <v>21388.82</v>
      </c>
      <c r="N41" s="75"/>
      <c r="O41" s="76">
        <v>15.147200661369586</v>
      </c>
      <c r="P41" s="72" t="s">
        <v>48</v>
      </c>
      <c r="Q41" s="77"/>
      <c r="R41" s="75"/>
      <c r="S41" s="78" t="s">
        <v>48</v>
      </c>
      <c r="T41" s="86">
        <v>554757.06</v>
      </c>
      <c r="U41" s="80">
        <v>24108.21</v>
      </c>
      <c r="V41" s="81"/>
      <c r="W41" s="82"/>
      <c r="X41" s="83" t="s">
        <v>50</v>
      </c>
      <c r="Y41" s="84" t="s">
        <v>50</v>
      </c>
      <c r="Z41" s="66">
        <f t="shared" si="10"/>
        <v>0</v>
      </c>
      <c r="AA41" s="67">
        <f t="shared" si="11"/>
        <v>0</v>
      </c>
      <c r="AB41" s="67">
        <f t="shared" si="12"/>
        <v>0</v>
      </c>
      <c r="AC41" s="67">
        <f t="shared" si="13"/>
        <v>0</v>
      </c>
      <c r="AD41" s="85" t="str">
        <f t="shared" si="14"/>
        <v>-</v>
      </c>
      <c r="AE41" s="66">
        <f t="shared" si="15"/>
        <v>0</v>
      </c>
      <c r="AF41" s="67">
        <f t="shared" si="16"/>
        <v>0</v>
      </c>
      <c r="AG41" s="67">
        <f t="shared" si="17"/>
        <v>0</v>
      </c>
      <c r="AH41" s="85" t="str">
        <f t="shared" si="18"/>
        <v>-</v>
      </c>
      <c r="AI41" s="66">
        <f t="shared" si="19"/>
        <v>0</v>
      </c>
    </row>
    <row r="42" spans="1:35" ht="15">
      <c r="A42" s="64" t="s">
        <v>180</v>
      </c>
      <c r="B42" s="65" t="s">
        <v>181</v>
      </c>
      <c r="C42" s="66" t="s">
        <v>182</v>
      </c>
      <c r="D42" s="67" t="s">
        <v>183</v>
      </c>
      <c r="E42" s="67" t="s">
        <v>184</v>
      </c>
      <c r="F42" s="65" t="s">
        <v>44</v>
      </c>
      <c r="G42" s="68" t="s">
        <v>185</v>
      </c>
      <c r="H42" s="69" t="s">
        <v>101</v>
      </c>
      <c r="I42" s="70">
        <v>8435634535</v>
      </c>
      <c r="J42" s="71" t="s">
        <v>65</v>
      </c>
      <c r="K42" s="72" t="s">
        <v>49</v>
      </c>
      <c r="L42" s="73"/>
      <c r="M42" s="74">
        <v>1965.27</v>
      </c>
      <c r="N42" s="75"/>
      <c r="O42" s="76">
        <v>23.408290436196154</v>
      </c>
      <c r="P42" s="72" t="s">
        <v>49</v>
      </c>
      <c r="Q42" s="77"/>
      <c r="R42" s="75"/>
      <c r="S42" s="78" t="s">
        <v>49</v>
      </c>
      <c r="T42" s="86">
        <v>184602.51</v>
      </c>
      <c r="U42" s="80">
        <v>8510.97</v>
      </c>
      <c r="V42" s="81"/>
      <c r="W42" s="82"/>
      <c r="X42" s="83" t="s">
        <v>50</v>
      </c>
      <c r="Y42" s="84" t="s">
        <v>50</v>
      </c>
      <c r="Z42" s="66">
        <f t="shared" si="10"/>
        <v>1</v>
      </c>
      <c r="AA42" s="67">
        <f t="shared" si="11"/>
        <v>0</v>
      </c>
      <c r="AB42" s="67">
        <f t="shared" si="12"/>
        <v>0</v>
      </c>
      <c r="AC42" s="67">
        <f t="shared" si="13"/>
        <v>0</v>
      </c>
      <c r="AD42" s="85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5" t="str">
        <f t="shared" si="18"/>
        <v>RLIS</v>
      </c>
      <c r="AI42" s="66">
        <f t="shared" si="19"/>
        <v>0</v>
      </c>
    </row>
    <row r="43" spans="1:35" ht="15">
      <c r="A43" s="64" t="s">
        <v>474</v>
      </c>
      <c r="B43" s="65" t="s">
        <v>475</v>
      </c>
      <c r="C43" s="66" t="s">
        <v>476</v>
      </c>
      <c r="D43" s="67" t="s">
        <v>477</v>
      </c>
      <c r="E43" s="67" t="s">
        <v>478</v>
      </c>
      <c r="F43" s="65" t="s">
        <v>44</v>
      </c>
      <c r="G43" s="68" t="s">
        <v>479</v>
      </c>
      <c r="H43" s="69" t="s">
        <v>480</v>
      </c>
      <c r="I43" s="70">
        <v>8435632123</v>
      </c>
      <c r="J43" s="71" t="s">
        <v>65</v>
      </c>
      <c r="K43" s="72" t="s">
        <v>49</v>
      </c>
      <c r="L43" s="73"/>
      <c r="M43" s="74"/>
      <c r="N43" s="75"/>
      <c r="O43" s="76" t="s">
        <v>400</v>
      </c>
      <c r="P43" s="72" t="s">
        <v>48</v>
      </c>
      <c r="Q43" s="77"/>
      <c r="R43" s="75"/>
      <c r="S43" s="78" t="s">
        <v>49</v>
      </c>
      <c r="T43" s="86"/>
      <c r="U43" s="80"/>
      <c r="V43" s="81"/>
      <c r="W43" s="82"/>
      <c r="X43" s="83"/>
      <c r="Y43" s="84"/>
      <c r="Z43" s="66">
        <f t="shared" si="10"/>
        <v>1</v>
      </c>
      <c r="AA43" s="67">
        <f t="shared" si="11"/>
        <v>0</v>
      </c>
      <c r="AB43" s="67">
        <f t="shared" si="12"/>
        <v>0</v>
      </c>
      <c r="AC43" s="67">
        <f t="shared" si="13"/>
        <v>0</v>
      </c>
      <c r="AD43" s="85" t="str">
        <f t="shared" si="14"/>
        <v>-</v>
      </c>
      <c r="AE43" s="66">
        <f t="shared" si="15"/>
        <v>1</v>
      </c>
      <c r="AF43" s="67">
        <f t="shared" si="16"/>
        <v>0</v>
      </c>
      <c r="AG43" s="67">
        <f t="shared" si="17"/>
        <v>0</v>
      </c>
      <c r="AH43" s="85" t="str">
        <f t="shared" si="18"/>
        <v>-</v>
      </c>
      <c r="AI43" s="66">
        <f t="shared" si="19"/>
        <v>0</v>
      </c>
    </row>
    <row r="44" spans="1:35" ht="15">
      <c r="A44" s="64" t="s">
        <v>186</v>
      </c>
      <c r="B44" s="65" t="s">
        <v>187</v>
      </c>
      <c r="C44" s="66" t="s">
        <v>188</v>
      </c>
      <c r="D44" s="67" t="s">
        <v>189</v>
      </c>
      <c r="E44" s="67" t="s">
        <v>190</v>
      </c>
      <c r="F44" s="65" t="s">
        <v>44</v>
      </c>
      <c r="G44" s="68" t="s">
        <v>191</v>
      </c>
      <c r="H44" s="69" t="s">
        <v>192</v>
      </c>
      <c r="I44" s="70">
        <v>8032754601</v>
      </c>
      <c r="J44" s="71" t="s">
        <v>65</v>
      </c>
      <c r="K44" s="72" t="s">
        <v>49</v>
      </c>
      <c r="L44" s="73"/>
      <c r="M44" s="74">
        <v>3731.2</v>
      </c>
      <c r="N44" s="75"/>
      <c r="O44" s="76">
        <v>23.32518337408313</v>
      </c>
      <c r="P44" s="72" t="s">
        <v>49</v>
      </c>
      <c r="Q44" s="77"/>
      <c r="R44" s="75"/>
      <c r="S44" s="78" t="s">
        <v>49</v>
      </c>
      <c r="T44" s="86">
        <v>206324.04</v>
      </c>
      <c r="U44" s="80">
        <v>8599.37</v>
      </c>
      <c r="V44" s="81"/>
      <c r="W44" s="82"/>
      <c r="X44" s="83" t="s">
        <v>50</v>
      </c>
      <c r="Y44" s="84" t="s">
        <v>50</v>
      </c>
      <c r="Z44" s="66">
        <f t="shared" si="10"/>
        <v>1</v>
      </c>
      <c r="AA44" s="67">
        <f t="shared" si="11"/>
        <v>0</v>
      </c>
      <c r="AB44" s="67">
        <f t="shared" si="12"/>
        <v>0</v>
      </c>
      <c r="AC44" s="67">
        <f t="shared" si="13"/>
        <v>0</v>
      </c>
      <c r="AD44" s="85" t="str">
        <f t="shared" si="14"/>
        <v>-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5" t="str">
        <f t="shared" si="18"/>
        <v>RLIS</v>
      </c>
      <c r="AI44" s="66">
        <f t="shared" si="19"/>
        <v>0</v>
      </c>
    </row>
    <row r="45" spans="1:35" ht="15">
      <c r="A45" s="64" t="s">
        <v>481</v>
      </c>
      <c r="B45" s="65" t="s">
        <v>482</v>
      </c>
      <c r="C45" s="66" t="s">
        <v>483</v>
      </c>
      <c r="D45" s="67" t="s">
        <v>484</v>
      </c>
      <c r="E45" s="67" t="s">
        <v>485</v>
      </c>
      <c r="F45" s="65" t="s">
        <v>44</v>
      </c>
      <c r="G45" s="68" t="s">
        <v>486</v>
      </c>
      <c r="H45" s="69" t="s">
        <v>487</v>
      </c>
      <c r="I45" s="70">
        <v>8036354607</v>
      </c>
      <c r="J45" s="71" t="s">
        <v>365</v>
      </c>
      <c r="K45" s="72" t="s">
        <v>48</v>
      </c>
      <c r="L45" s="73"/>
      <c r="M45" s="74">
        <v>2850.2</v>
      </c>
      <c r="N45" s="75"/>
      <c r="O45" s="76">
        <v>27.606275303643724</v>
      </c>
      <c r="P45" s="72" t="s">
        <v>49</v>
      </c>
      <c r="Q45" s="77"/>
      <c r="R45" s="75"/>
      <c r="S45" s="78" t="s">
        <v>48</v>
      </c>
      <c r="T45" s="86">
        <v>265505.02</v>
      </c>
      <c r="U45" s="80">
        <v>10190</v>
      </c>
      <c r="V45" s="81"/>
      <c r="W45" s="82"/>
      <c r="X45" s="83" t="s">
        <v>50</v>
      </c>
      <c r="Y45" s="84" t="s">
        <v>50</v>
      </c>
      <c r="Z45" s="66">
        <f t="shared" si="10"/>
        <v>0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5" t="str">
        <f t="shared" si="14"/>
        <v>-</v>
      </c>
      <c r="AE45" s="66">
        <f t="shared" si="15"/>
        <v>0</v>
      </c>
      <c r="AF45" s="67">
        <f t="shared" si="16"/>
        <v>1</v>
      </c>
      <c r="AG45" s="67">
        <f t="shared" si="17"/>
        <v>0</v>
      </c>
      <c r="AH45" s="85" t="str">
        <f t="shared" si="18"/>
        <v>-</v>
      </c>
      <c r="AI45" s="66">
        <f t="shared" si="19"/>
        <v>0</v>
      </c>
    </row>
    <row r="46" spans="1:35" ht="15">
      <c r="A46" s="64" t="s">
        <v>488</v>
      </c>
      <c r="B46" s="65" t="s">
        <v>489</v>
      </c>
      <c r="C46" s="66" t="s">
        <v>490</v>
      </c>
      <c r="D46" s="67" t="s">
        <v>491</v>
      </c>
      <c r="E46" s="67" t="s">
        <v>341</v>
      </c>
      <c r="F46" s="65" t="s">
        <v>44</v>
      </c>
      <c r="G46" s="68" t="s">
        <v>492</v>
      </c>
      <c r="H46" s="69" t="s">
        <v>101</v>
      </c>
      <c r="I46" s="70">
        <v>8035367034</v>
      </c>
      <c r="J46" s="71" t="s">
        <v>73</v>
      </c>
      <c r="K46" s="72" t="s">
        <v>48</v>
      </c>
      <c r="L46" s="73"/>
      <c r="M46" s="74"/>
      <c r="N46" s="75"/>
      <c r="O46" s="76" t="s">
        <v>400</v>
      </c>
      <c r="P46" s="72" t="s">
        <v>48</v>
      </c>
      <c r="Q46" s="77"/>
      <c r="R46" s="75"/>
      <c r="S46" s="78" t="s">
        <v>49</v>
      </c>
      <c r="T46" s="86">
        <v>10783.73</v>
      </c>
      <c r="U46" s="80"/>
      <c r="V46" s="81"/>
      <c r="W46" s="82"/>
      <c r="X46" s="83"/>
      <c r="Y46" s="84"/>
      <c r="Z46" s="66">
        <f t="shared" si="10"/>
        <v>0</v>
      </c>
      <c r="AA46" s="67">
        <f t="shared" si="11"/>
        <v>0</v>
      </c>
      <c r="AB46" s="67">
        <f t="shared" si="12"/>
        <v>0</v>
      </c>
      <c r="AC46" s="67">
        <f t="shared" si="13"/>
        <v>0</v>
      </c>
      <c r="AD46" s="85" t="str">
        <f t="shared" si="14"/>
        <v>-</v>
      </c>
      <c r="AE46" s="66">
        <f t="shared" si="15"/>
        <v>1</v>
      </c>
      <c r="AF46" s="67">
        <f t="shared" si="16"/>
        <v>0</v>
      </c>
      <c r="AG46" s="67">
        <f t="shared" si="17"/>
        <v>0</v>
      </c>
      <c r="AH46" s="85" t="str">
        <f t="shared" si="18"/>
        <v>-</v>
      </c>
      <c r="AI46" s="66">
        <f t="shared" si="19"/>
        <v>0</v>
      </c>
    </row>
    <row r="47" spans="1:35" ht="15">
      <c r="A47" s="64" t="s">
        <v>493</v>
      </c>
      <c r="B47" s="65" t="s">
        <v>494</v>
      </c>
      <c r="C47" s="66" t="s">
        <v>495</v>
      </c>
      <c r="D47" s="67" t="s">
        <v>496</v>
      </c>
      <c r="E47" s="67" t="s">
        <v>497</v>
      </c>
      <c r="F47" s="65" t="s">
        <v>44</v>
      </c>
      <c r="G47" s="68" t="s">
        <v>498</v>
      </c>
      <c r="H47" s="69" t="s">
        <v>499</v>
      </c>
      <c r="I47" s="70">
        <v>8436731106</v>
      </c>
      <c r="J47" s="71" t="s">
        <v>373</v>
      </c>
      <c r="K47" s="72" t="s">
        <v>48</v>
      </c>
      <c r="L47" s="73"/>
      <c r="M47" s="74">
        <v>14891.36</v>
      </c>
      <c r="N47" s="75"/>
      <c r="O47" s="76">
        <v>22.48872745490982</v>
      </c>
      <c r="P47" s="72" t="s">
        <v>49</v>
      </c>
      <c r="Q47" s="77"/>
      <c r="R47" s="75"/>
      <c r="S47" s="78" t="s">
        <v>48</v>
      </c>
      <c r="T47" s="86">
        <v>771596.37</v>
      </c>
      <c r="U47" s="80">
        <v>41371.17</v>
      </c>
      <c r="V47" s="81"/>
      <c r="W47" s="82"/>
      <c r="X47" s="83" t="s">
        <v>50</v>
      </c>
      <c r="Y47" s="84" t="s">
        <v>50</v>
      </c>
      <c r="Z47" s="66">
        <f t="shared" si="10"/>
        <v>0</v>
      </c>
      <c r="AA47" s="67">
        <f t="shared" si="11"/>
        <v>0</v>
      </c>
      <c r="AB47" s="67">
        <f t="shared" si="12"/>
        <v>0</v>
      </c>
      <c r="AC47" s="67">
        <f t="shared" si="13"/>
        <v>0</v>
      </c>
      <c r="AD47" s="85" t="str">
        <f t="shared" si="14"/>
        <v>-</v>
      </c>
      <c r="AE47" s="66">
        <f t="shared" si="15"/>
        <v>0</v>
      </c>
      <c r="AF47" s="67">
        <f t="shared" si="16"/>
        <v>1</v>
      </c>
      <c r="AG47" s="67">
        <f t="shared" si="17"/>
        <v>0</v>
      </c>
      <c r="AH47" s="85" t="str">
        <f t="shared" si="18"/>
        <v>-</v>
      </c>
      <c r="AI47" s="66">
        <f t="shared" si="19"/>
        <v>0</v>
      </c>
    </row>
    <row r="48" spans="1:35" ht="15">
      <c r="A48" s="64" t="s">
        <v>193</v>
      </c>
      <c r="B48" s="65" t="s">
        <v>194</v>
      </c>
      <c r="C48" s="66" t="s">
        <v>195</v>
      </c>
      <c r="D48" s="67" t="s">
        <v>196</v>
      </c>
      <c r="E48" s="67" t="s">
        <v>197</v>
      </c>
      <c r="F48" s="65" t="s">
        <v>44</v>
      </c>
      <c r="G48" s="68" t="s">
        <v>198</v>
      </c>
      <c r="H48" s="69" t="s">
        <v>199</v>
      </c>
      <c r="I48" s="70">
        <v>8434932502</v>
      </c>
      <c r="J48" s="71" t="s">
        <v>65</v>
      </c>
      <c r="K48" s="72" t="s">
        <v>49</v>
      </c>
      <c r="L48" s="73"/>
      <c r="M48" s="74">
        <v>1167.51</v>
      </c>
      <c r="N48" s="75"/>
      <c r="O48" s="76">
        <v>24.9597423510467</v>
      </c>
      <c r="P48" s="72" t="s">
        <v>49</v>
      </c>
      <c r="Q48" s="77"/>
      <c r="R48" s="75"/>
      <c r="S48" s="78" t="s">
        <v>49</v>
      </c>
      <c r="T48" s="86">
        <v>77503.88</v>
      </c>
      <c r="U48" s="80">
        <v>3284.97</v>
      </c>
      <c r="V48" s="81"/>
      <c r="W48" s="82"/>
      <c r="X48" s="83" t="s">
        <v>50</v>
      </c>
      <c r="Y48" s="84" t="s">
        <v>50</v>
      </c>
      <c r="Z48" s="66">
        <f t="shared" si="10"/>
        <v>1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5" t="str">
        <f t="shared" si="14"/>
        <v>-</v>
      </c>
      <c r="AE48" s="66">
        <f t="shared" si="15"/>
        <v>1</v>
      </c>
      <c r="AF48" s="67">
        <f t="shared" si="16"/>
        <v>1</v>
      </c>
      <c r="AG48" s="67" t="str">
        <f t="shared" si="17"/>
        <v>Initial</v>
      </c>
      <c r="AH48" s="85" t="str">
        <f t="shared" si="18"/>
        <v>RLIS</v>
      </c>
      <c r="AI48" s="66">
        <f t="shared" si="19"/>
        <v>0</v>
      </c>
    </row>
    <row r="49" spans="1:35" ht="15">
      <c r="A49" s="64" t="s">
        <v>500</v>
      </c>
      <c r="B49" s="65" t="s">
        <v>501</v>
      </c>
      <c r="C49" s="66" t="s">
        <v>502</v>
      </c>
      <c r="D49" s="67" t="s">
        <v>503</v>
      </c>
      <c r="E49" s="67" t="s">
        <v>504</v>
      </c>
      <c r="F49" s="65" t="s">
        <v>44</v>
      </c>
      <c r="G49" s="68" t="s">
        <v>505</v>
      </c>
      <c r="H49" s="69" t="s">
        <v>506</v>
      </c>
      <c r="I49" s="70">
        <v>8433748652</v>
      </c>
      <c r="J49" s="71" t="s">
        <v>365</v>
      </c>
      <c r="K49" s="72" t="s">
        <v>48</v>
      </c>
      <c r="L49" s="73"/>
      <c r="M49" s="74">
        <v>3257.73</v>
      </c>
      <c r="N49" s="75"/>
      <c r="O49" s="76">
        <v>34.219900261220616</v>
      </c>
      <c r="P49" s="72" t="s">
        <v>49</v>
      </c>
      <c r="Q49" s="77"/>
      <c r="R49" s="75"/>
      <c r="S49" s="78" t="s">
        <v>48</v>
      </c>
      <c r="T49" s="86">
        <v>381336.74</v>
      </c>
      <c r="U49" s="80">
        <v>17811.76</v>
      </c>
      <c r="V49" s="81"/>
      <c r="W49" s="82"/>
      <c r="X49" s="83" t="s">
        <v>50</v>
      </c>
      <c r="Y49" s="84" t="s">
        <v>50</v>
      </c>
      <c r="Z49" s="66">
        <f t="shared" si="10"/>
        <v>0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5" t="str">
        <f t="shared" si="14"/>
        <v>-</v>
      </c>
      <c r="AE49" s="66">
        <f t="shared" si="15"/>
        <v>0</v>
      </c>
      <c r="AF49" s="67">
        <f t="shared" si="16"/>
        <v>1</v>
      </c>
      <c r="AG49" s="67">
        <f t="shared" si="17"/>
        <v>0</v>
      </c>
      <c r="AH49" s="85" t="str">
        <f t="shared" si="18"/>
        <v>-</v>
      </c>
      <c r="AI49" s="66">
        <f t="shared" si="19"/>
        <v>0</v>
      </c>
    </row>
    <row r="50" spans="1:35" ht="15">
      <c r="A50" s="64" t="s">
        <v>200</v>
      </c>
      <c r="B50" s="65" t="s">
        <v>201</v>
      </c>
      <c r="C50" s="66" t="s">
        <v>202</v>
      </c>
      <c r="D50" s="67" t="s">
        <v>203</v>
      </c>
      <c r="E50" s="67" t="s">
        <v>204</v>
      </c>
      <c r="F50" s="65" t="s">
        <v>44</v>
      </c>
      <c r="G50" s="68" t="s">
        <v>205</v>
      </c>
      <c r="H50" s="69" t="s">
        <v>206</v>
      </c>
      <c r="I50" s="70">
        <v>8433465391</v>
      </c>
      <c r="J50" s="71" t="s">
        <v>65</v>
      </c>
      <c r="K50" s="72" t="s">
        <v>49</v>
      </c>
      <c r="L50" s="73"/>
      <c r="M50" s="74">
        <v>771.47</v>
      </c>
      <c r="N50" s="75"/>
      <c r="O50" s="76">
        <v>33.25757575757576</v>
      </c>
      <c r="P50" s="72" t="s">
        <v>49</v>
      </c>
      <c r="Q50" s="77"/>
      <c r="R50" s="75"/>
      <c r="S50" s="78" t="s">
        <v>49</v>
      </c>
      <c r="T50" s="86">
        <v>118831.86</v>
      </c>
      <c r="U50" s="80">
        <v>5188.38</v>
      </c>
      <c r="V50" s="81"/>
      <c r="W50" s="82"/>
      <c r="X50" s="83" t="s">
        <v>50</v>
      </c>
      <c r="Y50" s="84" t="s">
        <v>50</v>
      </c>
      <c r="Z50" s="66">
        <f t="shared" si="10"/>
        <v>1</v>
      </c>
      <c r="AA50" s="67">
        <f t="shared" si="11"/>
        <v>0</v>
      </c>
      <c r="AB50" s="67">
        <f t="shared" si="12"/>
        <v>0</v>
      </c>
      <c r="AC50" s="67">
        <f t="shared" si="13"/>
        <v>0</v>
      </c>
      <c r="AD50" s="85" t="str">
        <f t="shared" si="14"/>
        <v>-</v>
      </c>
      <c r="AE50" s="66">
        <f t="shared" si="15"/>
        <v>1</v>
      </c>
      <c r="AF50" s="67">
        <f t="shared" si="16"/>
        <v>1</v>
      </c>
      <c r="AG50" s="67" t="str">
        <f t="shared" si="17"/>
        <v>Initial</v>
      </c>
      <c r="AH50" s="85" t="str">
        <f t="shared" si="18"/>
        <v>RLIS</v>
      </c>
      <c r="AI50" s="66">
        <f t="shared" si="19"/>
        <v>0</v>
      </c>
    </row>
    <row r="51" spans="1:35" ht="15">
      <c r="A51" s="64" t="s">
        <v>207</v>
      </c>
      <c r="B51" s="65" t="s">
        <v>208</v>
      </c>
      <c r="C51" s="66" t="s">
        <v>209</v>
      </c>
      <c r="D51" s="67" t="s">
        <v>210</v>
      </c>
      <c r="E51" s="67" t="s">
        <v>211</v>
      </c>
      <c r="F51" s="65" t="s">
        <v>44</v>
      </c>
      <c r="G51" s="68" t="s">
        <v>212</v>
      </c>
      <c r="H51" s="69" t="s">
        <v>213</v>
      </c>
      <c r="I51" s="70">
        <v>8433862358</v>
      </c>
      <c r="J51" s="71" t="s">
        <v>65</v>
      </c>
      <c r="K51" s="72" t="s">
        <v>49</v>
      </c>
      <c r="L51" s="73"/>
      <c r="M51" s="74">
        <v>1352.73</v>
      </c>
      <c r="N51" s="75"/>
      <c r="O51" s="76">
        <v>22.987616099071207</v>
      </c>
      <c r="P51" s="72" t="s">
        <v>49</v>
      </c>
      <c r="Q51" s="77"/>
      <c r="R51" s="75"/>
      <c r="S51" s="78" t="s">
        <v>49</v>
      </c>
      <c r="T51" s="86">
        <v>80726.13</v>
      </c>
      <c r="U51" s="80">
        <v>3056.33</v>
      </c>
      <c r="V51" s="81"/>
      <c r="W51" s="82"/>
      <c r="X51" s="83" t="s">
        <v>50</v>
      </c>
      <c r="Y51" s="84" t="s">
        <v>50</v>
      </c>
      <c r="Z51" s="66">
        <f t="shared" si="10"/>
        <v>1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5" t="str">
        <f t="shared" si="14"/>
        <v>-</v>
      </c>
      <c r="AE51" s="66">
        <f t="shared" si="15"/>
        <v>1</v>
      </c>
      <c r="AF51" s="67">
        <f t="shared" si="16"/>
        <v>1</v>
      </c>
      <c r="AG51" s="67" t="str">
        <f t="shared" si="17"/>
        <v>Initial</v>
      </c>
      <c r="AH51" s="85" t="str">
        <f t="shared" si="18"/>
        <v>RLIS</v>
      </c>
      <c r="AI51" s="66">
        <f t="shared" si="19"/>
        <v>0</v>
      </c>
    </row>
    <row r="52" spans="1:35" ht="15">
      <c r="A52" s="64" t="s">
        <v>214</v>
      </c>
      <c r="B52" s="65" t="s">
        <v>215</v>
      </c>
      <c r="C52" s="66" t="s">
        <v>216</v>
      </c>
      <c r="D52" s="67" t="s">
        <v>217</v>
      </c>
      <c r="E52" s="67" t="s">
        <v>218</v>
      </c>
      <c r="F52" s="65" t="s">
        <v>44</v>
      </c>
      <c r="G52" s="68" t="s">
        <v>219</v>
      </c>
      <c r="H52" s="69" t="s">
        <v>220</v>
      </c>
      <c r="I52" s="70">
        <v>8434367175</v>
      </c>
      <c r="J52" s="71" t="s">
        <v>47</v>
      </c>
      <c r="K52" s="72" t="s">
        <v>48</v>
      </c>
      <c r="L52" s="73"/>
      <c r="M52" s="74">
        <v>9189.04</v>
      </c>
      <c r="N52" s="75"/>
      <c r="O52" s="76">
        <v>30.333846944016436</v>
      </c>
      <c r="P52" s="72" t="s">
        <v>49</v>
      </c>
      <c r="Q52" s="77"/>
      <c r="R52" s="75"/>
      <c r="S52" s="78" t="s">
        <v>49</v>
      </c>
      <c r="T52" s="86">
        <v>680474.58</v>
      </c>
      <c r="U52" s="80">
        <v>29771.24</v>
      </c>
      <c r="V52" s="81"/>
      <c r="W52" s="82"/>
      <c r="X52" s="83" t="s">
        <v>50</v>
      </c>
      <c r="Y52" s="84" t="s">
        <v>50</v>
      </c>
      <c r="Z52" s="66">
        <f t="shared" si="10"/>
        <v>0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5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5" t="str">
        <f t="shared" si="18"/>
        <v>RLIS</v>
      </c>
      <c r="AI52" s="66">
        <f t="shared" si="19"/>
        <v>0</v>
      </c>
    </row>
    <row r="53" spans="1:35" ht="15">
      <c r="A53" s="64" t="s">
        <v>507</v>
      </c>
      <c r="B53" s="65" t="s">
        <v>508</v>
      </c>
      <c r="C53" s="66" t="s">
        <v>509</v>
      </c>
      <c r="D53" s="67" t="s">
        <v>510</v>
      </c>
      <c r="E53" s="67" t="s">
        <v>511</v>
      </c>
      <c r="F53" s="65" t="s">
        <v>44</v>
      </c>
      <c r="G53" s="68" t="s">
        <v>512</v>
      </c>
      <c r="H53" s="69" t="s">
        <v>513</v>
      </c>
      <c r="I53" s="70">
        <v>8643553162</v>
      </c>
      <c r="J53" s="71" t="s">
        <v>373</v>
      </c>
      <c r="K53" s="72" t="s">
        <v>48</v>
      </c>
      <c r="L53" s="73"/>
      <c r="M53" s="74">
        <v>70213.29</v>
      </c>
      <c r="N53" s="75"/>
      <c r="O53" s="76">
        <v>18.09081730650841</v>
      </c>
      <c r="P53" s="72" t="s">
        <v>48</v>
      </c>
      <c r="Q53" s="77"/>
      <c r="R53" s="75"/>
      <c r="S53" s="78" t="s">
        <v>48</v>
      </c>
      <c r="T53" s="86">
        <v>2546217.56</v>
      </c>
      <c r="U53" s="80">
        <v>150962.54</v>
      </c>
      <c r="V53" s="81"/>
      <c r="W53" s="82"/>
      <c r="X53" s="83" t="s">
        <v>50</v>
      </c>
      <c r="Y53" s="84" t="s">
        <v>50</v>
      </c>
      <c r="Z53" s="66">
        <f t="shared" si="10"/>
        <v>0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5" t="str">
        <f t="shared" si="14"/>
        <v>-</v>
      </c>
      <c r="AE53" s="66">
        <f t="shared" si="15"/>
        <v>0</v>
      </c>
      <c r="AF53" s="67">
        <f t="shared" si="16"/>
        <v>0</v>
      </c>
      <c r="AG53" s="67">
        <f t="shared" si="17"/>
        <v>0</v>
      </c>
      <c r="AH53" s="85" t="str">
        <f t="shared" si="18"/>
        <v>-</v>
      </c>
      <c r="AI53" s="66">
        <f t="shared" si="19"/>
        <v>0</v>
      </c>
    </row>
    <row r="54" spans="1:35" ht="15">
      <c r="A54" s="64" t="s">
        <v>221</v>
      </c>
      <c r="B54" s="65" t="s">
        <v>222</v>
      </c>
      <c r="C54" s="66" t="s">
        <v>223</v>
      </c>
      <c r="D54" s="67" t="s">
        <v>224</v>
      </c>
      <c r="E54" s="67" t="s">
        <v>225</v>
      </c>
      <c r="F54" s="65" t="s">
        <v>44</v>
      </c>
      <c r="G54" s="68" t="s">
        <v>226</v>
      </c>
      <c r="H54" s="69" t="s">
        <v>227</v>
      </c>
      <c r="I54" s="70">
        <v>8649415424</v>
      </c>
      <c r="J54" s="71" t="s">
        <v>47</v>
      </c>
      <c r="K54" s="72" t="s">
        <v>48</v>
      </c>
      <c r="L54" s="73"/>
      <c r="M54" s="74">
        <v>8469.93</v>
      </c>
      <c r="N54" s="75"/>
      <c r="O54" s="76">
        <v>24.75827717550542</v>
      </c>
      <c r="P54" s="72" t="s">
        <v>49</v>
      </c>
      <c r="Q54" s="77"/>
      <c r="R54" s="75"/>
      <c r="S54" s="78" t="s">
        <v>49</v>
      </c>
      <c r="T54" s="86">
        <v>505046.87</v>
      </c>
      <c r="U54" s="80">
        <v>22769.76</v>
      </c>
      <c r="V54" s="81"/>
      <c r="W54" s="82"/>
      <c r="X54" s="83" t="s">
        <v>50</v>
      </c>
      <c r="Y54" s="84" t="s">
        <v>50</v>
      </c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5" t="str">
        <f t="shared" si="14"/>
        <v>-</v>
      </c>
      <c r="AE54" s="66">
        <f t="shared" si="15"/>
        <v>1</v>
      </c>
      <c r="AF54" s="67">
        <f t="shared" si="16"/>
        <v>1</v>
      </c>
      <c r="AG54" s="67" t="str">
        <f t="shared" si="17"/>
        <v>Initial</v>
      </c>
      <c r="AH54" s="85" t="str">
        <f t="shared" si="18"/>
        <v>RLIS</v>
      </c>
      <c r="AI54" s="66">
        <f t="shared" si="19"/>
        <v>0</v>
      </c>
    </row>
    <row r="55" spans="1:35" ht="15">
      <c r="A55" s="64" t="s">
        <v>228</v>
      </c>
      <c r="B55" s="65" t="s">
        <v>229</v>
      </c>
      <c r="C55" s="66" t="s">
        <v>230</v>
      </c>
      <c r="D55" s="67" t="s">
        <v>231</v>
      </c>
      <c r="E55" s="67" t="s">
        <v>232</v>
      </c>
      <c r="F55" s="65" t="s">
        <v>44</v>
      </c>
      <c r="G55" s="68" t="s">
        <v>233</v>
      </c>
      <c r="H55" s="69" t="s">
        <v>234</v>
      </c>
      <c r="I55" s="70">
        <v>8644567496</v>
      </c>
      <c r="J55" s="71" t="s">
        <v>235</v>
      </c>
      <c r="K55" s="72" t="s">
        <v>49</v>
      </c>
      <c r="L55" s="73"/>
      <c r="M55" s="74">
        <v>936.58</v>
      </c>
      <c r="N55" s="75"/>
      <c r="O55" s="76">
        <v>23.698959167333868</v>
      </c>
      <c r="P55" s="72" t="s">
        <v>49</v>
      </c>
      <c r="Q55" s="77"/>
      <c r="R55" s="75"/>
      <c r="S55" s="78" t="s">
        <v>49</v>
      </c>
      <c r="T55" s="86">
        <v>45927.66</v>
      </c>
      <c r="U55" s="80">
        <v>2545.82</v>
      </c>
      <c r="V55" s="81"/>
      <c r="W55" s="82"/>
      <c r="X55" s="83" t="s">
        <v>50</v>
      </c>
      <c r="Y55" s="84" t="s">
        <v>50</v>
      </c>
      <c r="Z55" s="66">
        <f t="shared" si="10"/>
        <v>1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5" t="str">
        <f t="shared" si="14"/>
        <v>-</v>
      </c>
      <c r="AE55" s="66">
        <f t="shared" si="15"/>
        <v>1</v>
      </c>
      <c r="AF55" s="67">
        <f t="shared" si="16"/>
        <v>1</v>
      </c>
      <c r="AG55" s="67" t="str">
        <f t="shared" si="17"/>
        <v>Initial</v>
      </c>
      <c r="AH55" s="85" t="str">
        <f t="shared" si="18"/>
        <v>RLIS</v>
      </c>
      <c r="AI55" s="66">
        <f t="shared" si="19"/>
        <v>0</v>
      </c>
    </row>
    <row r="56" spans="1:35" ht="15">
      <c r="A56" s="64" t="s">
        <v>514</v>
      </c>
      <c r="B56" s="65" t="s">
        <v>515</v>
      </c>
      <c r="C56" s="66" t="s">
        <v>516</v>
      </c>
      <c r="D56" s="67" t="s">
        <v>517</v>
      </c>
      <c r="E56" s="67" t="s">
        <v>518</v>
      </c>
      <c r="F56" s="65" t="s">
        <v>44</v>
      </c>
      <c r="G56" s="68" t="s">
        <v>519</v>
      </c>
      <c r="H56" s="69" t="s">
        <v>520</v>
      </c>
      <c r="I56" s="70">
        <v>8645434059</v>
      </c>
      <c r="J56" s="71" t="s">
        <v>137</v>
      </c>
      <c r="K56" s="72" t="s">
        <v>49</v>
      </c>
      <c r="L56" s="73"/>
      <c r="M56" s="74">
        <v>1527.02</v>
      </c>
      <c r="N56" s="75"/>
      <c r="O56" s="76">
        <v>18.100649350649352</v>
      </c>
      <c r="P56" s="72" t="s">
        <v>48</v>
      </c>
      <c r="Q56" s="77"/>
      <c r="R56" s="75"/>
      <c r="S56" s="78" t="s">
        <v>49</v>
      </c>
      <c r="T56" s="86">
        <v>57078.94</v>
      </c>
      <c r="U56" s="80">
        <v>1518.51</v>
      </c>
      <c r="V56" s="81"/>
      <c r="W56" s="82"/>
      <c r="X56" s="83" t="s">
        <v>381</v>
      </c>
      <c r="Y56" s="84" t="s">
        <v>50</v>
      </c>
      <c r="Z56" s="66">
        <f t="shared" si="10"/>
        <v>1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5" t="str">
        <f t="shared" si="14"/>
        <v>-</v>
      </c>
      <c r="AE56" s="66">
        <f t="shared" si="15"/>
        <v>1</v>
      </c>
      <c r="AF56" s="67">
        <f t="shared" si="16"/>
        <v>0</v>
      </c>
      <c r="AG56" s="67">
        <f t="shared" si="17"/>
        <v>0</v>
      </c>
      <c r="AH56" s="85" t="str">
        <f t="shared" si="18"/>
        <v>-</v>
      </c>
      <c r="AI56" s="66">
        <f t="shared" si="19"/>
        <v>0</v>
      </c>
    </row>
    <row r="57" spans="1:35" ht="15">
      <c r="A57" s="64" t="s">
        <v>521</v>
      </c>
      <c r="B57" s="65" t="s">
        <v>522</v>
      </c>
      <c r="C57" s="66" t="s">
        <v>523</v>
      </c>
      <c r="D57" s="67" t="s">
        <v>524</v>
      </c>
      <c r="E57" s="67" t="s">
        <v>225</v>
      </c>
      <c r="F57" s="65" t="s">
        <v>44</v>
      </c>
      <c r="G57" s="68" t="s">
        <v>525</v>
      </c>
      <c r="H57" s="69" t="s">
        <v>526</v>
      </c>
      <c r="I57" s="70">
        <v>8649415750</v>
      </c>
      <c r="J57" s="71" t="s">
        <v>137</v>
      </c>
      <c r="K57" s="72" t="s">
        <v>49</v>
      </c>
      <c r="L57" s="73"/>
      <c r="M57" s="74"/>
      <c r="N57" s="75"/>
      <c r="O57" s="76" t="s">
        <v>400</v>
      </c>
      <c r="P57" s="72" t="s">
        <v>48</v>
      </c>
      <c r="Q57" s="77"/>
      <c r="R57" s="75"/>
      <c r="S57" s="78" t="s">
        <v>49</v>
      </c>
      <c r="T57" s="86"/>
      <c r="U57" s="80"/>
      <c r="V57" s="81"/>
      <c r="W57" s="82"/>
      <c r="X57" s="83"/>
      <c r="Y57" s="84"/>
      <c r="Z57" s="66">
        <f t="shared" si="10"/>
        <v>1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5" t="str">
        <f t="shared" si="14"/>
        <v>-</v>
      </c>
      <c r="AE57" s="66">
        <f t="shared" si="15"/>
        <v>1</v>
      </c>
      <c r="AF57" s="67">
        <f t="shared" si="16"/>
        <v>0</v>
      </c>
      <c r="AG57" s="67">
        <f t="shared" si="17"/>
        <v>0</v>
      </c>
      <c r="AH57" s="85" t="str">
        <f t="shared" si="18"/>
        <v>-</v>
      </c>
      <c r="AI57" s="66">
        <f t="shared" si="19"/>
        <v>0</v>
      </c>
    </row>
    <row r="58" spans="1:35" ht="15">
      <c r="A58" s="64" t="s">
        <v>236</v>
      </c>
      <c r="B58" s="65" t="s">
        <v>237</v>
      </c>
      <c r="C58" s="66" t="s">
        <v>238</v>
      </c>
      <c r="D58" s="67" t="s">
        <v>239</v>
      </c>
      <c r="E58" s="67" t="s">
        <v>240</v>
      </c>
      <c r="F58" s="65" t="s">
        <v>44</v>
      </c>
      <c r="G58" s="68" t="s">
        <v>241</v>
      </c>
      <c r="H58" s="69" t="s">
        <v>242</v>
      </c>
      <c r="I58" s="70">
        <v>8039434576</v>
      </c>
      <c r="J58" s="71" t="s">
        <v>47</v>
      </c>
      <c r="K58" s="72" t="s">
        <v>48</v>
      </c>
      <c r="L58" s="73"/>
      <c r="M58" s="74">
        <v>2374.49</v>
      </c>
      <c r="N58" s="75"/>
      <c r="O58" s="76">
        <v>23.675357443229604</v>
      </c>
      <c r="P58" s="72" t="s">
        <v>49</v>
      </c>
      <c r="Q58" s="77"/>
      <c r="R58" s="75"/>
      <c r="S58" s="78" t="s">
        <v>49</v>
      </c>
      <c r="T58" s="86">
        <v>166598.27</v>
      </c>
      <c r="U58" s="80">
        <v>5382.34</v>
      </c>
      <c r="V58" s="81"/>
      <c r="W58" s="82"/>
      <c r="X58" s="83" t="s">
        <v>50</v>
      </c>
      <c r="Y58" s="84" t="s">
        <v>50</v>
      </c>
      <c r="Z58" s="66">
        <f t="shared" si="10"/>
        <v>0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5" t="str">
        <f t="shared" si="14"/>
        <v>-</v>
      </c>
      <c r="AE58" s="66">
        <f t="shared" si="15"/>
        <v>1</v>
      </c>
      <c r="AF58" s="67">
        <f t="shared" si="16"/>
        <v>1</v>
      </c>
      <c r="AG58" s="67" t="str">
        <f t="shared" si="17"/>
        <v>Initial</v>
      </c>
      <c r="AH58" s="85" t="str">
        <f t="shared" si="18"/>
        <v>RLIS</v>
      </c>
      <c r="AI58" s="66">
        <f t="shared" si="19"/>
        <v>0</v>
      </c>
    </row>
    <row r="59" spans="1:35" ht="15">
      <c r="A59" s="64" t="s">
        <v>243</v>
      </c>
      <c r="B59" s="65" t="s">
        <v>244</v>
      </c>
      <c r="C59" s="66" t="s">
        <v>245</v>
      </c>
      <c r="D59" s="67" t="s">
        <v>246</v>
      </c>
      <c r="E59" s="67" t="s">
        <v>247</v>
      </c>
      <c r="F59" s="65" t="s">
        <v>44</v>
      </c>
      <c r="G59" s="68" t="s">
        <v>248</v>
      </c>
      <c r="H59" s="69" t="s">
        <v>249</v>
      </c>
      <c r="I59" s="70">
        <v>8036255000</v>
      </c>
      <c r="J59" s="71" t="s">
        <v>137</v>
      </c>
      <c r="K59" s="72" t="s">
        <v>49</v>
      </c>
      <c r="L59" s="73"/>
      <c r="M59" s="74">
        <v>978.82</v>
      </c>
      <c r="N59" s="75"/>
      <c r="O59" s="76">
        <v>42.91725105189341</v>
      </c>
      <c r="P59" s="72" t="s">
        <v>49</v>
      </c>
      <c r="Q59" s="77"/>
      <c r="R59" s="75"/>
      <c r="S59" s="78" t="s">
        <v>49</v>
      </c>
      <c r="T59" s="86">
        <v>165902.96</v>
      </c>
      <c r="U59" s="80">
        <v>7814.15</v>
      </c>
      <c r="V59" s="81"/>
      <c r="W59" s="82"/>
      <c r="X59" s="83" t="s">
        <v>50</v>
      </c>
      <c r="Y59" s="84" t="s">
        <v>50</v>
      </c>
      <c r="Z59" s="66">
        <f t="shared" si="10"/>
        <v>1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5" t="str">
        <f t="shared" si="14"/>
        <v>-</v>
      </c>
      <c r="AE59" s="66">
        <f t="shared" si="15"/>
        <v>1</v>
      </c>
      <c r="AF59" s="67">
        <f t="shared" si="16"/>
        <v>1</v>
      </c>
      <c r="AG59" s="67" t="str">
        <f t="shared" si="17"/>
        <v>Initial</v>
      </c>
      <c r="AH59" s="85" t="str">
        <f t="shared" si="18"/>
        <v>RLIS</v>
      </c>
      <c r="AI59" s="66">
        <f t="shared" si="19"/>
        <v>0</v>
      </c>
    </row>
    <row r="60" spans="1:35" ht="15">
      <c r="A60" s="64" t="s">
        <v>527</v>
      </c>
      <c r="B60" s="65" t="s">
        <v>528</v>
      </c>
      <c r="C60" s="66" t="s">
        <v>529</v>
      </c>
      <c r="D60" s="67" t="s">
        <v>530</v>
      </c>
      <c r="E60" s="67" t="s">
        <v>531</v>
      </c>
      <c r="F60" s="65" t="s">
        <v>44</v>
      </c>
      <c r="G60" s="68" t="s">
        <v>532</v>
      </c>
      <c r="H60" s="69" t="s">
        <v>101</v>
      </c>
      <c r="I60" s="70">
        <v>8434886717</v>
      </c>
      <c r="J60" s="71" t="s">
        <v>373</v>
      </c>
      <c r="K60" s="72" t="s">
        <v>48</v>
      </c>
      <c r="L60" s="73"/>
      <c r="M60" s="74">
        <v>35754.98</v>
      </c>
      <c r="N60" s="75"/>
      <c r="O60" s="76">
        <v>24.289671547289277</v>
      </c>
      <c r="P60" s="72" t="s">
        <v>49</v>
      </c>
      <c r="Q60" s="77"/>
      <c r="R60" s="75"/>
      <c r="S60" s="78" t="s">
        <v>48</v>
      </c>
      <c r="T60" s="86">
        <v>165902.96</v>
      </c>
      <c r="U60" s="80">
        <v>99849.7</v>
      </c>
      <c r="V60" s="81"/>
      <c r="W60" s="82"/>
      <c r="X60" s="83" t="s">
        <v>50</v>
      </c>
      <c r="Y60" s="84" t="s">
        <v>50</v>
      </c>
      <c r="Z60" s="66">
        <f t="shared" si="10"/>
        <v>0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5" t="str">
        <f t="shared" si="14"/>
        <v>-</v>
      </c>
      <c r="AE60" s="66">
        <f t="shared" si="15"/>
        <v>0</v>
      </c>
      <c r="AF60" s="67">
        <f t="shared" si="16"/>
        <v>1</v>
      </c>
      <c r="AG60" s="67">
        <f t="shared" si="17"/>
        <v>0</v>
      </c>
      <c r="AH60" s="85" t="str">
        <f t="shared" si="18"/>
        <v>-</v>
      </c>
      <c r="AI60" s="66">
        <f t="shared" si="19"/>
        <v>0</v>
      </c>
    </row>
    <row r="61" spans="1:35" ht="15">
      <c r="A61" s="64" t="s">
        <v>250</v>
      </c>
      <c r="B61" s="65" t="s">
        <v>251</v>
      </c>
      <c r="C61" s="66" t="s">
        <v>252</v>
      </c>
      <c r="D61" s="67" t="s">
        <v>253</v>
      </c>
      <c r="E61" s="67" t="s">
        <v>254</v>
      </c>
      <c r="F61" s="65" t="s">
        <v>44</v>
      </c>
      <c r="G61" s="68" t="s">
        <v>255</v>
      </c>
      <c r="H61" s="69" t="s">
        <v>256</v>
      </c>
      <c r="I61" s="70">
        <v>8437171110</v>
      </c>
      <c r="J61" s="71" t="s">
        <v>47</v>
      </c>
      <c r="K61" s="72" t="s">
        <v>48</v>
      </c>
      <c r="L61" s="73"/>
      <c r="M61" s="74">
        <v>2967.78</v>
      </c>
      <c r="N61" s="75"/>
      <c r="O61" s="76">
        <v>33.5746380429356</v>
      </c>
      <c r="P61" s="72" t="s">
        <v>49</v>
      </c>
      <c r="Q61" s="77"/>
      <c r="R61" s="75"/>
      <c r="S61" s="78" t="s">
        <v>49</v>
      </c>
      <c r="T61" s="86">
        <v>275465.29</v>
      </c>
      <c r="U61" s="80">
        <v>11721.07</v>
      </c>
      <c r="V61" s="81"/>
      <c r="W61" s="82"/>
      <c r="X61" s="83" t="s">
        <v>50</v>
      </c>
      <c r="Y61" s="84" t="s">
        <v>50</v>
      </c>
      <c r="Z61" s="66">
        <f t="shared" si="10"/>
        <v>0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5" t="str">
        <f t="shared" si="14"/>
        <v>-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5" t="str">
        <f t="shared" si="18"/>
        <v>RLIS</v>
      </c>
      <c r="AI61" s="66">
        <f t="shared" si="19"/>
        <v>0</v>
      </c>
    </row>
    <row r="62" spans="1:35" ht="15">
      <c r="A62" s="64" t="s">
        <v>533</v>
      </c>
      <c r="B62" s="65" t="s">
        <v>534</v>
      </c>
      <c r="C62" s="66" t="s">
        <v>535</v>
      </c>
      <c r="D62" s="67" t="s">
        <v>536</v>
      </c>
      <c r="E62" s="67" t="s">
        <v>537</v>
      </c>
      <c r="F62" s="65" t="s">
        <v>44</v>
      </c>
      <c r="G62" s="68" t="s">
        <v>538</v>
      </c>
      <c r="H62" s="69" t="s">
        <v>539</v>
      </c>
      <c r="I62" s="70">
        <v>8034328416</v>
      </c>
      <c r="J62" s="71" t="s">
        <v>365</v>
      </c>
      <c r="K62" s="72" t="s">
        <v>48</v>
      </c>
      <c r="L62" s="73"/>
      <c r="M62" s="74">
        <v>10177.44</v>
      </c>
      <c r="N62" s="75"/>
      <c r="O62" s="76">
        <v>20.687752850312616</v>
      </c>
      <c r="P62" s="72" t="s">
        <v>49</v>
      </c>
      <c r="Q62" s="77"/>
      <c r="R62" s="75"/>
      <c r="S62" s="78" t="s">
        <v>48</v>
      </c>
      <c r="T62" s="86">
        <v>418576.99</v>
      </c>
      <c r="U62" s="80">
        <v>21759.15</v>
      </c>
      <c r="V62" s="81"/>
      <c r="W62" s="82"/>
      <c r="X62" s="83" t="s">
        <v>50</v>
      </c>
      <c r="Y62" s="84" t="s">
        <v>50</v>
      </c>
      <c r="Z62" s="66">
        <f t="shared" si="10"/>
        <v>0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5" t="str">
        <f t="shared" si="14"/>
        <v>-</v>
      </c>
      <c r="AE62" s="66">
        <f t="shared" si="15"/>
        <v>0</v>
      </c>
      <c r="AF62" s="67">
        <f t="shared" si="16"/>
        <v>1</v>
      </c>
      <c r="AG62" s="67">
        <f t="shared" si="17"/>
        <v>0</v>
      </c>
      <c r="AH62" s="85" t="str">
        <f t="shared" si="18"/>
        <v>-</v>
      </c>
      <c r="AI62" s="66">
        <f t="shared" si="19"/>
        <v>0</v>
      </c>
    </row>
    <row r="63" spans="1:35" ht="15">
      <c r="A63" s="64" t="s">
        <v>257</v>
      </c>
      <c r="B63" s="65" t="s">
        <v>258</v>
      </c>
      <c r="C63" s="66" t="s">
        <v>259</v>
      </c>
      <c r="D63" s="67" t="s">
        <v>260</v>
      </c>
      <c r="E63" s="67" t="s">
        <v>261</v>
      </c>
      <c r="F63" s="65" t="s">
        <v>44</v>
      </c>
      <c r="G63" s="68" t="s">
        <v>262</v>
      </c>
      <c r="H63" s="69" t="s">
        <v>263</v>
      </c>
      <c r="I63" s="70">
        <v>8034168806</v>
      </c>
      <c r="J63" s="71" t="s">
        <v>47</v>
      </c>
      <c r="K63" s="72" t="s">
        <v>48</v>
      </c>
      <c r="L63" s="73"/>
      <c r="M63" s="74">
        <v>11032.42</v>
      </c>
      <c r="N63" s="75"/>
      <c r="O63" s="76">
        <v>24.211232938017453</v>
      </c>
      <c r="P63" s="72" t="s">
        <v>49</v>
      </c>
      <c r="Q63" s="77"/>
      <c r="R63" s="75"/>
      <c r="S63" s="78" t="s">
        <v>49</v>
      </c>
      <c r="T63" s="86">
        <v>564886.89</v>
      </c>
      <c r="U63" s="80">
        <v>33157.89</v>
      </c>
      <c r="V63" s="81"/>
      <c r="W63" s="82"/>
      <c r="X63" s="83" t="s">
        <v>50</v>
      </c>
      <c r="Y63" s="84" t="s">
        <v>50</v>
      </c>
      <c r="Z63" s="66">
        <f t="shared" si="10"/>
        <v>0</v>
      </c>
      <c r="AA63" s="67">
        <f t="shared" si="11"/>
        <v>0</v>
      </c>
      <c r="AB63" s="67">
        <f t="shared" si="12"/>
        <v>0</v>
      </c>
      <c r="AC63" s="67">
        <f t="shared" si="13"/>
        <v>0</v>
      </c>
      <c r="AD63" s="85" t="str">
        <f t="shared" si="14"/>
        <v>-</v>
      </c>
      <c r="AE63" s="66">
        <f t="shared" si="15"/>
        <v>1</v>
      </c>
      <c r="AF63" s="67">
        <f t="shared" si="16"/>
        <v>1</v>
      </c>
      <c r="AG63" s="67" t="str">
        <f t="shared" si="17"/>
        <v>Initial</v>
      </c>
      <c r="AH63" s="85" t="str">
        <f t="shared" si="18"/>
        <v>RLIS</v>
      </c>
      <c r="AI63" s="66">
        <f t="shared" si="19"/>
        <v>0</v>
      </c>
    </row>
    <row r="64" spans="1:35" ht="15">
      <c r="A64" s="64" t="s">
        <v>540</v>
      </c>
      <c r="B64" s="65" t="s">
        <v>541</v>
      </c>
      <c r="C64" s="66" t="s">
        <v>542</v>
      </c>
      <c r="D64" s="67" t="s">
        <v>543</v>
      </c>
      <c r="E64" s="67" t="s">
        <v>544</v>
      </c>
      <c r="F64" s="65" t="s">
        <v>44</v>
      </c>
      <c r="G64" s="68" t="s">
        <v>545</v>
      </c>
      <c r="H64" s="69" t="s">
        <v>546</v>
      </c>
      <c r="I64" s="70">
        <v>8649843568</v>
      </c>
      <c r="J64" s="71" t="s">
        <v>365</v>
      </c>
      <c r="K64" s="72" t="s">
        <v>48</v>
      </c>
      <c r="L64" s="73"/>
      <c r="M64" s="74">
        <v>5361.2</v>
      </c>
      <c r="N64" s="75"/>
      <c r="O64" s="76">
        <v>24.089037963104133</v>
      </c>
      <c r="P64" s="72" t="s">
        <v>49</v>
      </c>
      <c r="Q64" s="77"/>
      <c r="R64" s="75"/>
      <c r="S64" s="78" t="s">
        <v>48</v>
      </c>
      <c r="T64" s="86">
        <v>300007.94</v>
      </c>
      <c r="U64" s="80">
        <v>15491.12</v>
      </c>
      <c r="V64" s="81"/>
      <c r="W64" s="82"/>
      <c r="X64" s="83" t="s">
        <v>50</v>
      </c>
      <c r="Y64" s="84" t="s">
        <v>50</v>
      </c>
      <c r="Z64" s="66">
        <f t="shared" si="10"/>
        <v>0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5" t="str">
        <f t="shared" si="14"/>
        <v>-</v>
      </c>
      <c r="AE64" s="66">
        <f t="shared" si="15"/>
        <v>0</v>
      </c>
      <c r="AF64" s="67">
        <f t="shared" si="16"/>
        <v>1</v>
      </c>
      <c r="AG64" s="67">
        <f t="shared" si="17"/>
        <v>0</v>
      </c>
      <c r="AH64" s="85" t="str">
        <f t="shared" si="18"/>
        <v>-</v>
      </c>
      <c r="AI64" s="66">
        <f t="shared" si="19"/>
        <v>0</v>
      </c>
    </row>
    <row r="65" spans="1:35" ht="15">
      <c r="A65" s="64" t="s">
        <v>547</v>
      </c>
      <c r="B65" s="65" t="s">
        <v>548</v>
      </c>
      <c r="C65" s="66" t="s">
        <v>549</v>
      </c>
      <c r="D65" s="67" t="s">
        <v>550</v>
      </c>
      <c r="E65" s="67" t="s">
        <v>551</v>
      </c>
      <c r="F65" s="65" t="s">
        <v>44</v>
      </c>
      <c r="G65" s="68" t="s">
        <v>552</v>
      </c>
      <c r="H65" s="69" t="s">
        <v>553</v>
      </c>
      <c r="I65" s="70">
        <v>8648330800</v>
      </c>
      <c r="J65" s="71" t="s">
        <v>365</v>
      </c>
      <c r="K65" s="72" t="s">
        <v>48</v>
      </c>
      <c r="L65" s="73"/>
      <c r="M65" s="74">
        <v>2856.58</v>
      </c>
      <c r="N65" s="75"/>
      <c r="O65" s="76">
        <v>27.319148936170212</v>
      </c>
      <c r="P65" s="72" t="s">
        <v>49</v>
      </c>
      <c r="Q65" s="77"/>
      <c r="R65" s="75"/>
      <c r="S65" s="78" t="s">
        <v>48</v>
      </c>
      <c r="T65" s="86">
        <v>201628.74</v>
      </c>
      <c r="U65" s="80">
        <v>10804.11</v>
      </c>
      <c r="V65" s="81"/>
      <c r="W65" s="82"/>
      <c r="X65" s="83" t="s">
        <v>50</v>
      </c>
      <c r="Y65" s="84" t="s">
        <v>50</v>
      </c>
      <c r="Z65" s="66">
        <f t="shared" si="10"/>
        <v>0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5" t="str">
        <f t="shared" si="14"/>
        <v>-</v>
      </c>
      <c r="AE65" s="66">
        <f t="shared" si="15"/>
        <v>0</v>
      </c>
      <c r="AF65" s="67">
        <f t="shared" si="16"/>
        <v>1</v>
      </c>
      <c r="AG65" s="67">
        <f t="shared" si="17"/>
        <v>0</v>
      </c>
      <c r="AH65" s="85" t="str">
        <f t="shared" si="18"/>
        <v>-</v>
      </c>
      <c r="AI65" s="66">
        <f t="shared" si="19"/>
        <v>0</v>
      </c>
    </row>
    <row r="66" spans="1:35" ht="15">
      <c r="A66" s="64" t="s">
        <v>264</v>
      </c>
      <c r="B66" s="65" t="s">
        <v>265</v>
      </c>
      <c r="C66" s="66" t="s">
        <v>266</v>
      </c>
      <c r="D66" s="67" t="s">
        <v>267</v>
      </c>
      <c r="E66" s="67" t="s">
        <v>268</v>
      </c>
      <c r="F66" s="65" t="s">
        <v>44</v>
      </c>
      <c r="G66" s="68" t="s">
        <v>269</v>
      </c>
      <c r="H66" s="69" t="s">
        <v>270</v>
      </c>
      <c r="I66" s="70">
        <v>8034845327</v>
      </c>
      <c r="J66" s="71" t="s">
        <v>47</v>
      </c>
      <c r="K66" s="72" t="s">
        <v>48</v>
      </c>
      <c r="L66" s="73"/>
      <c r="M66" s="74">
        <v>2112.67</v>
      </c>
      <c r="N66" s="75"/>
      <c r="O66" s="76">
        <v>38.349668036674046</v>
      </c>
      <c r="P66" s="72" t="s">
        <v>49</v>
      </c>
      <c r="Q66" s="77"/>
      <c r="R66" s="75"/>
      <c r="S66" s="78" t="s">
        <v>49</v>
      </c>
      <c r="T66" s="86">
        <v>310120.44</v>
      </c>
      <c r="U66" s="80">
        <v>13607.95</v>
      </c>
      <c r="V66" s="81"/>
      <c r="W66" s="82"/>
      <c r="X66" s="83" t="s">
        <v>50</v>
      </c>
      <c r="Y66" s="84" t="s">
        <v>50</v>
      </c>
      <c r="Z66" s="66">
        <f t="shared" si="10"/>
        <v>0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5" t="str">
        <f t="shared" si="14"/>
        <v>-</v>
      </c>
      <c r="AE66" s="66">
        <f t="shared" si="15"/>
        <v>1</v>
      </c>
      <c r="AF66" s="67">
        <f t="shared" si="16"/>
        <v>1</v>
      </c>
      <c r="AG66" s="67" t="str">
        <f t="shared" si="17"/>
        <v>Initial</v>
      </c>
      <c r="AH66" s="85" t="str">
        <f t="shared" si="18"/>
        <v>RLIS</v>
      </c>
      <c r="AI66" s="66">
        <f t="shared" si="19"/>
        <v>0</v>
      </c>
    </row>
    <row r="67" spans="1:35" ht="15">
      <c r="A67" s="64" t="s">
        <v>554</v>
      </c>
      <c r="B67" s="65" t="s">
        <v>555</v>
      </c>
      <c r="C67" s="66" t="s">
        <v>556</v>
      </c>
      <c r="D67" s="67" t="s">
        <v>557</v>
      </c>
      <c r="E67" s="67" t="s">
        <v>558</v>
      </c>
      <c r="F67" s="65" t="s">
        <v>44</v>
      </c>
      <c r="G67" s="68" t="s">
        <v>559</v>
      </c>
      <c r="H67" s="69" t="s">
        <v>560</v>
      </c>
      <c r="I67" s="70">
        <v>8039518363</v>
      </c>
      <c r="J67" s="71" t="s">
        <v>365</v>
      </c>
      <c r="K67" s="72" t="s">
        <v>48</v>
      </c>
      <c r="L67" s="73"/>
      <c r="M67" s="74">
        <v>21391.27</v>
      </c>
      <c r="N67" s="75"/>
      <c r="O67" s="76">
        <v>10.420211394689353</v>
      </c>
      <c r="P67" s="72" t="s">
        <v>48</v>
      </c>
      <c r="Q67" s="77"/>
      <c r="R67" s="75"/>
      <c r="S67" s="78" t="s">
        <v>48</v>
      </c>
      <c r="T67" s="86">
        <v>433578.52</v>
      </c>
      <c r="U67" s="80">
        <v>18832.12</v>
      </c>
      <c r="V67" s="81"/>
      <c r="W67" s="82"/>
      <c r="X67" s="83" t="s">
        <v>50</v>
      </c>
      <c r="Y67" s="84" t="s">
        <v>50</v>
      </c>
      <c r="Z67" s="66">
        <f t="shared" si="10"/>
        <v>0</v>
      </c>
      <c r="AA67" s="67">
        <f t="shared" si="11"/>
        <v>0</v>
      </c>
      <c r="AB67" s="67">
        <f t="shared" si="12"/>
        <v>0</v>
      </c>
      <c r="AC67" s="67">
        <f t="shared" si="13"/>
        <v>0</v>
      </c>
      <c r="AD67" s="85" t="str">
        <f t="shared" si="14"/>
        <v>-</v>
      </c>
      <c r="AE67" s="66">
        <f t="shared" si="15"/>
        <v>0</v>
      </c>
      <c r="AF67" s="67">
        <f t="shared" si="16"/>
        <v>0</v>
      </c>
      <c r="AG67" s="67">
        <f t="shared" si="17"/>
        <v>0</v>
      </c>
      <c r="AH67" s="85" t="str">
        <f t="shared" si="18"/>
        <v>-</v>
      </c>
      <c r="AI67" s="66">
        <f t="shared" si="19"/>
        <v>0</v>
      </c>
    </row>
    <row r="68" spans="1:35" ht="15">
      <c r="A68" s="64" t="s">
        <v>561</v>
      </c>
      <c r="B68" s="65" t="s">
        <v>562</v>
      </c>
      <c r="C68" s="66" t="s">
        <v>563</v>
      </c>
      <c r="D68" s="67" t="s">
        <v>564</v>
      </c>
      <c r="E68" s="67" t="s">
        <v>565</v>
      </c>
      <c r="F68" s="65" t="s">
        <v>44</v>
      </c>
      <c r="G68" s="68" t="s">
        <v>566</v>
      </c>
      <c r="H68" s="69" t="s">
        <v>567</v>
      </c>
      <c r="I68" s="70">
        <v>8037398399</v>
      </c>
      <c r="J68" s="71" t="s">
        <v>365</v>
      </c>
      <c r="K68" s="72" t="s">
        <v>48</v>
      </c>
      <c r="L68" s="73"/>
      <c r="M68" s="74">
        <v>8371.87</v>
      </c>
      <c r="N68" s="75"/>
      <c r="O68" s="76">
        <v>20.524748790472646</v>
      </c>
      <c r="P68" s="72" t="s">
        <v>49</v>
      </c>
      <c r="Q68" s="77"/>
      <c r="R68" s="75"/>
      <c r="S68" s="78" t="s">
        <v>48</v>
      </c>
      <c r="T68" s="86">
        <v>416490.99</v>
      </c>
      <c r="U68" s="80">
        <v>24099.75</v>
      </c>
      <c r="V68" s="81"/>
      <c r="W68" s="82"/>
      <c r="X68" s="83" t="s">
        <v>50</v>
      </c>
      <c r="Y68" s="84" t="s">
        <v>50</v>
      </c>
      <c r="Z68" s="66">
        <f t="shared" si="10"/>
        <v>0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5" t="str">
        <f t="shared" si="14"/>
        <v>-</v>
      </c>
      <c r="AE68" s="66">
        <f t="shared" si="15"/>
        <v>0</v>
      </c>
      <c r="AF68" s="67">
        <f t="shared" si="16"/>
        <v>1</v>
      </c>
      <c r="AG68" s="67">
        <f t="shared" si="17"/>
        <v>0</v>
      </c>
      <c r="AH68" s="85" t="str">
        <f t="shared" si="18"/>
        <v>-</v>
      </c>
      <c r="AI68" s="66">
        <f t="shared" si="19"/>
        <v>0</v>
      </c>
    </row>
    <row r="69" spans="1:35" ht="15">
      <c r="A69" s="64" t="s">
        <v>568</v>
      </c>
      <c r="B69" s="65" t="s">
        <v>569</v>
      </c>
      <c r="C69" s="66" t="s">
        <v>570</v>
      </c>
      <c r="D69" s="67" t="s">
        <v>571</v>
      </c>
      <c r="E69" s="67" t="s">
        <v>572</v>
      </c>
      <c r="F69" s="65" t="s">
        <v>44</v>
      </c>
      <c r="G69" s="68" t="s">
        <v>573</v>
      </c>
      <c r="H69" s="69" t="s">
        <v>574</v>
      </c>
      <c r="I69" s="70">
        <v>8035324423</v>
      </c>
      <c r="J69" s="71" t="s">
        <v>65</v>
      </c>
      <c r="K69" s="72" t="s">
        <v>49</v>
      </c>
      <c r="L69" s="73"/>
      <c r="M69" s="74">
        <v>1881.76</v>
      </c>
      <c r="N69" s="75"/>
      <c r="O69" s="76">
        <v>16.897081413210447</v>
      </c>
      <c r="P69" s="72" t="s">
        <v>48</v>
      </c>
      <c r="Q69" s="77"/>
      <c r="R69" s="75"/>
      <c r="S69" s="78" t="s">
        <v>49</v>
      </c>
      <c r="T69" s="86">
        <v>123280.97</v>
      </c>
      <c r="U69" s="80">
        <v>4250.96</v>
      </c>
      <c r="V69" s="81"/>
      <c r="W69" s="82"/>
      <c r="X69" s="83" t="s">
        <v>381</v>
      </c>
      <c r="Y69" s="84" t="s">
        <v>50</v>
      </c>
      <c r="Z69" s="66">
        <f aca="true" t="shared" si="20" ref="Z69:Z100">IF(OR(K69="YES",TRIM(L69)="YES"),1,0)</f>
        <v>1</v>
      </c>
      <c r="AA69" s="67">
        <f aca="true" t="shared" si="21" ref="AA69:AA100">IF(OR(AND(ISNUMBER(M69),AND(M69&gt;0,M69&lt;600)),AND(ISNUMBER(M69),AND(M69&gt;0,N69="YES"))),1,0)</f>
        <v>0</v>
      </c>
      <c r="AB69" s="67">
        <f aca="true" t="shared" si="22" ref="AB69:AB100">IF(AND(OR(K69="YES",TRIM(L69)="YES"),(Z69=0)),"Trouble",0)</f>
        <v>0</v>
      </c>
      <c r="AC69" s="67">
        <f aca="true" t="shared" si="23" ref="AC69:AC100">IF(AND(OR(AND(ISNUMBER(M69),AND(M69&gt;0,M69&lt;600)),AND(ISNUMBER(M69),AND(M69&gt;0,N69="YES"))),(AA69=0)),"Trouble",0)</f>
        <v>0</v>
      </c>
      <c r="AD69" s="85" t="str">
        <f aca="true" t="shared" si="24" ref="AD69:AD100">IF(AND(Z69=1,AA69=1),"SRSA","-")</f>
        <v>-</v>
      </c>
      <c r="AE69" s="66">
        <f aca="true" t="shared" si="25" ref="AE69:AE100">IF(S69="YES",1,0)</f>
        <v>1</v>
      </c>
      <c r="AF69" s="67">
        <f aca="true" t="shared" si="26" ref="AF69:AF100">IF(OR(AND(ISNUMBER(Q69),Q69&gt;=20),(AND(ISNUMBER(Q69)=FALSE,AND(ISNUMBER(O69),O69&gt;=20)))),1,0)</f>
        <v>0</v>
      </c>
      <c r="AG69" s="67">
        <f aca="true" t="shared" si="27" ref="AG69:AG100">IF(AND(AE69=1,AF69=1),"Initial",0)</f>
        <v>0</v>
      </c>
      <c r="AH69" s="85" t="str">
        <f aca="true" t="shared" si="28" ref="AH69:AH100">IF(AND(AND(AG69="Initial",AI69=0),AND(ISNUMBER(M69),M69&gt;0)),"RLIS","-")</f>
        <v>-</v>
      </c>
      <c r="AI69" s="66">
        <f aca="true" t="shared" si="29" ref="AI69:AI100">IF(AND(AD69="SRSA",AG69="Initial"),"SRSA",0)</f>
        <v>0</v>
      </c>
    </row>
    <row r="70" spans="1:35" ht="15">
      <c r="A70" s="64" t="s">
        <v>271</v>
      </c>
      <c r="B70" s="65" t="s">
        <v>272</v>
      </c>
      <c r="C70" s="66" t="s">
        <v>273</v>
      </c>
      <c r="D70" s="67" t="s">
        <v>274</v>
      </c>
      <c r="E70" s="67" t="s">
        <v>275</v>
      </c>
      <c r="F70" s="65" t="s">
        <v>44</v>
      </c>
      <c r="G70" s="68" t="s">
        <v>276</v>
      </c>
      <c r="H70" s="69" t="s">
        <v>277</v>
      </c>
      <c r="I70" s="70">
        <v>8035681000</v>
      </c>
      <c r="J70" s="71" t="s">
        <v>65</v>
      </c>
      <c r="K70" s="72" t="s">
        <v>49</v>
      </c>
      <c r="L70" s="73"/>
      <c r="M70" s="74">
        <v>3103.24</v>
      </c>
      <c r="N70" s="75"/>
      <c r="O70" s="76">
        <v>20.42838018741633</v>
      </c>
      <c r="P70" s="72" t="s">
        <v>49</v>
      </c>
      <c r="Q70" s="77"/>
      <c r="R70" s="75"/>
      <c r="S70" s="78" t="s">
        <v>49</v>
      </c>
      <c r="T70" s="86">
        <v>128138.89</v>
      </c>
      <c r="U70" s="80">
        <v>7492.01</v>
      </c>
      <c r="V70" s="81"/>
      <c r="W70" s="82"/>
      <c r="X70" s="83" t="s">
        <v>50</v>
      </c>
      <c r="Y70" s="84" t="s">
        <v>50</v>
      </c>
      <c r="Z70" s="66">
        <f t="shared" si="20"/>
        <v>1</v>
      </c>
      <c r="AA70" s="67">
        <f t="shared" si="21"/>
        <v>0</v>
      </c>
      <c r="AB70" s="67">
        <f t="shared" si="22"/>
        <v>0</v>
      </c>
      <c r="AC70" s="67">
        <f t="shared" si="23"/>
        <v>0</v>
      </c>
      <c r="AD70" s="85" t="str">
        <f t="shared" si="24"/>
        <v>-</v>
      </c>
      <c r="AE70" s="66">
        <f t="shared" si="25"/>
        <v>1</v>
      </c>
      <c r="AF70" s="67">
        <f t="shared" si="26"/>
        <v>1</v>
      </c>
      <c r="AG70" s="67" t="str">
        <f t="shared" si="27"/>
        <v>Initial</v>
      </c>
      <c r="AH70" s="85" t="str">
        <f t="shared" si="28"/>
        <v>RLIS</v>
      </c>
      <c r="AI70" s="66">
        <f t="shared" si="29"/>
        <v>0</v>
      </c>
    </row>
    <row r="71" spans="1:35" ht="15">
      <c r="A71" s="64" t="s">
        <v>575</v>
      </c>
      <c r="B71" s="65" t="s">
        <v>576</v>
      </c>
      <c r="C71" s="66" t="s">
        <v>577</v>
      </c>
      <c r="D71" s="67" t="s">
        <v>578</v>
      </c>
      <c r="E71" s="67" t="s">
        <v>579</v>
      </c>
      <c r="F71" s="65" t="s">
        <v>44</v>
      </c>
      <c r="G71" s="68" t="s">
        <v>71</v>
      </c>
      <c r="H71" s="69" t="s">
        <v>101</v>
      </c>
      <c r="I71" s="70">
        <v>8037328012</v>
      </c>
      <c r="J71" s="71" t="s">
        <v>373</v>
      </c>
      <c r="K71" s="72" t="s">
        <v>48</v>
      </c>
      <c r="L71" s="73"/>
      <c r="M71" s="74">
        <v>15997.82</v>
      </c>
      <c r="N71" s="75"/>
      <c r="O71" s="76">
        <v>7.972149695387293</v>
      </c>
      <c r="P71" s="72" t="s">
        <v>48</v>
      </c>
      <c r="Q71" s="77"/>
      <c r="R71" s="75"/>
      <c r="S71" s="78" t="s">
        <v>48</v>
      </c>
      <c r="T71" s="86">
        <v>304150.41</v>
      </c>
      <c r="U71" s="80">
        <v>10684.14</v>
      </c>
      <c r="V71" s="81"/>
      <c r="W71" s="82"/>
      <c r="X71" s="83" t="s">
        <v>50</v>
      </c>
      <c r="Y71" s="84" t="s">
        <v>50</v>
      </c>
      <c r="Z71" s="66">
        <f t="shared" si="20"/>
        <v>0</v>
      </c>
      <c r="AA71" s="67">
        <f t="shared" si="21"/>
        <v>0</v>
      </c>
      <c r="AB71" s="67">
        <f t="shared" si="22"/>
        <v>0</v>
      </c>
      <c r="AC71" s="67">
        <f t="shared" si="23"/>
        <v>0</v>
      </c>
      <c r="AD71" s="85" t="str">
        <f t="shared" si="24"/>
        <v>-</v>
      </c>
      <c r="AE71" s="66">
        <f t="shared" si="25"/>
        <v>0</v>
      </c>
      <c r="AF71" s="67">
        <f t="shared" si="26"/>
        <v>0</v>
      </c>
      <c r="AG71" s="67">
        <f t="shared" si="27"/>
        <v>0</v>
      </c>
      <c r="AH71" s="85" t="str">
        <f t="shared" si="28"/>
        <v>-</v>
      </c>
      <c r="AI71" s="66">
        <f t="shared" si="29"/>
        <v>0</v>
      </c>
    </row>
    <row r="72" spans="1:35" ht="15">
      <c r="A72" s="64" t="s">
        <v>278</v>
      </c>
      <c r="B72" s="65" t="s">
        <v>279</v>
      </c>
      <c r="C72" s="66" t="s">
        <v>280</v>
      </c>
      <c r="D72" s="67" t="s">
        <v>281</v>
      </c>
      <c r="E72" s="67" t="s">
        <v>282</v>
      </c>
      <c r="F72" s="65" t="s">
        <v>44</v>
      </c>
      <c r="G72" s="68" t="s">
        <v>283</v>
      </c>
      <c r="H72" s="69" t="s">
        <v>284</v>
      </c>
      <c r="I72" s="70">
        <v>8434231811</v>
      </c>
      <c r="J72" s="71" t="s">
        <v>47</v>
      </c>
      <c r="K72" s="72" t="s">
        <v>48</v>
      </c>
      <c r="L72" s="73"/>
      <c r="M72" s="74">
        <v>2580.8</v>
      </c>
      <c r="N72" s="75"/>
      <c r="O72" s="76">
        <v>37.61046306115235</v>
      </c>
      <c r="P72" s="72" t="s">
        <v>49</v>
      </c>
      <c r="Q72" s="77"/>
      <c r="R72" s="75"/>
      <c r="S72" s="78" t="s">
        <v>49</v>
      </c>
      <c r="T72" s="86">
        <v>286804.75</v>
      </c>
      <c r="U72" s="80">
        <v>11123.92</v>
      </c>
      <c r="V72" s="81"/>
      <c r="W72" s="82"/>
      <c r="X72" s="83" t="s">
        <v>50</v>
      </c>
      <c r="Y72" s="84" t="s">
        <v>50</v>
      </c>
      <c r="Z72" s="66">
        <f t="shared" si="20"/>
        <v>0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5" t="str">
        <f t="shared" si="24"/>
        <v>-</v>
      </c>
      <c r="AE72" s="66">
        <f t="shared" si="25"/>
        <v>1</v>
      </c>
      <c r="AF72" s="67">
        <f t="shared" si="26"/>
        <v>1</v>
      </c>
      <c r="AG72" s="67" t="str">
        <f t="shared" si="27"/>
        <v>Initial</v>
      </c>
      <c r="AH72" s="85" t="str">
        <f t="shared" si="28"/>
        <v>RLIS</v>
      </c>
      <c r="AI72" s="66">
        <f t="shared" si="29"/>
        <v>0</v>
      </c>
    </row>
    <row r="73" spans="1:35" ht="15">
      <c r="A73" s="64" t="s">
        <v>285</v>
      </c>
      <c r="B73" s="65" t="s">
        <v>286</v>
      </c>
      <c r="C73" s="66" t="s">
        <v>287</v>
      </c>
      <c r="D73" s="67" t="s">
        <v>288</v>
      </c>
      <c r="E73" s="67" t="s">
        <v>289</v>
      </c>
      <c r="F73" s="65" t="s">
        <v>44</v>
      </c>
      <c r="G73" s="68" t="s">
        <v>290</v>
      </c>
      <c r="H73" s="69" t="s">
        <v>291</v>
      </c>
      <c r="I73" s="70">
        <v>8434643700</v>
      </c>
      <c r="J73" s="71" t="s">
        <v>47</v>
      </c>
      <c r="K73" s="72" t="s">
        <v>48</v>
      </c>
      <c r="L73" s="73"/>
      <c r="M73" s="74">
        <v>1681.93</v>
      </c>
      <c r="N73" s="75"/>
      <c r="O73" s="76">
        <v>42.11798839458414</v>
      </c>
      <c r="P73" s="72" t="s">
        <v>49</v>
      </c>
      <c r="Q73" s="77"/>
      <c r="R73" s="75"/>
      <c r="S73" s="78" t="s">
        <v>49</v>
      </c>
      <c r="T73" s="86">
        <v>221508.9</v>
      </c>
      <c r="U73" s="80">
        <v>9643.14</v>
      </c>
      <c r="V73" s="81"/>
      <c r="W73" s="82"/>
      <c r="X73" s="83" t="s">
        <v>50</v>
      </c>
      <c r="Y73" s="84" t="s">
        <v>50</v>
      </c>
      <c r="Z73" s="66">
        <f t="shared" si="20"/>
        <v>0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5" t="str">
        <f t="shared" si="24"/>
        <v>-</v>
      </c>
      <c r="AE73" s="66">
        <f t="shared" si="25"/>
        <v>1</v>
      </c>
      <c r="AF73" s="67">
        <f t="shared" si="26"/>
        <v>1</v>
      </c>
      <c r="AG73" s="67" t="str">
        <f t="shared" si="27"/>
        <v>Initial</v>
      </c>
      <c r="AH73" s="85" t="str">
        <f t="shared" si="28"/>
        <v>RLIS</v>
      </c>
      <c r="AI73" s="66">
        <f t="shared" si="29"/>
        <v>0</v>
      </c>
    </row>
    <row r="74" spans="1:35" ht="15">
      <c r="A74" s="64" t="s">
        <v>292</v>
      </c>
      <c r="B74" s="65" t="s">
        <v>293</v>
      </c>
      <c r="C74" s="66" t="s">
        <v>294</v>
      </c>
      <c r="D74" s="67" t="s">
        <v>295</v>
      </c>
      <c r="E74" s="67" t="s">
        <v>296</v>
      </c>
      <c r="F74" s="65" t="s">
        <v>44</v>
      </c>
      <c r="G74" s="68" t="s">
        <v>297</v>
      </c>
      <c r="H74" s="69" t="s">
        <v>101</v>
      </c>
      <c r="I74" s="70">
        <v>8434232891</v>
      </c>
      <c r="J74" s="71" t="s">
        <v>137</v>
      </c>
      <c r="K74" s="72" t="s">
        <v>49</v>
      </c>
      <c r="L74" s="73"/>
      <c r="M74" s="74">
        <v>607.6</v>
      </c>
      <c r="N74" s="75"/>
      <c r="O74" s="76">
        <v>40.331491712707184</v>
      </c>
      <c r="P74" s="72" t="s">
        <v>49</v>
      </c>
      <c r="Q74" s="77"/>
      <c r="R74" s="75"/>
      <c r="S74" s="78" t="s">
        <v>49</v>
      </c>
      <c r="T74" s="86">
        <v>97187.02</v>
      </c>
      <c r="U74" s="80">
        <v>4705.74</v>
      </c>
      <c r="V74" s="81"/>
      <c r="W74" s="82"/>
      <c r="X74" s="83" t="s">
        <v>50</v>
      </c>
      <c r="Y74" s="84" t="s">
        <v>50</v>
      </c>
      <c r="Z74" s="66">
        <f t="shared" si="20"/>
        <v>1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5" t="str">
        <f t="shared" si="24"/>
        <v>-</v>
      </c>
      <c r="AE74" s="66">
        <f t="shared" si="25"/>
        <v>1</v>
      </c>
      <c r="AF74" s="67">
        <f t="shared" si="26"/>
        <v>1</v>
      </c>
      <c r="AG74" s="67" t="str">
        <f t="shared" si="27"/>
        <v>Initial</v>
      </c>
      <c r="AH74" s="85" t="str">
        <f t="shared" si="28"/>
        <v>RLIS</v>
      </c>
      <c r="AI74" s="66">
        <f t="shared" si="29"/>
        <v>0</v>
      </c>
    </row>
    <row r="75" spans="1:35" ht="15">
      <c r="A75" s="64" t="s">
        <v>580</v>
      </c>
      <c r="B75" s="65" t="s">
        <v>581</v>
      </c>
      <c r="C75" s="66" t="s">
        <v>582</v>
      </c>
      <c r="D75" s="67" t="s">
        <v>583</v>
      </c>
      <c r="E75" s="67" t="s">
        <v>282</v>
      </c>
      <c r="F75" s="65" t="s">
        <v>44</v>
      </c>
      <c r="G75" s="68" t="s">
        <v>283</v>
      </c>
      <c r="H75" s="69" t="s">
        <v>584</v>
      </c>
      <c r="I75" s="70">
        <v>8434231941</v>
      </c>
      <c r="J75" s="71" t="s">
        <v>137</v>
      </c>
      <c r="K75" s="72" t="s">
        <v>49</v>
      </c>
      <c r="L75" s="73"/>
      <c r="M75" s="74"/>
      <c r="N75" s="75"/>
      <c r="O75" s="76" t="s">
        <v>400</v>
      </c>
      <c r="P75" s="72" t="s">
        <v>48</v>
      </c>
      <c r="Q75" s="77"/>
      <c r="R75" s="75"/>
      <c r="S75" s="78" t="s">
        <v>49</v>
      </c>
      <c r="T75" s="86"/>
      <c r="U75" s="80"/>
      <c r="V75" s="81"/>
      <c r="W75" s="82"/>
      <c r="X75" s="83"/>
      <c r="Y75" s="84"/>
      <c r="Z75" s="66">
        <f t="shared" si="20"/>
        <v>1</v>
      </c>
      <c r="AA75" s="67">
        <f t="shared" si="21"/>
        <v>0</v>
      </c>
      <c r="AB75" s="67">
        <f t="shared" si="22"/>
        <v>0</v>
      </c>
      <c r="AC75" s="67">
        <f t="shared" si="23"/>
        <v>0</v>
      </c>
      <c r="AD75" s="85" t="str">
        <f t="shared" si="24"/>
        <v>-</v>
      </c>
      <c r="AE75" s="66">
        <f t="shared" si="25"/>
        <v>1</v>
      </c>
      <c r="AF75" s="67">
        <f t="shared" si="26"/>
        <v>0</v>
      </c>
      <c r="AG75" s="67">
        <f t="shared" si="27"/>
        <v>0</v>
      </c>
      <c r="AH75" s="85" t="str">
        <f t="shared" si="28"/>
        <v>-</v>
      </c>
      <c r="AI75" s="66">
        <f t="shared" si="29"/>
        <v>0</v>
      </c>
    </row>
    <row r="76" spans="1:35" ht="15">
      <c r="A76" s="64" t="s">
        <v>298</v>
      </c>
      <c r="B76" s="65" t="s">
        <v>299</v>
      </c>
      <c r="C76" s="66" t="s">
        <v>300</v>
      </c>
      <c r="D76" s="67" t="s">
        <v>301</v>
      </c>
      <c r="E76" s="67" t="s">
        <v>302</v>
      </c>
      <c r="F76" s="65" t="s">
        <v>44</v>
      </c>
      <c r="G76" s="68" t="s">
        <v>303</v>
      </c>
      <c r="H76" s="69" t="s">
        <v>304</v>
      </c>
      <c r="I76" s="70">
        <v>8434794016</v>
      </c>
      <c r="J76" s="71" t="s">
        <v>47</v>
      </c>
      <c r="K76" s="72" t="s">
        <v>48</v>
      </c>
      <c r="L76" s="73"/>
      <c r="M76" s="74">
        <v>4067.87</v>
      </c>
      <c r="N76" s="75"/>
      <c r="O76" s="76">
        <v>33.94417217131899</v>
      </c>
      <c r="P76" s="72" t="s">
        <v>49</v>
      </c>
      <c r="Q76" s="77"/>
      <c r="R76" s="75"/>
      <c r="S76" s="78" t="s">
        <v>49</v>
      </c>
      <c r="T76" s="86">
        <v>422804.75</v>
      </c>
      <c r="U76" s="80">
        <v>16347.64</v>
      </c>
      <c r="V76" s="81"/>
      <c r="W76" s="82"/>
      <c r="X76" s="83" t="s">
        <v>50</v>
      </c>
      <c r="Y76" s="84" t="s">
        <v>50</v>
      </c>
      <c r="Z76" s="66">
        <f t="shared" si="20"/>
        <v>0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5" t="str">
        <f t="shared" si="24"/>
        <v>-</v>
      </c>
      <c r="AE76" s="66">
        <f t="shared" si="25"/>
        <v>1</v>
      </c>
      <c r="AF76" s="67">
        <f t="shared" si="26"/>
        <v>1</v>
      </c>
      <c r="AG76" s="67" t="str">
        <f t="shared" si="27"/>
        <v>Initial</v>
      </c>
      <c r="AH76" s="85" t="str">
        <f t="shared" si="28"/>
        <v>RLIS</v>
      </c>
      <c r="AI76" s="66">
        <f t="shared" si="29"/>
        <v>0</v>
      </c>
    </row>
    <row r="77" spans="1:35" ht="15">
      <c r="A77" s="64" t="s">
        <v>305</v>
      </c>
      <c r="B77" s="65" t="s">
        <v>306</v>
      </c>
      <c r="C77" s="66" t="s">
        <v>307</v>
      </c>
      <c r="D77" s="67" t="s">
        <v>308</v>
      </c>
      <c r="E77" s="67" t="s">
        <v>309</v>
      </c>
      <c r="F77" s="65" t="s">
        <v>44</v>
      </c>
      <c r="G77" s="68" t="s">
        <v>310</v>
      </c>
      <c r="H77" s="69" t="s">
        <v>311</v>
      </c>
      <c r="I77" s="70">
        <v>8648522435</v>
      </c>
      <c r="J77" s="71" t="s">
        <v>73</v>
      </c>
      <c r="K77" s="72" t="s">
        <v>48</v>
      </c>
      <c r="L77" s="73"/>
      <c r="M77" s="74">
        <v>768.24</v>
      </c>
      <c r="N77" s="75"/>
      <c r="O77" s="76">
        <v>28.69158878504673</v>
      </c>
      <c r="P77" s="72" t="s">
        <v>49</v>
      </c>
      <c r="Q77" s="77"/>
      <c r="R77" s="75"/>
      <c r="S77" s="78" t="s">
        <v>49</v>
      </c>
      <c r="T77" s="86">
        <v>96799.93</v>
      </c>
      <c r="U77" s="80">
        <v>4042.8</v>
      </c>
      <c r="V77" s="81"/>
      <c r="W77" s="82"/>
      <c r="X77" s="83" t="s">
        <v>50</v>
      </c>
      <c r="Y77" s="84" t="s">
        <v>50</v>
      </c>
      <c r="Z77" s="66">
        <f t="shared" si="20"/>
        <v>0</v>
      </c>
      <c r="AA77" s="67">
        <f t="shared" si="21"/>
        <v>0</v>
      </c>
      <c r="AB77" s="67">
        <f t="shared" si="22"/>
        <v>0</v>
      </c>
      <c r="AC77" s="67">
        <f t="shared" si="23"/>
        <v>0</v>
      </c>
      <c r="AD77" s="85" t="str">
        <f t="shared" si="24"/>
        <v>-</v>
      </c>
      <c r="AE77" s="66">
        <f t="shared" si="25"/>
        <v>1</v>
      </c>
      <c r="AF77" s="67">
        <f t="shared" si="26"/>
        <v>1</v>
      </c>
      <c r="AG77" s="67" t="str">
        <f t="shared" si="27"/>
        <v>Initial</v>
      </c>
      <c r="AH77" s="85" t="str">
        <f t="shared" si="28"/>
        <v>RLIS</v>
      </c>
      <c r="AI77" s="66">
        <f t="shared" si="29"/>
        <v>0</v>
      </c>
    </row>
    <row r="78" spans="1:35" ht="15">
      <c r="A78" s="64" t="s">
        <v>312</v>
      </c>
      <c r="B78" s="65" t="s">
        <v>313</v>
      </c>
      <c r="C78" s="66" t="s">
        <v>314</v>
      </c>
      <c r="D78" s="67" t="s">
        <v>315</v>
      </c>
      <c r="E78" s="67" t="s">
        <v>316</v>
      </c>
      <c r="F78" s="65" t="s">
        <v>44</v>
      </c>
      <c r="G78" s="68" t="s">
        <v>317</v>
      </c>
      <c r="H78" s="69" t="s">
        <v>318</v>
      </c>
      <c r="I78" s="70">
        <v>8033212600</v>
      </c>
      <c r="J78" s="71" t="s">
        <v>47</v>
      </c>
      <c r="K78" s="72" t="s">
        <v>48</v>
      </c>
      <c r="L78" s="73"/>
      <c r="M78" s="74">
        <v>5438.8</v>
      </c>
      <c r="N78" s="75"/>
      <c r="O78" s="76">
        <v>23.26817826426896</v>
      </c>
      <c r="P78" s="72" t="s">
        <v>49</v>
      </c>
      <c r="Q78" s="77"/>
      <c r="R78" s="75"/>
      <c r="S78" s="78" t="s">
        <v>49</v>
      </c>
      <c r="T78" s="86">
        <v>323229.21</v>
      </c>
      <c r="U78" s="80">
        <v>15230.39</v>
      </c>
      <c r="V78" s="81"/>
      <c r="W78" s="82"/>
      <c r="X78" s="83" t="s">
        <v>50</v>
      </c>
      <c r="Y78" s="84" t="s">
        <v>50</v>
      </c>
      <c r="Z78" s="66">
        <f t="shared" si="20"/>
        <v>0</v>
      </c>
      <c r="AA78" s="67">
        <f t="shared" si="21"/>
        <v>0</v>
      </c>
      <c r="AB78" s="67">
        <f t="shared" si="22"/>
        <v>0</v>
      </c>
      <c r="AC78" s="67">
        <f t="shared" si="23"/>
        <v>0</v>
      </c>
      <c r="AD78" s="85" t="str">
        <f t="shared" si="24"/>
        <v>-</v>
      </c>
      <c r="AE78" s="66">
        <f t="shared" si="25"/>
        <v>1</v>
      </c>
      <c r="AF78" s="67">
        <f t="shared" si="26"/>
        <v>1</v>
      </c>
      <c r="AG78" s="67" t="str">
        <f t="shared" si="27"/>
        <v>Initial</v>
      </c>
      <c r="AH78" s="85" t="str">
        <f t="shared" si="28"/>
        <v>RLIS</v>
      </c>
      <c r="AI78" s="66">
        <f t="shared" si="29"/>
        <v>0</v>
      </c>
    </row>
    <row r="79" spans="1:35" ht="15">
      <c r="A79" s="64" t="s">
        <v>319</v>
      </c>
      <c r="B79" s="65" t="s">
        <v>320</v>
      </c>
      <c r="C79" s="66" t="s">
        <v>321</v>
      </c>
      <c r="D79" s="67" t="s">
        <v>322</v>
      </c>
      <c r="E79" s="67" t="s">
        <v>323</v>
      </c>
      <c r="F79" s="65" t="s">
        <v>44</v>
      </c>
      <c r="G79" s="68" t="s">
        <v>324</v>
      </c>
      <c r="H79" s="69" t="s">
        <v>325</v>
      </c>
      <c r="I79" s="70">
        <v>8648864500</v>
      </c>
      <c r="J79" s="71" t="s">
        <v>47</v>
      </c>
      <c r="K79" s="72" t="s">
        <v>48</v>
      </c>
      <c r="L79" s="73"/>
      <c r="M79" s="74">
        <v>9991.62</v>
      </c>
      <c r="N79" s="75"/>
      <c r="O79" s="76">
        <v>23.54902667627974</v>
      </c>
      <c r="P79" s="72" t="s">
        <v>49</v>
      </c>
      <c r="Q79" s="77"/>
      <c r="R79" s="75"/>
      <c r="S79" s="78" t="s">
        <v>49</v>
      </c>
      <c r="T79" s="86">
        <v>450048.23</v>
      </c>
      <c r="U79" s="80">
        <v>21327.66</v>
      </c>
      <c r="V79" s="81"/>
      <c r="W79" s="82"/>
      <c r="X79" s="83" t="s">
        <v>50</v>
      </c>
      <c r="Y79" s="84" t="s">
        <v>50</v>
      </c>
      <c r="Z79" s="66">
        <f t="shared" si="20"/>
        <v>0</v>
      </c>
      <c r="AA79" s="67">
        <f t="shared" si="21"/>
        <v>0</v>
      </c>
      <c r="AB79" s="67">
        <f t="shared" si="22"/>
        <v>0</v>
      </c>
      <c r="AC79" s="67">
        <f t="shared" si="23"/>
        <v>0</v>
      </c>
      <c r="AD79" s="85" t="str">
        <f t="shared" si="24"/>
        <v>-</v>
      </c>
      <c r="AE79" s="66">
        <f t="shared" si="25"/>
        <v>1</v>
      </c>
      <c r="AF79" s="67">
        <f t="shared" si="26"/>
        <v>1</v>
      </c>
      <c r="AG79" s="67" t="str">
        <f t="shared" si="27"/>
        <v>Initial</v>
      </c>
      <c r="AH79" s="85" t="str">
        <f t="shared" si="28"/>
        <v>RLIS</v>
      </c>
      <c r="AI79" s="66">
        <f t="shared" si="29"/>
        <v>0</v>
      </c>
    </row>
    <row r="80" spans="1:35" ht="15">
      <c r="A80" s="64" t="s">
        <v>326</v>
      </c>
      <c r="B80" s="65" t="s">
        <v>327</v>
      </c>
      <c r="C80" s="66" t="s">
        <v>328</v>
      </c>
      <c r="D80" s="67" t="s">
        <v>210</v>
      </c>
      <c r="E80" s="67" t="s">
        <v>329</v>
      </c>
      <c r="F80" s="65" t="s">
        <v>44</v>
      </c>
      <c r="G80" s="68" t="s">
        <v>330</v>
      </c>
      <c r="H80" s="69" t="s">
        <v>101</v>
      </c>
      <c r="I80" s="70">
        <v>8034963288</v>
      </c>
      <c r="J80" s="71" t="s">
        <v>137</v>
      </c>
      <c r="K80" s="72" t="s">
        <v>49</v>
      </c>
      <c r="L80" s="73"/>
      <c r="M80" s="74">
        <v>2864.64</v>
      </c>
      <c r="N80" s="75"/>
      <c r="O80" s="76">
        <v>38.90020366598778</v>
      </c>
      <c r="P80" s="72" t="s">
        <v>49</v>
      </c>
      <c r="Q80" s="77"/>
      <c r="R80" s="75"/>
      <c r="S80" s="78" t="s">
        <v>49</v>
      </c>
      <c r="T80" s="86">
        <v>352033.31</v>
      </c>
      <c r="U80" s="80">
        <v>16976.36</v>
      </c>
      <c r="V80" s="81"/>
      <c r="W80" s="82"/>
      <c r="X80" s="83" t="s">
        <v>50</v>
      </c>
      <c r="Y80" s="84" t="s">
        <v>50</v>
      </c>
      <c r="Z80" s="66">
        <f t="shared" si="20"/>
        <v>1</v>
      </c>
      <c r="AA80" s="67">
        <f t="shared" si="21"/>
        <v>0</v>
      </c>
      <c r="AB80" s="67">
        <f t="shared" si="22"/>
        <v>0</v>
      </c>
      <c r="AC80" s="67">
        <f t="shared" si="23"/>
        <v>0</v>
      </c>
      <c r="AD80" s="85" t="str">
        <f t="shared" si="24"/>
        <v>-</v>
      </c>
      <c r="AE80" s="66">
        <f t="shared" si="25"/>
        <v>1</v>
      </c>
      <c r="AF80" s="67">
        <f t="shared" si="26"/>
        <v>1</v>
      </c>
      <c r="AG80" s="67" t="str">
        <f t="shared" si="27"/>
        <v>Initial</v>
      </c>
      <c r="AH80" s="85" t="str">
        <f t="shared" si="28"/>
        <v>RLIS</v>
      </c>
      <c r="AI80" s="66">
        <f t="shared" si="29"/>
        <v>0</v>
      </c>
    </row>
    <row r="81" spans="1:35" ht="15">
      <c r="A81" s="64" t="s">
        <v>331</v>
      </c>
      <c r="B81" s="65" t="s">
        <v>332</v>
      </c>
      <c r="C81" s="66" t="s">
        <v>333</v>
      </c>
      <c r="D81" s="67" t="s">
        <v>334</v>
      </c>
      <c r="E81" s="67" t="s">
        <v>335</v>
      </c>
      <c r="F81" s="65" t="s">
        <v>44</v>
      </c>
      <c r="G81" s="68" t="s">
        <v>336</v>
      </c>
      <c r="H81" s="69" t="s">
        <v>101</v>
      </c>
      <c r="I81" s="70">
        <v>8035348081</v>
      </c>
      <c r="J81" s="71" t="s">
        <v>137</v>
      </c>
      <c r="K81" s="72" t="s">
        <v>49</v>
      </c>
      <c r="L81" s="73"/>
      <c r="M81" s="74">
        <v>3628.56</v>
      </c>
      <c r="N81" s="75"/>
      <c r="O81" s="76">
        <v>26.400000000000002</v>
      </c>
      <c r="P81" s="72" t="s">
        <v>49</v>
      </c>
      <c r="Q81" s="77"/>
      <c r="R81" s="75"/>
      <c r="S81" s="78" t="s">
        <v>49</v>
      </c>
      <c r="T81" s="86">
        <v>249432.24</v>
      </c>
      <c r="U81" s="80">
        <v>9868.41</v>
      </c>
      <c r="V81" s="81"/>
      <c r="W81" s="82"/>
      <c r="X81" s="83" t="s">
        <v>50</v>
      </c>
      <c r="Y81" s="84" t="s">
        <v>50</v>
      </c>
      <c r="Z81" s="66">
        <f t="shared" si="20"/>
        <v>1</v>
      </c>
      <c r="AA81" s="67">
        <f t="shared" si="21"/>
        <v>0</v>
      </c>
      <c r="AB81" s="67">
        <f t="shared" si="22"/>
        <v>0</v>
      </c>
      <c r="AC81" s="67">
        <f t="shared" si="23"/>
        <v>0</v>
      </c>
      <c r="AD81" s="85" t="str">
        <f t="shared" si="24"/>
        <v>-</v>
      </c>
      <c r="AE81" s="66">
        <f t="shared" si="25"/>
        <v>1</v>
      </c>
      <c r="AF81" s="67">
        <f t="shared" si="26"/>
        <v>1</v>
      </c>
      <c r="AG81" s="67" t="str">
        <f t="shared" si="27"/>
        <v>Initial</v>
      </c>
      <c r="AH81" s="85" t="str">
        <f t="shared" si="28"/>
        <v>RLIS</v>
      </c>
      <c r="AI81" s="66">
        <f t="shared" si="29"/>
        <v>0</v>
      </c>
    </row>
    <row r="82" spans="1:35" ht="15">
      <c r="A82" s="64" t="s">
        <v>337</v>
      </c>
      <c r="B82" s="65" t="s">
        <v>338</v>
      </c>
      <c r="C82" s="66" t="s">
        <v>339</v>
      </c>
      <c r="D82" s="67" t="s">
        <v>340</v>
      </c>
      <c r="E82" s="67" t="s">
        <v>341</v>
      </c>
      <c r="F82" s="65" t="s">
        <v>44</v>
      </c>
      <c r="G82" s="68" t="s">
        <v>342</v>
      </c>
      <c r="H82" s="69" t="s">
        <v>343</v>
      </c>
      <c r="I82" s="70">
        <v>8035337930</v>
      </c>
      <c r="J82" s="71" t="s">
        <v>47</v>
      </c>
      <c r="K82" s="72" t="s">
        <v>48</v>
      </c>
      <c r="L82" s="73"/>
      <c r="M82" s="74">
        <v>5964.44</v>
      </c>
      <c r="N82" s="75"/>
      <c r="O82" s="76">
        <v>29.485699628062072</v>
      </c>
      <c r="P82" s="72" t="s">
        <v>49</v>
      </c>
      <c r="Q82" s="77"/>
      <c r="R82" s="75"/>
      <c r="S82" s="78" t="s">
        <v>49</v>
      </c>
      <c r="T82" s="86">
        <v>610788.75</v>
      </c>
      <c r="U82" s="80">
        <v>25167.3</v>
      </c>
      <c r="V82" s="81"/>
      <c r="W82" s="82"/>
      <c r="X82" s="83" t="s">
        <v>50</v>
      </c>
      <c r="Y82" s="84" t="s">
        <v>50</v>
      </c>
      <c r="Z82" s="66">
        <f t="shared" si="20"/>
        <v>0</v>
      </c>
      <c r="AA82" s="67">
        <f t="shared" si="21"/>
        <v>0</v>
      </c>
      <c r="AB82" s="67">
        <f t="shared" si="22"/>
        <v>0</v>
      </c>
      <c r="AC82" s="67">
        <f t="shared" si="23"/>
        <v>0</v>
      </c>
      <c r="AD82" s="85" t="str">
        <f t="shared" si="24"/>
        <v>-</v>
      </c>
      <c r="AE82" s="66">
        <f t="shared" si="25"/>
        <v>1</v>
      </c>
      <c r="AF82" s="67">
        <f t="shared" si="26"/>
        <v>1</v>
      </c>
      <c r="AG82" s="67" t="str">
        <f t="shared" si="27"/>
        <v>Initial</v>
      </c>
      <c r="AH82" s="85" t="str">
        <f t="shared" si="28"/>
        <v>RLIS</v>
      </c>
      <c r="AI82" s="66">
        <f t="shared" si="29"/>
        <v>0</v>
      </c>
    </row>
    <row r="83" spans="1:35" ht="15">
      <c r="A83" s="64" t="s">
        <v>585</v>
      </c>
      <c r="B83" s="65" t="s">
        <v>586</v>
      </c>
      <c r="C83" s="66" t="s">
        <v>587</v>
      </c>
      <c r="D83" s="67" t="s">
        <v>588</v>
      </c>
      <c r="E83" s="67" t="s">
        <v>335</v>
      </c>
      <c r="F83" s="65" t="s">
        <v>44</v>
      </c>
      <c r="G83" s="68" t="s">
        <v>336</v>
      </c>
      <c r="H83" s="69" t="s">
        <v>589</v>
      </c>
      <c r="I83" s="70">
        <v>8035347661</v>
      </c>
      <c r="J83" s="71" t="s">
        <v>137</v>
      </c>
      <c r="K83" s="72" t="s">
        <v>49</v>
      </c>
      <c r="L83" s="73"/>
      <c r="M83" s="74"/>
      <c r="N83" s="75"/>
      <c r="O83" s="76" t="s">
        <v>400</v>
      </c>
      <c r="P83" s="72" t="s">
        <v>48</v>
      </c>
      <c r="Q83" s="77"/>
      <c r="R83" s="75"/>
      <c r="S83" s="78" t="s">
        <v>49</v>
      </c>
      <c r="T83" s="86"/>
      <c r="U83" s="80"/>
      <c r="V83" s="81"/>
      <c r="W83" s="82"/>
      <c r="X83" s="83"/>
      <c r="Y83" s="84"/>
      <c r="Z83" s="66">
        <f t="shared" si="20"/>
        <v>1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5" t="str">
        <f t="shared" si="24"/>
        <v>-</v>
      </c>
      <c r="AE83" s="66">
        <f t="shared" si="25"/>
        <v>1</v>
      </c>
      <c r="AF83" s="67">
        <f t="shared" si="26"/>
        <v>0</v>
      </c>
      <c r="AG83" s="67">
        <f t="shared" si="27"/>
        <v>0</v>
      </c>
      <c r="AH83" s="85" t="str">
        <f t="shared" si="28"/>
        <v>-</v>
      </c>
      <c r="AI83" s="66">
        <f t="shared" si="29"/>
        <v>0</v>
      </c>
    </row>
    <row r="84" spans="1:35" ht="15">
      <c r="A84" s="64" t="s">
        <v>590</v>
      </c>
      <c r="B84" s="65" t="s">
        <v>591</v>
      </c>
      <c r="C84" s="66" t="s">
        <v>592</v>
      </c>
      <c r="D84" s="67" t="s">
        <v>593</v>
      </c>
      <c r="E84" s="67" t="s">
        <v>594</v>
      </c>
      <c r="F84" s="65" t="s">
        <v>44</v>
      </c>
      <c r="G84" s="68" t="s">
        <v>595</v>
      </c>
      <c r="H84" s="69" t="s">
        <v>596</v>
      </c>
      <c r="I84" s="70">
        <v>8648558150</v>
      </c>
      <c r="J84" s="71" t="s">
        <v>373</v>
      </c>
      <c r="K84" s="72" t="s">
        <v>48</v>
      </c>
      <c r="L84" s="73"/>
      <c r="M84" s="74">
        <v>15467.44</v>
      </c>
      <c r="N84" s="75"/>
      <c r="O84" s="76">
        <v>17.931224209078405</v>
      </c>
      <c r="P84" s="72" t="s">
        <v>48</v>
      </c>
      <c r="Q84" s="77"/>
      <c r="R84" s="75"/>
      <c r="S84" s="78" t="s">
        <v>48</v>
      </c>
      <c r="T84" s="86">
        <v>590895.2</v>
      </c>
      <c r="U84" s="80">
        <v>34357.88</v>
      </c>
      <c r="V84" s="81"/>
      <c r="W84" s="82"/>
      <c r="X84" s="83" t="s">
        <v>50</v>
      </c>
      <c r="Y84" s="84" t="s">
        <v>50</v>
      </c>
      <c r="Z84" s="66">
        <f t="shared" si="20"/>
        <v>0</v>
      </c>
      <c r="AA84" s="67">
        <f t="shared" si="21"/>
        <v>0</v>
      </c>
      <c r="AB84" s="67">
        <f t="shared" si="22"/>
        <v>0</v>
      </c>
      <c r="AC84" s="67">
        <f t="shared" si="23"/>
        <v>0</v>
      </c>
      <c r="AD84" s="85" t="str">
        <f t="shared" si="24"/>
        <v>-</v>
      </c>
      <c r="AE84" s="66">
        <f t="shared" si="25"/>
        <v>0</v>
      </c>
      <c r="AF84" s="67">
        <f t="shared" si="26"/>
        <v>0</v>
      </c>
      <c r="AG84" s="67">
        <f t="shared" si="27"/>
        <v>0</v>
      </c>
      <c r="AH84" s="85" t="str">
        <f t="shared" si="28"/>
        <v>-</v>
      </c>
      <c r="AI84" s="66">
        <f t="shared" si="29"/>
        <v>0</v>
      </c>
    </row>
    <row r="85" spans="1:35" ht="15">
      <c r="A85" s="64" t="s">
        <v>597</v>
      </c>
      <c r="B85" s="65" t="s">
        <v>598</v>
      </c>
      <c r="C85" s="66" t="s">
        <v>599</v>
      </c>
      <c r="D85" s="67" t="s">
        <v>600</v>
      </c>
      <c r="E85" s="67" t="s">
        <v>453</v>
      </c>
      <c r="F85" s="65" t="s">
        <v>44</v>
      </c>
      <c r="G85" s="68" t="s">
        <v>601</v>
      </c>
      <c r="H85" s="69" t="s">
        <v>602</v>
      </c>
      <c r="I85" s="70">
        <v>8032317500</v>
      </c>
      <c r="J85" s="71" t="s">
        <v>373</v>
      </c>
      <c r="K85" s="72" t="s">
        <v>48</v>
      </c>
      <c r="L85" s="73"/>
      <c r="M85" s="74">
        <v>22408.38</v>
      </c>
      <c r="N85" s="75"/>
      <c r="O85" s="76">
        <v>23.20429370789083</v>
      </c>
      <c r="P85" s="72" t="s">
        <v>49</v>
      </c>
      <c r="Q85" s="77"/>
      <c r="R85" s="75"/>
      <c r="S85" s="78" t="s">
        <v>48</v>
      </c>
      <c r="T85" s="86">
        <v>1817925.64</v>
      </c>
      <c r="U85" s="80">
        <v>88207.01</v>
      </c>
      <c r="V85" s="81"/>
      <c r="W85" s="82"/>
      <c r="X85" s="83" t="s">
        <v>50</v>
      </c>
      <c r="Y85" s="84" t="s">
        <v>50</v>
      </c>
      <c r="Z85" s="66">
        <f t="shared" si="20"/>
        <v>0</v>
      </c>
      <c r="AA85" s="67">
        <f t="shared" si="21"/>
        <v>0</v>
      </c>
      <c r="AB85" s="67">
        <f t="shared" si="22"/>
        <v>0</v>
      </c>
      <c r="AC85" s="67">
        <f t="shared" si="23"/>
        <v>0</v>
      </c>
      <c r="AD85" s="85" t="str">
        <f t="shared" si="24"/>
        <v>-</v>
      </c>
      <c r="AE85" s="66">
        <f t="shared" si="25"/>
        <v>0</v>
      </c>
      <c r="AF85" s="67">
        <f t="shared" si="26"/>
        <v>1</v>
      </c>
      <c r="AG85" s="67">
        <f t="shared" si="27"/>
        <v>0</v>
      </c>
      <c r="AH85" s="85" t="str">
        <f t="shared" si="28"/>
        <v>-</v>
      </c>
      <c r="AI85" s="66">
        <f t="shared" si="29"/>
        <v>0</v>
      </c>
    </row>
    <row r="86" spans="1:35" ht="15">
      <c r="A86" s="64" t="s">
        <v>603</v>
      </c>
      <c r="B86" s="65" t="s">
        <v>304</v>
      </c>
      <c r="C86" s="66" t="s">
        <v>604</v>
      </c>
      <c r="D86" s="67" t="s">
        <v>605</v>
      </c>
      <c r="E86" s="67" t="s">
        <v>453</v>
      </c>
      <c r="F86" s="65" t="s">
        <v>44</v>
      </c>
      <c r="G86" s="68" t="s">
        <v>606</v>
      </c>
      <c r="H86" s="69" t="s">
        <v>607</v>
      </c>
      <c r="I86" s="70">
        <v>8037383236</v>
      </c>
      <c r="J86" s="71" t="s">
        <v>365</v>
      </c>
      <c r="K86" s="72" t="s">
        <v>48</v>
      </c>
      <c r="L86" s="73"/>
      <c r="M86" s="74">
        <v>23882.89</v>
      </c>
      <c r="N86" s="75"/>
      <c r="O86" s="76">
        <v>12.382796575621688</v>
      </c>
      <c r="P86" s="72" t="s">
        <v>48</v>
      </c>
      <c r="Q86" s="77"/>
      <c r="R86" s="75"/>
      <c r="S86" s="78" t="s">
        <v>48</v>
      </c>
      <c r="T86" s="86">
        <v>502487.16</v>
      </c>
      <c r="U86" s="80">
        <v>17048.14</v>
      </c>
      <c r="V86" s="81"/>
      <c r="W86" s="82"/>
      <c r="X86" s="83" t="s">
        <v>50</v>
      </c>
      <c r="Y86" s="84" t="s">
        <v>50</v>
      </c>
      <c r="Z86" s="66">
        <f t="shared" si="20"/>
        <v>0</v>
      </c>
      <c r="AA86" s="67">
        <f t="shared" si="21"/>
        <v>0</v>
      </c>
      <c r="AB86" s="67">
        <f t="shared" si="22"/>
        <v>0</v>
      </c>
      <c r="AC86" s="67">
        <f t="shared" si="23"/>
        <v>0</v>
      </c>
      <c r="AD86" s="85" t="str">
        <f t="shared" si="24"/>
        <v>-</v>
      </c>
      <c r="AE86" s="66">
        <f t="shared" si="25"/>
        <v>0</v>
      </c>
      <c r="AF86" s="67">
        <f t="shared" si="26"/>
        <v>0</v>
      </c>
      <c r="AG86" s="67">
        <f t="shared" si="27"/>
        <v>0</v>
      </c>
      <c r="AH86" s="85" t="str">
        <f t="shared" si="28"/>
        <v>-</v>
      </c>
      <c r="AI86" s="66">
        <f t="shared" si="29"/>
        <v>0</v>
      </c>
    </row>
    <row r="87" spans="1:35" ht="15">
      <c r="A87" s="64" t="s">
        <v>608</v>
      </c>
      <c r="B87" s="65" t="s">
        <v>609</v>
      </c>
      <c r="C87" s="66" t="s">
        <v>610</v>
      </c>
      <c r="D87" s="67" t="s">
        <v>611</v>
      </c>
      <c r="E87" s="67" t="s">
        <v>612</v>
      </c>
      <c r="F87" s="65" t="s">
        <v>44</v>
      </c>
      <c r="G87" s="68" t="s">
        <v>613</v>
      </c>
      <c r="H87" s="69" t="s">
        <v>614</v>
      </c>
      <c r="I87" s="70">
        <v>8644458441</v>
      </c>
      <c r="J87" s="71" t="s">
        <v>365</v>
      </c>
      <c r="K87" s="72" t="s">
        <v>48</v>
      </c>
      <c r="L87" s="73"/>
      <c r="M87" s="74">
        <v>2018.27</v>
      </c>
      <c r="N87" s="75"/>
      <c r="O87" s="76">
        <v>24.285714285714285</v>
      </c>
      <c r="P87" s="72" t="s">
        <v>49</v>
      </c>
      <c r="Q87" s="77"/>
      <c r="R87" s="75"/>
      <c r="S87" s="78" t="s">
        <v>48</v>
      </c>
      <c r="T87" s="86">
        <v>154824.36</v>
      </c>
      <c r="U87" s="80">
        <v>4590.71</v>
      </c>
      <c r="V87" s="81"/>
      <c r="W87" s="82"/>
      <c r="X87" s="83" t="s">
        <v>50</v>
      </c>
      <c r="Y87" s="84" t="s">
        <v>50</v>
      </c>
      <c r="Z87" s="66">
        <f t="shared" si="20"/>
        <v>0</v>
      </c>
      <c r="AA87" s="67">
        <f t="shared" si="21"/>
        <v>0</v>
      </c>
      <c r="AB87" s="67">
        <f t="shared" si="22"/>
        <v>0</v>
      </c>
      <c r="AC87" s="67">
        <f t="shared" si="23"/>
        <v>0</v>
      </c>
      <c r="AD87" s="85" t="str">
        <f t="shared" si="24"/>
        <v>-</v>
      </c>
      <c r="AE87" s="66">
        <f t="shared" si="25"/>
        <v>0</v>
      </c>
      <c r="AF87" s="67">
        <f t="shared" si="26"/>
        <v>1</v>
      </c>
      <c r="AG87" s="67">
        <f t="shared" si="27"/>
        <v>0</v>
      </c>
      <c r="AH87" s="85" t="str">
        <f t="shared" si="28"/>
        <v>-</v>
      </c>
      <c r="AI87" s="66">
        <f t="shared" si="29"/>
        <v>0</v>
      </c>
    </row>
    <row r="88" spans="1:35" ht="15">
      <c r="A88" s="64" t="s">
        <v>615</v>
      </c>
      <c r="B88" s="65" t="s">
        <v>616</v>
      </c>
      <c r="C88" s="66" t="s">
        <v>617</v>
      </c>
      <c r="D88" s="67" t="s">
        <v>618</v>
      </c>
      <c r="E88" s="67" t="s">
        <v>453</v>
      </c>
      <c r="F88" s="65" t="s">
        <v>44</v>
      </c>
      <c r="G88" s="68" t="s">
        <v>619</v>
      </c>
      <c r="H88" s="69" t="s">
        <v>101</v>
      </c>
      <c r="I88" s="70">
        <v>8037348322</v>
      </c>
      <c r="J88" s="71" t="s">
        <v>620</v>
      </c>
      <c r="K88" s="72" t="s">
        <v>48</v>
      </c>
      <c r="L88" s="73"/>
      <c r="M88" s="74">
        <v>167.52</v>
      </c>
      <c r="N88" s="75"/>
      <c r="O88" s="76" t="s">
        <v>400</v>
      </c>
      <c r="P88" s="72" t="s">
        <v>48</v>
      </c>
      <c r="Q88" s="77"/>
      <c r="R88" s="75"/>
      <c r="S88" s="78" t="s">
        <v>48</v>
      </c>
      <c r="T88" s="86">
        <v>90583.23</v>
      </c>
      <c r="U88" s="80">
        <v>7160.07</v>
      </c>
      <c r="V88" s="81"/>
      <c r="W88" s="82"/>
      <c r="X88" s="83" t="s">
        <v>50</v>
      </c>
      <c r="Y88" s="84" t="s">
        <v>50</v>
      </c>
      <c r="Z88" s="66">
        <f t="shared" si="20"/>
        <v>0</v>
      </c>
      <c r="AA88" s="67">
        <f t="shared" si="21"/>
        <v>1</v>
      </c>
      <c r="AB88" s="67">
        <f t="shared" si="22"/>
        <v>0</v>
      </c>
      <c r="AC88" s="67">
        <f t="shared" si="23"/>
        <v>0</v>
      </c>
      <c r="AD88" s="85" t="str">
        <f t="shared" si="24"/>
        <v>-</v>
      </c>
      <c r="AE88" s="66">
        <f t="shared" si="25"/>
        <v>0</v>
      </c>
      <c r="AF88" s="67">
        <f t="shared" si="26"/>
        <v>0</v>
      </c>
      <c r="AG88" s="67">
        <f t="shared" si="27"/>
        <v>0</v>
      </c>
      <c r="AH88" s="85" t="str">
        <f t="shared" si="28"/>
        <v>-</v>
      </c>
      <c r="AI88" s="66">
        <f t="shared" si="29"/>
        <v>0</v>
      </c>
    </row>
    <row r="89" spans="1:35" ht="15">
      <c r="A89" s="64" t="s">
        <v>621</v>
      </c>
      <c r="B89" s="65" t="s">
        <v>622</v>
      </c>
      <c r="C89" s="66" t="s">
        <v>623</v>
      </c>
      <c r="D89" s="67" t="s">
        <v>624</v>
      </c>
      <c r="E89" s="67" t="s">
        <v>625</v>
      </c>
      <c r="F89" s="65" t="s">
        <v>44</v>
      </c>
      <c r="G89" s="68" t="s">
        <v>626</v>
      </c>
      <c r="H89" s="69" t="s">
        <v>627</v>
      </c>
      <c r="I89" s="70">
        <v>8644722846</v>
      </c>
      <c r="J89" s="71" t="s">
        <v>365</v>
      </c>
      <c r="K89" s="72" t="s">
        <v>48</v>
      </c>
      <c r="L89" s="73"/>
      <c r="M89" s="74">
        <v>4691.02</v>
      </c>
      <c r="N89" s="75"/>
      <c r="O89" s="76">
        <v>17.447714949651434</v>
      </c>
      <c r="P89" s="72" t="s">
        <v>48</v>
      </c>
      <c r="Q89" s="77"/>
      <c r="R89" s="75"/>
      <c r="S89" s="78" t="s">
        <v>48</v>
      </c>
      <c r="T89" s="86">
        <v>169975.73</v>
      </c>
      <c r="U89" s="80">
        <v>7849.11</v>
      </c>
      <c r="V89" s="81"/>
      <c r="W89" s="82"/>
      <c r="X89" s="83" t="s">
        <v>50</v>
      </c>
      <c r="Y89" s="84" t="s">
        <v>50</v>
      </c>
      <c r="Z89" s="66">
        <f t="shared" si="20"/>
        <v>0</v>
      </c>
      <c r="AA89" s="67">
        <f t="shared" si="21"/>
        <v>0</v>
      </c>
      <c r="AB89" s="67">
        <f t="shared" si="22"/>
        <v>0</v>
      </c>
      <c r="AC89" s="67">
        <f t="shared" si="23"/>
        <v>0</v>
      </c>
      <c r="AD89" s="85" t="str">
        <f t="shared" si="24"/>
        <v>-</v>
      </c>
      <c r="AE89" s="66">
        <f t="shared" si="25"/>
        <v>0</v>
      </c>
      <c r="AF89" s="67">
        <f t="shared" si="26"/>
        <v>0</v>
      </c>
      <c r="AG89" s="67">
        <f t="shared" si="27"/>
        <v>0</v>
      </c>
      <c r="AH89" s="85" t="str">
        <f t="shared" si="28"/>
        <v>-</v>
      </c>
      <c r="AI89" s="66">
        <f t="shared" si="29"/>
        <v>0</v>
      </c>
    </row>
    <row r="90" spans="1:35" ht="15">
      <c r="A90" s="64" t="s">
        <v>628</v>
      </c>
      <c r="B90" s="65" t="s">
        <v>629</v>
      </c>
      <c r="C90" s="66" t="s">
        <v>630</v>
      </c>
      <c r="D90" s="67" t="s">
        <v>631</v>
      </c>
      <c r="E90" s="67" t="s">
        <v>445</v>
      </c>
      <c r="F90" s="65" t="s">
        <v>44</v>
      </c>
      <c r="G90" s="68" t="s">
        <v>632</v>
      </c>
      <c r="H90" s="69" t="s">
        <v>633</v>
      </c>
      <c r="I90" s="70">
        <v>8645780128</v>
      </c>
      <c r="J90" s="71" t="s">
        <v>365</v>
      </c>
      <c r="K90" s="72" t="s">
        <v>48</v>
      </c>
      <c r="L90" s="73"/>
      <c r="M90" s="74">
        <v>9310.44</v>
      </c>
      <c r="N90" s="75"/>
      <c r="O90" s="76">
        <v>14.417244367417679</v>
      </c>
      <c r="P90" s="72" t="s">
        <v>48</v>
      </c>
      <c r="Q90" s="77"/>
      <c r="R90" s="75"/>
      <c r="S90" s="78" t="s">
        <v>48</v>
      </c>
      <c r="T90" s="86">
        <v>256334.97</v>
      </c>
      <c r="U90" s="80">
        <v>12623.78</v>
      </c>
      <c r="V90" s="81"/>
      <c r="W90" s="82"/>
      <c r="X90" s="83" t="s">
        <v>50</v>
      </c>
      <c r="Y90" s="84" t="s">
        <v>50</v>
      </c>
      <c r="Z90" s="66">
        <f t="shared" si="20"/>
        <v>0</v>
      </c>
      <c r="AA90" s="67">
        <f t="shared" si="21"/>
        <v>0</v>
      </c>
      <c r="AB90" s="67">
        <f t="shared" si="22"/>
        <v>0</v>
      </c>
      <c r="AC90" s="67">
        <f t="shared" si="23"/>
        <v>0</v>
      </c>
      <c r="AD90" s="85" t="str">
        <f t="shared" si="24"/>
        <v>-</v>
      </c>
      <c r="AE90" s="66">
        <f t="shared" si="25"/>
        <v>0</v>
      </c>
      <c r="AF90" s="67">
        <f t="shared" si="26"/>
        <v>0</v>
      </c>
      <c r="AG90" s="67">
        <f t="shared" si="27"/>
        <v>0</v>
      </c>
      <c r="AH90" s="85" t="str">
        <f t="shared" si="28"/>
        <v>-</v>
      </c>
      <c r="AI90" s="66">
        <f t="shared" si="29"/>
        <v>0</v>
      </c>
    </row>
    <row r="91" spans="1:35" ht="15">
      <c r="A91" s="64" t="s">
        <v>634</v>
      </c>
      <c r="B91" s="65" t="s">
        <v>635</v>
      </c>
      <c r="C91" s="66" t="s">
        <v>636</v>
      </c>
      <c r="D91" s="67" t="s">
        <v>637</v>
      </c>
      <c r="E91" s="67" t="s">
        <v>638</v>
      </c>
      <c r="F91" s="65" t="s">
        <v>44</v>
      </c>
      <c r="G91" s="68" t="s">
        <v>639</v>
      </c>
      <c r="H91" s="69" t="s">
        <v>640</v>
      </c>
      <c r="I91" s="70">
        <v>8645798000</v>
      </c>
      <c r="J91" s="71" t="s">
        <v>365</v>
      </c>
      <c r="K91" s="72" t="s">
        <v>48</v>
      </c>
      <c r="L91" s="73"/>
      <c r="M91" s="74">
        <v>1826.2</v>
      </c>
      <c r="N91" s="75"/>
      <c r="O91" s="76">
        <v>13.142375737152484</v>
      </c>
      <c r="P91" s="72" t="s">
        <v>48</v>
      </c>
      <c r="Q91" s="77"/>
      <c r="R91" s="75"/>
      <c r="S91" s="78" t="s">
        <v>48</v>
      </c>
      <c r="T91" s="86">
        <v>121807.81</v>
      </c>
      <c r="U91" s="80">
        <v>4750.57</v>
      </c>
      <c r="V91" s="81"/>
      <c r="W91" s="82"/>
      <c r="X91" s="83" t="s">
        <v>50</v>
      </c>
      <c r="Y91" s="84" t="s">
        <v>50</v>
      </c>
      <c r="Z91" s="66">
        <f t="shared" si="20"/>
        <v>0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5" t="str">
        <f t="shared" si="24"/>
        <v>-</v>
      </c>
      <c r="AE91" s="66">
        <f t="shared" si="25"/>
        <v>0</v>
      </c>
      <c r="AF91" s="67">
        <f t="shared" si="26"/>
        <v>0</v>
      </c>
      <c r="AG91" s="67">
        <f t="shared" si="27"/>
        <v>0</v>
      </c>
      <c r="AH91" s="85" t="str">
        <f t="shared" si="28"/>
        <v>-</v>
      </c>
      <c r="AI91" s="66">
        <f t="shared" si="29"/>
        <v>0</v>
      </c>
    </row>
    <row r="92" spans="1:35" ht="15">
      <c r="A92" s="64" t="s">
        <v>641</v>
      </c>
      <c r="B92" s="65" t="s">
        <v>642</v>
      </c>
      <c r="C92" s="66" t="s">
        <v>643</v>
      </c>
      <c r="D92" s="67" t="s">
        <v>644</v>
      </c>
      <c r="E92" s="67" t="s">
        <v>645</v>
      </c>
      <c r="F92" s="65" t="s">
        <v>44</v>
      </c>
      <c r="G92" s="68" t="s">
        <v>646</v>
      </c>
      <c r="H92" s="69" t="s">
        <v>647</v>
      </c>
      <c r="I92" s="70">
        <v>8644763186</v>
      </c>
      <c r="J92" s="71" t="s">
        <v>365</v>
      </c>
      <c r="K92" s="72" t="s">
        <v>48</v>
      </c>
      <c r="L92" s="73"/>
      <c r="M92" s="74">
        <v>2753.64</v>
      </c>
      <c r="N92" s="75"/>
      <c r="O92" s="76">
        <v>15.627850410459107</v>
      </c>
      <c r="P92" s="72" t="s">
        <v>48</v>
      </c>
      <c r="Q92" s="77"/>
      <c r="R92" s="75"/>
      <c r="S92" s="78" t="s">
        <v>48</v>
      </c>
      <c r="T92" s="86">
        <v>107988.05</v>
      </c>
      <c r="U92" s="80">
        <v>4416.85</v>
      </c>
      <c r="V92" s="81"/>
      <c r="W92" s="82"/>
      <c r="X92" s="83" t="s">
        <v>50</v>
      </c>
      <c r="Y92" s="84" t="s">
        <v>50</v>
      </c>
      <c r="Z92" s="66">
        <f t="shared" si="20"/>
        <v>0</v>
      </c>
      <c r="AA92" s="67">
        <f t="shared" si="21"/>
        <v>0</v>
      </c>
      <c r="AB92" s="67">
        <f t="shared" si="22"/>
        <v>0</v>
      </c>
      <c r="AC92" s="67">
        <f t="shared" si="23"/>
        <v>0</v>
      </c>
      <c r="AD92" s="85" t="str">
        <f t="shared" si="24"/>
        <v>-</v>
      </c>
      <c r="AE92" s="66">
        <f t="shared" si="25"/>
        <v>0</v>
      </c>
      <c r="AF92" s="67">
        <f t="shared" si="26"/>
        <v>0</v>
      </c>
      <c r="AG92" s="67">
        <f t="shared" si="27"/>
        <v>0</v>
      </c>
      <c r="AH92" s="85" t="str">
        <f t="shared" si="28"/>
        <v>-</v>
      </c>
      <c r="AI92" s="66">
        <f t="shared" si="29"/>
        <v>0</v>
      </c>
    </row>
    <row r="93" spans="1:35" ht="15">
      <c r="A93" s="64" t="s">
        <v>648</v>
      </c>
      <c r="B93" s="65" t="s">
        <v>649</v>
      </c>
      <c r="C93" s="66" t="s">
        <v>650</v>
      </c>
      <c r="D93" s="67" t="s">
        <v>651</v>
      </c>
      <c r="E93" s="67" t="s">
        <v>652</v>
      </c>
      <c r="F93" s="65" t="s">
        <v>44</v>
      </c>
      <c r="G93" s="68" t="s">
        <v>653</v>
      </c>
      <c r="H93" s="69" t="s">
        <v>654</v>
      </c>
      <c r="I93" s="70">
        <v>8649492350</v>
      </c>
      <c r="J93" s="71" t="s">
        <v>365</v>
      </c>
      <c r="K93" s="72" t="s">
        <v>48</v>
      </c>
      <c r="L93" s="73"/>
      <c r="M93" s="74">
        <v>7129.8</v>
      </c>
      <c r="N93" s="75"/>
      <c r="O93" s="76">
        <v>14.349225816342173</v>
      </c>
      <c r="P93" s="72" t="s">
        <v>48</v>
      </c>
      <c r="Q93" s="77"/>
      <c r="R93" s="75"/>
      <c r="S93" s="78" t="s">
        <v>48</v>
      </c>
      <c r="T93" s="86">
        <v>225310.82</v>
      </c>
      <c r="U93" s="80">
        <v>9053.17</v>
      </c>
      <c r="V93" s="81"/>
      <c r="W93" s="82"/>
      <c r="X93" s="83" t="s">
        <v>50</v>
      </c>
      <c r="Y93" s="84" t="s">
        <v>50</v>
      </c>
      <c r="Z93" s="66">
        <f t="shared" si="20"/>
        <v>0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5" t="str">
        <f t="shared" si="24"/>
        <v>-</v>
      </c>
      <c r="AE93" s="66">
        <f t="shared" si="25"/>
        <v>0</v>
      </c>
      <c r="AF93" s="67">
        <f t="shared" si="26"/>
        <v>0</v>
      </c>
      <c r="AG93" s="67">
        <f t="shared" si="27"/>
        <v>0</v>
      </c>
      <c r="AH93" s="85" t="str">
        <f t="shared" si="28"/>
        <v>-</v>
      </c>
      <c r="AI93" s="66">
        <f t="shared" si="29"/>
        <v>0</v>
      </c>
    </row>
    <row r="94" spans="1:35" ht="15">
      <c r="A94" s="64" t="s">
        <v>655</v>
      </c>
      <c r="B94" s="65" t="s">
        <v>656</v>
      </c>
      <c r="C94" s="66" t="s">
        <v>657</v>
      </c>
      <c r="D94" s="67" t="s">
        <v>658</v>
      </c>
      <c r="E94" s="67" t="s">
        <v>659</v>
      </c>
      <c r="F94" s="65" t="s">
        <v>44</v>
      </c>
      <c r="G94" s="68" t="s">
        <v>660</v>
      </c>
      <c r="H94" s="69" t="s">
        <v>101</v>
      </c>
      <c r="I94" s="70">
        <v>8645764212</v>
      </c>
      <c r="J94" s="71" t="s">
        <v>373</v>
      </c>
      <c r="K94" s="72" t="s">
        <v>48</v>
      </c>
      <c r="L94" s="73"/>
      <c r="M94" s="74">
        <v>9877.51</v>
      </c>
      <c r="N94" s="75"/>
      <c r="O94" s="76">
        <v>15.852365809000673</v>
      </c>
      <c r="P94" s="72" t="s">
        <v>48</v>
      </c>
      <c r="Q94" s="77"/>
      <c r="R94" s="75"/>
      <c r="S94" s="78" t="s">
        <v>48</v>
      </c>
      <c r="T94" s="86">
        <v>328430.7</v>
      </c>
      <c r="U94" s="80">
        <v>17342</v>
      </c>
      <c r="V94" s="81"/>
      <c r="W94" s="82"/>
      <c r="X94" s="83" t="s">
        <v>50</v>
      </c>
      <c r="Y94" s="84" t="s">
        <v>50</v>
      </c>
      <c r="Z94" s="66">
        <f t="shared" si="20"/>
        <v>0</v>
      </c>
      <c r="AA94" s="67">
        <f t="shared" si="21"/>
        <v>0</v>
      </c>
      <c r="AB94" s="67">
        <f t="shared" si="22"/>
        <v>0</v>
      </c>
      <c r="AC94" s="67">
        <f t="shared" si="23"/>
        <v>0</v>
      </c>
      <c r="AD94" s="85" t="str">
        <f t="shared" si="24"/>
        <v>-</v>
      </c>
      <c r="AE94" s="66">
        <f t="shared" si="25"/>
        <v>0</v>
      </c>
      <c r="AF94" s="67">
        <f t="shared" si="26"/>
        <v>0</v>
      </c>
      <c r="AG94" s="67">
        <f t="shared" si="27"/>
        <v>0</v>
      </c>
      <c r="AH94" s="85" t="str">
        <f t="shared" si="28"/>
        <v>-</v>
      </c>
      <c r="AI94" s="66">
        <f t="shared" si="29"/>
        <v>0</v>
      </c>
    </row>
    <row r="95" spans="1:35" ht="15">
      <c r="A95" s="64" t="s">
        <v>661</v>
      </c>
      <c r="B95" s="65" t="s">
        <v>662</v>
      </c>
      <c r="C95" s="66" t="s">
        <v>663</v>
      </c>
      <c r="D95" s="67" t="s">
        <v>664</v>
      </c>
      <c r="E95" s="67" t="s">
        <v>445</v>
      </c>
      <c r="F95" s="65" t="s">
        <v>44</v>
      </c>
      <c r="G95" s="68" t="s">
        <v>665</v>
      </c>
      <c r="H95" s="69" t="s">
        <v>666</v>
      </c>
      <c r="I95" s="70">
        <v>8645944405</v>
      </c>
      <c r="J95" s="71" t="s">
        <v>667</v>
      </c>
      <c r="K95" s="72" t="s">
        <v>48</v>
      </c>
      <c r="L95" s="73"/>
      <c r="M95" s="74">
        <v>6646.31</v>
      </c>
      <c r="N95" s="75"/>
      <c r="O95" s="76">
        <v>23.33759590792839</v>
      </c>
      <c r="P95" s="72" t="s">
        <v>49</v>
      </c>
      <c r="Q95" s="77"/>
      <c r="R95" s="75"/>
      <c r="S95" s="78" t="s">
        <v>48</v>
      </c>
      <c r="T95" s="86">
        <v>631493.11</v>
      </c>
      <c r="U95" s="80">
        <v>31655.22</v>
      </c>
      <c r="V95" s="81"/>
      <c r="W95" s="82"/>
      <c r="X95" s="83" t="s">
        <v>50</v>
      </c>
      <c r="Y95" s="84" t="s">
        <v>50</v>
      </c>
      <c r="Z95" s="66">
        <f t="shared" si="20"/>
        <v>0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5" t="str">
        <f t="shared" si="24"/>
        <v>-</v>
      </c>
      <c r="AE95" s="66">
        <f t="shared" si="25"/>
        <v>0</v>
      </c>
      <c r="AF95" s="67">
        <f t="shared" si="26"/>
        <v>1</v>
      </c>
      <c r="AG95" s="67">
        <f t="shared" si="27"/>
        <v>0</v>
      </c>
      <c r="AH95" s="85" t="str">
        <f t="shared" si="28"/>
        <v>-</v>
      </c>
      <c r="AI95" s="66">
        <f t="shared" si="29"/>
        <v>0</v>
      </c>
    </row>
    <row r="96" spans="1:35" ht="15">
      <c r="A96" s="64" t="s">
        <v>668</v>
      </c>
      <c r="B96" s="65" t="s">
        <v>669</v>
      </c>
      <c r="C96" s="66" t="s">
        <v>670</v>
      </c>
      <c r="D96" s="67" t="s">
        <v>671</v>
      </c>
      <c r="E96" s="67" t="s">
        <v>445</v>
      </c>
      <c r="F96" s="65" t="s">
        <v>44</v>
      </c>
      <c r="G96" s="68" t="s">
        <v>672</v>
      </c>
      <c r="H96" s="69" t="s">
        <v>673</v>
      </c>
      <c r="I96" s="70">
        <v>8645792810</v>
      </c>
      <c r="J96" s="71"/>
      <c r="K96" s="72"/>
      <c r="L96" s="73"/>
      <c r="M96" s="74"/>
      <c r="N96" s="75"/>
      <c r="O96" s="76" t="s">
        <v>400</v>
      </c>
      <c r="P96" s="72" t="s">
        <v>48</v>
      </c>
      <c r="Q96" s="77"/>
      <c r="R96" s="75"/>
      <c r="S96" s="78"/>
      <c r="T96" s="86"/>
      <c r="U96" s="80"/>
      <c r="V96" s="81"/>
      <c r="W96" s="82"/>
      <c r="X96" s="83"/>
      <c r="Y96" s="84"/>
      <c r="Z96" s="66">
        <f t="shared" si="20"/>
        <v>0</v>
      </c>
      <c r="AA96" s="67">
        <f t="shared" si="21"/>
        <v>0</v>
      </c>
      <c r="AB96" s="67">
        <f t="shared" si="22"/>
        <v>0</v>
      </c>
      <c r="AC96" s="67">
        <f t="shared" si="23"/>
        <v>0</v>
      </c>
      <c r="AD96" s="85" t="str">
        <f t="shared" si="24"/>
        <v>-</v>
      </c>
      <c r="AE96" s="66">
        <f t="shared" si="25"/>
        <v>0</v>
      </c>
      <c r="AF96" s="67">
        <f t="shared" si="26"/>
        <v>0</v>
      </c>
      <c r="AG96" s="67">
        <f t="shared" si="27"/>
        <v>0</v>
      </c>
      <c r="AH96" s="85" t="str">
        <f t="shared" si="28"/>
        <v>-</v>
      </c>
      <c r="AI96" s="66">
        <f t="shared" si="29"/>
        <v>0</v>
      </c>
    </row>
    <row r="97" spans="1:35" ht="15">
      <c r="A97" s="64" t="s">
        <v>674</v>
      </c>
      <c r="B97" s="65" t="s">
        <v>675</v>
      </c>
      <c r="C97" s="66" t="s">
        <v>676</v>
      </c>
      <c r="D97" s="67" t="s">
        <v>677</v>
      </c>
      <c r="E97" s="67" t="s">
        <v>678</v>
      </c>
      <c r="F97" s="65" t="s">
        <v>44</v>
      </c>
      <c r="G97" s="68" t="s">
        <v>679</v>
      </c>
      <c r="H97" s="69" t="s">
        <v>227</v>
      </c>
      <c r="I97" s="70">
        <v>8645765020</v>
      </c>
      <c r="J97" s="71" t="s">
        <v>65</v>
      </c>
      <c r="K97" s="72" t="s">
        <v>49</v>
      </c>
      <c r="L97" s="73"/>
      <c r="M97" s="74"/>
      <c r="N97" s="75"/>
      <c r="O97" s="76" t="s">
        <v>400</v>
      </c>
      <c r="P97" s="72" t="s">
        <v>48</v>
      </c>
      <c r="Q97" s="77"/>
      <c r="R97" s="75"/>
      <c r="S97" s="78" t="s">
        <v>49</v>
      </c>
      <c r="T97" s="86"/>
      <c r="U97" s="80"/>
      <c r="V97" s="81"/>
      <c r="W97" s="82"/>
      <c r="X97" s="83"/>
      <c r="Y97" s="84"/>
      <c r="Z97" s="66">
        <f t="shared" si="20"/>
        <v>1</v>
      </c>
      <c r="AA97" s="67">
        <f t="shared" si="21"/>
        <v>0</v>
      </c>
      <c r="AB97" s="67">
        <f t="shared" si="22"/>
        <v>0</v>
      </c>
      <c r="AC97" s="67">
        <f t="shared" si="23"/>
        <v>0</v>
      </c>
      <c r="AD97" s="85" t="str">
        <f t="shared" si="24"/>
        <v>-</v>
      </c>
      <c r="AE97" s="66">
        <f t="shared" si="25"/>
        <v>1</v>
      </c>
      <c r="AF97" s="67">
        <f t="shared" si="26"/>
        <v>0</v>
      </c>
      <c r="AG97" s="67">
        <f t="shared" si="27"/>
        <v>0</v>
      </c>
      <c r="AH97" s="85" t="str">
        <f t="shared" si="28"/>
        <v>-</v>
      </c>
      <c r="AI97" s="66">
        <f t="shared" si="29"/>
        <v>0</v>
      </c>
    </row>
    <row r="98" spans="1:35" ht="15">
      <c r="A98" s="64" t="s">
        <v>680</v>
      </c>
      <c r="B98" s="65" t="s">
        <v>681</v>
      </c>
      <c r="C98" s="66" t="s">
        <v>682</v>
      </c>
      <c r="D98" s="67" t="s">
        <v>683</v>
      </c>
      <c r="E98" s="67" t="s">
        <v>684</v>
      </c>
      <c r="F98" s="65" t="s">
        <v>44</v>
      </c>
      <c r="G98" s="68" t="s">
        <v>685</v>
      </c>
      <c r="H98" s="69" t="s">
        <v>686</v>
      </c>
      <c r="I98" s="70">
        <v>8645922790</v>
      </c>
      <c r="J98" s="71" t="s">
        <v>65</v>
      </c>
      <c r="K98" s="72" t="s">
        <v>49</v>
      </c>
      <c r="L98" s="73"/>
      <c r="M98" s="74"/>
      <c r="N98" s="75"/>
      <c r="O98" s="76" t="s">
        <v>400</v>
      </c>
      <c r="P98" s="72" t="s">
        <v>48</v>
      </c>
      <c r="Q98" s="77"/>
      <c r="R98" s="75"/>
      <c r="S98" s="78" t="s">
        <v>49</v>
      </c>
      <c r="T98" s="86"/>
      <c r="U98" s="80"/>
      <c r="V98" s="81"/>
      <c r="W98" s="82"/>
      <c r="X98" s="83"/>
      <c r="Y98" s="84"/>
      <c r="Z98" s="66">
        <f t="shared" si="20"/>
        <v>1</v>
      </c>
      <c r="AA98" s="67">
        <f t="shared" si="21"/>
        <v>0</v>
      </c>
      <c r="AB98" s="67">
        <f t="shared" si="22"/>
        <v>0</v>
      </c>
      <c r="AC98" s="67">
        <f t="shared" si="23"/>
        <v>0</v>
      </c>
      <c r="AD98" s="85" t="str">
        <f t="shared" si="24"/>
        <v>-</v>
      </c>
      <c r="AE98" s="66">
        <f t="shared" si="25"/>
        <v>1</v>
      </c>
      <c r="AF98" s="67">
        <f t="shared" si="26"/>
        <v>0</v>
      </c>
      <c r="AG98" s="67">
        <f t="shared" si="27"/>
        <v>0</v>
      </c>
      <c r="AH98" s="85" t="str">
        <f t="shared" si="28"/>
        <v>-</v>
      </c>
      <c r="AI98" s="66">
        <f t="shared" si="29"/>
        <v>0</v>
      </c>
    </row>
    <row r="99" spans="1:35" ht="15">
      <c r="A99" s="64" t="s">
        <v>687</v>
      </c>
      <c r="B99" s="65" t="s">
        <v>688</v>
      </c>
      <c r="C99" s="66" t="s">
        <v>689</v>
      </c>
      <c r="D99" s="67" t="s">
        <v>690</v>
      </c>
      <c r="E99" s="67" t="s">
        <v>691</v>
      </c>
      <c r="F99" s="65" t="s">
        <v>44</v>
      </c>
      <c r="G99" s="68" t="s">
        <v>692</v>
      </c>
      <c r="H99" s="69" t="s">
        <v>693</v>
      </c>
      <c r="I99" s="70">
        <v>8034696900</v>
      </c>
      <c r="J99" s="71" t="s">
        <v>373</v>
      </c>
      <c r="K99" s="72" t="s">
        <v>48</v>
      </c>
      <c r="L99" s="73"/>
      <c r="M99" s="74">
        <v>7891.26</v>
      </c>
      <c r="N99" s="75"/>
      <c r="O99" s="76">
        <v>26.39397840942854</v>
      </c>
      <c r="P99" s="72" t="s">
        <v>49</v>
      </c>
      <c r="Q99" s="77"/>
      <c r="R99" s="75"/>
      <c r="S99" s="78" t="s">
        <v>48</v>
      </c>
      <c r="T99" s="86">
        <v>653021.87</v>
      </c>
      <c r="U99" s="80">
        <v>32144.56</v>
      </c>
      <c r="V99" s="81"/>
      <c r="W99" s="82"/>
      <c r="X99" s="83" t="s">
        <v>50</v>
      </c>
      <c r="Y99" s="84" t="s">
        <v>50</v>
      </c>
      <c r="Z99" s="66">
        <f t="shared" si="20"/>
        <v>0</v>
      </c>
      <c r="AA99" s="67">
        <f t="shared" si="21"/>
        <v>0</v>
      </c>
      <c r="AB99" s="67">
        <f t="shared" si="22"/>
        <v>0</v>
      </c>
      <c r="AC99" s="67">
        <f t="shared" si="23"/>
        <v>0</v>
      </c>
      <c r="AD99" s="85" t="str">
        <f t="shared" si="24"/>
        <v>-</v>
      </c>
      <c r="AE99" s="66">
        <f t="shared" si="25"/>
        <v>0</v>
      </c>
      <c r="AF99" s="67">
        <f t="shared" si="26"/>
        <v>1</v>
      </c>
      <c r="AG99" s="67">
        <f t="shared" si="27"/>
        <v>0</v>
      </c>
      <c r="AH99" s="85" t="str">
        <f t="shared" si="28"/>
        <v>-</v>
      </c>
      <c r="AI99" s="66">
        <f t="shared" si="29"/>
        <v>0</v>
      </c>
    </row>
    <row r="100" spans="1:35" ht="15">
      <c r="A100" s="64" t="s">
        <v>694</v>
      </c>
      <c r="B100" s="65" t="s">
        <v>695</v>
      </c>
      <c r="C100" s="66" t="s">
        <v>696</v>
      </c>
      <c r="D100" s="67" t="s">
        <v>697</v>
      </c>
      <c r="E100" s="67" t="s">
        <v>691</v>
      </c>
      <c r="F100" s="65" t="s">
        <v>44</v>
      </c>
      <c r="G100" s="68" t="s">
        <v>698</v>
      </c>
      <c r="H100" s="69" t="s">
        <v>101</v>
      </c>
      <c r="I100" s="70">
        <v>8034698536</v>
      </c>
      <c r="J100" s="71" t="s">
        <v>373</v>
      </c>
      <c r="K100" s="72" t="s">
        <v>48</v>
      </c>
      <c r="L100" s="73"/>
      <c r="M100" s="74">
        <v>7850.69</v>
      </c>
      <c r="N100" s="75"/>
      <c r="O100" s="76">
        <v>23.382687927107064</v>
      </c>
      <c r="P100" s="72" t="s">
        <v>49</v>
      </c>
      <c r="Q100" s="77"/>
      <c r="R100" s="75"/>
      <c r="S100" s="78" t="s">
        <v>48</v>
      </c>
      <c r="T100" s="86">
        <v>642127.41</v>
      </c>
      <c r="U100" s="80">
        <v>23996.12</v>
      </c>
      <c r="V100" s="81"/>
      <c r="W100" s="82"/>
      <c r="X100" s="83" t="s">
        <v>50</v>
      </c>
      <c r="Y100" s="84" t="s">
        <v>50</v>
      </c>
      <c r="Z100" s="66">
        <f t="shared" si="20"/>
        <v>0</v>
      </c>
      <c r="AA100" s="67">
        <f t="shared" si="21"/>
        <v>0</v>
      </c>
      <c r="AB100" s="67">
        <f t="shared" si="22"/>
        <v>0</v>
      </c>
      <c r="AC100" s="67">
        <f t="shared" si="23"/>
        <v>0</v>
      </c>
      <c r="AD100" s="85" t="str">
        <f t="shared" si="24"/>
        <v>-</v>
      </c>
      <c r="AE100" s="66">
        <f t="shared" si="25"/>
        <v>0</v>
      </c>
      <c r="AF100" s="67">
        <f t="shared" si="26"/>
        <v>1</v>
      </c>
      <c r="AG100" s="67">
        <f t="shared" si="27"/>
        <v>0</v>
      </c>
      <c r="AH100" s="85" t="str">
        <f t="shared" si="28"/>
        <v>-</v>
      </c>
      <c r="AI100" s="66">
        <f t="shared" si="29"/>
        <v>0</v>
      </c>
    </row>
    <row r="101" spans="1:35" ht="15">
      <c r="A101" s="64" t="s">
        <v>699</v>
      </c>
      <c r="B101" s="65" t="s">
        <v>700</v>
      </c>
      <c r="C101" s="66" t="s">
        <v>701</v>
      </c>
      <c r="D101" s="67" t="s">
        <v>702</v>
      </c>
      <c r="E101" s="67" t="s">
        <v>691</v>
      </c>
      <c r="F101" s="65" t="s">
        <v>44</v>
      </c>
      <c r="G101" s="68" t="s">
        <v>692</v>
      </c>
      <c r="H101" s="69" t="s">
        <v>703</v>
      </c>
      <c r="I101" s="70">
        <v>8034818575</v>
      </c>
      <c r="J101" s="71"/>
      <c r="K101" s="72"/>
      <c r="L101" s="73"/>
      <c r="M101" s="74"/>
      <c r="N101" s="75"/>
      <c r="O101" s="76" t="s">
        <v>400</v>
      </c>
      <c r="P101" s="72" t="s">
        <v>48</v>
      </c>
      <c r="Q101" s="77"/>
      <c r="R101" s="75"/>
      <c r="S101" s="78"/>
      <c r="T101" s="86"/>
      <c r="U101" s="80"/>
      <c r="V101" s="81"/>
      <c r="W101" s="82"/>
      <c r="X101" s="83" t="s">
        <v>50</v>
      </c>
      <c r="Y101" s="84" t="s">
        <v>50</v>
      </c>
      <c r="Z101" s="66">
        <f aca="true" t="shared" si="30" ref="Z101:Z107">IF(OR(K101="YES",TRIM(L101)="YES"),1,0)</f>
        <v>0</v>
      </c>
      <c r="AA101" s="67">
        <f aca="true" t="shared" si="31" ref="AA101:AA107">IF(OR(AND(ISNUMBER(M101),AND(M101&gt;0,M101&lt;600)),AND(ISNUMBER(M101),AND(M101&gt;0,N101="YES"))),1,0)</f>
        <v>0</v>
      </c>
      <c r="AB101" s="67">
        <f aca="true" t="shared" si="32" ref="AB101:AB107">IF(AND(OR(K101="YES",TRIM(L101)="YES"),(Z101=0)),"Trouble",0)</f>
        <v>0</v>
      </c>
      <c r="AC101" s="67">
        <f aca="true" t="shared" si="33" ref="AC101:AC107">IF(AND(OR(AND(ISNUMBER(M101),AND(M101&gt;0,M101&lt;600)),AND(ISNUMBER(M101),AND(M101&gt;0,N101="YES"))),(AA101=0)),"Trouble",0)</f>
        <v>0</v>
      </c>
      <c r="AD101" s="85" t="str">
        <f aca="true" t="shared" si="34" ref="AD101:AD107">IF(AND(Z101=1,AA101=1),"SRSA","-")</f>
        <v>-</v>
      </c>
      <c r="AE101" s="66">
        <f aca="true" t="shared" si="35" ref="AE101:AE107">IF(S101="YES",1,0)</f>
        <v>0</v>
      </c>
      <c r="AF101" s="67">
        <f aca="true" t="shared" si="36" ref="AF101:AF107">IF(OR(AND(ISNUMBER(Q101),Q101&gt;=20),(AND(ISNUMBER(Q101)=FALSE,AND(ISNUMBER(O101),O101&gt;=20)))),1,0)</f>
        <v>0</v>
      </c>
      <c r="AG101" s="67">
        <f>IF(AND(AE101=1,AF101=1),"Initial",0)</f>
        <v>0</v>
      </c>
      <c r="AH101" s="85" t="str">
        <f>IF(AND(AND(AG101="Initial",AI101=0),AND(ISNUMBER(M101),M101&gt;0)),"RLIS","-")</f>
        <v>-</v>
      </c>
      <c r="AI101" s="66">
        <f aca="true" t="shared" si="37" ref="AI101:AI107">IF(AND(AD101="SRSA",AG101="Initial"),"SRSA",0)</f>
        <v>0</v>
      </c>
    </row>
    <row r="102" spans="1:35" ht="15">
      <c r="A102" s="64" t="s">
        <v>344</v>
      </c>
      <c r="B102" s="65" t="s">
        <v>345</v>
      </c>
      <c r="C102" s="66" t="s">
        <v>346</v>
      </c>
      <c r="D102" s="67" t="s">
        <v>347</v>
      </c>
      <c r="E102" s="67" t="s">
        <v>348</v>
      </c>
      <c r="F102" s="65" t="s">
        <v>44</v>
      </c>
      <c r="G102" s="68" t="s">
        <v>349</v>
      </c>
      <c r="H102" s="69" t="s">
        <v>350</v>
      </c>
      <c r="I102" s="70">
        <v>8644291740</v>
      </c>
      <c r="J102" s="71" t="s">
        <v>47</v>
      </c>
      <c r="K102" s="72" t="s">
        <v>48</v>
      </c>
      <c r="L102" s="73"/>
      <c r="M102" s="74">
        <v>4264.31</v>
      </c>
      <c r="N102" s="75"/>
      <c r="O102" s="76">
        <v>26.75873974967631</v>
      </c>
      <c r="P102" s="72" t="s">
        <v>49</v>
      </c>
      <c r="Q102" s="77"/>
      <c r="R102" s="75"/>
      <c r="S102" s="78" t="s">
        <v>49</v>
      </c>
      <c r="T102" s="86">
        <v>260992.31</v>
      </c>
      <c r="U102" s="80">
        <v>10209.46</v>
      </c>
      <c r="V102" s="81"/>
      <c r="W102" s="82"/>
      <c r="X102" s="83" t="s">
        <v>50</v>
      </c>
      <c r="Y102" s="84" t="s">
        <v>50</v>
      </c>
      <c r="Z102" s="66">
        <f t="shared" si="30"/>
        <v>0</v>
      </c>
      <c r="AA102" s="67">
        <f t="shared" si="31"/>
        <v>0</v>
      </c>
      <c r="AB102" s="67">
        <f t="shared" si="32"/>
        <v>0</v>
      </c>
      <c r="AC102" s="67">
        <f t="shared" si="33"/>
        <v>0</v>
      </c>
      <c r="AD102" s="85" t="str">
        <f t="shared" si="34"/>
        <v>-</v>
      </c>
      <c r="AE102" s="66">
        <f t="shared" si="35"/>
        <v>1</v>
      </c>
      <c r="AF102" s="67">
        <f t="shared" si="36"/>
        <v>1</v>
      </c>
      <c r="AG102" s="67" t="str">
        <f>IF(AND(AE102=1,AF102=1),"Initial",0)</f>
        <v>Initial</v>
      </c>
      <c r="AH102" s="85" t="str">
        <f>IF(AND(AND(AG102="Initial",AI102=0),AND(ISNUMBER(M102),M102&gt;0)),"RLIS","-")</f>
        <v>RLIS</v>
      </c>
      <c r="AI102" s="66">
        <f t="shared" si="37"/>
        <v>0</v>
      </c>
    </row>
    <row r="103" spans="1:35" ht="15">
      <c r="A103" s="64" t="s">
        <v>351</v>
      </c>
      <c r="B103" s="65" t="s">
        <v>352</v>
      </c>
      <c r="C103" s="66" t="s">
        <v>353</v>
      </c>
      <c r="D103" s="67" t="s">
        <v>354</v>
      </c>
      <c r="E103" s="67" t="s">
        <v>355</v>
      </c>
      <c r="F103" s="65" t="s">
        <v>44</v>
      </c>
      <c r="G103" s="68" t="s">
        <v>356</v>
      </c>
      <c r="H103" s="69" t="s">
        <v>357</v>
      </c>
      <c r="I103" s="70">
        <v>8433555571</v>
      </c>
      <c r="J103" s="71" t="s">
        <v>47</v>
      </c>
      <c r="K103" s="72" t="s">
        <v>48</v>
      </c>
      <c r="L103" s="73"/>
      <c r="M103" s="74">
        <v>4614.4</v>
      </c>
      <c r="N103" s="75"/>
      <c r="O103" s="76">
        <v>39.978828510938605</v>
      </c>
      <c r="P103" s="72" t="s">
        <v>49</v>
      </c>
      <c r="Q103" s="77"/>
      <c r="R103" s="75"/>
      <c r="S103" s="78" t="s">
        <v>49</v>
      </c>
      <c r="T103" s="86">
        <v>664170.18</v>
      </c>
      <c r="U103" s="80">
        <v>37875.53</v>
      </c>
      <c r="V103" s="81"/>
      <c r="W103" s="82"/>
      <c r="X103" s="83" t="s">
        <v>50</v>
      </c>
      <c r="Y103" s="84" t="s">
        <v>50</v>
      </c>
      <c r="Z103" s="66">
        <f t="shared" si="30"/>
        <v>0</v>
      </c>
      <c r="AA103" s="67">
        <f t="shared" si="31"/>
        <v>0</v>
      </c>
      <c r="AB103" s="67">
        <f t="shared" si="32"/>
        <v>0</v>
      </c>
      <c r="AC103" s="67">
        <f t="shared" si="33"/>
        <v>0</v>
      </c>
      <c r="AD103" s="85" t="str">
        <f t="shared" si="34"/>
        <v>-</v>
      </c>
      <c r="AE103" s="66">
        <f t="shared" si="35"/>
        <v>1</v>
      </c>
      <c r="AF103" s="67">
        <f t="shared" si="36"/>
        <v>1</v>
      </c>
      <c r="AG103" s="67" t="str">
        <f>IF(AND(AE103=1,AF103=1),"Initial",0)</f>
        <v>Initial</v>
      </c>
      <c r="AH103" s="85" t="str">
        <f>IF(AND(AND(AG103="Initial",AI103=0),AND(ISNUMBER(M103),M103&gt;0)),"RLIS","-")</f>
        <v>RLIS</v>
      </c>
      <c r="AI103" s="66">
        <f t="shared" si="37"/>
        <v>0</v>
      </c>
    </row>
    <row r="104" spans="1:35" ht="15">
      <c r="A104" s="64" t="s">
        <v>704</v>
      </c>
      <c r="B104" s="65" t="s">
        <v>705</v>
      </c>
      <c r="C104" s="66" t="s">
        <v>706</v>
      </c>
      <c r="D104" s="67" t="s">
        <v>707</v>
      </c>
      <c r="E104" s="67" t="s">
        <v>708</v>
      </c>
      <c r="F104" s="65" t="s">
        <v>44</v>
      </c>
      <c r="G104" s="68" t="s">
        <v>709</v>
      </c>
      <c r="H104" s="69" t="s">
        <v>710</v>
      </c>
      <c r="I104" s="70">
        <v>8036849916</v>
      </c>
      <c r="J104" s="71" t="s">
        <v>711</v>
      </c>
      <c r="K104" s="72" t="s">
        <v>48</v>
      </c>
      <c r="L104" s="73"/>
      <c r="M104" s="74">
        <v>4829.76</v>
      </c>
      <c r="N104" s="75"/>
      <c r="O104" s="76">
        <v>22.884535223009586</v>
      </c>
      <c r="P104" s="72" t="s">
        <v>49</v>
      </c>
      <c r="Q104" s="77"/>
      <c r="R104" s="75"/>
      <c r="S104" s="78" t="s">
        <v>48</v>
      </c>
      <c r="T104" s="86">
        <v>210210.13</v>
      </c>
      <c r="U104" s="80">
        <v>13844.62</v>
      </c>
      <c r="V104" s="81"/>
      <c r="W104" s="82"/>
      <c r="X104" s="83" t="s">
        <v>50</v>
      </c>
      <c r="Y104" s="84" t="s">
        <v>50</v>
      </c>
      <c r="Z104" s="66">
        <f t="shared" si="30"/>
        <v>0</v>
      </c>
      <c r="AA104" s="67">
        <f t="shared" si="31"/>
        <v>0</v>
      </c>
      <c r="AB104" s="67">
        <f t="shared" si="32"/>
        <v>0</v>
      </c>
      <c r="AC104" s="67">
        <f t="shared" si="33"/>
        <v>0</v>
      </c>
      <c r="AD104" s="85" t="str">
        <f t="shared" si="34"/>
        <v>-</v>
      </c>
      <c r="AE104" s="66">
        <f t="shared" si="35"/>
        <v>0</v>
      </c>
      <c r="AF104" s="67">
        <f t="shared" si="36"/>
        <v>1</v>
      </c>
      <c r="AG104" s="67">
        <f>IF(AND(AE104=1,AF104=1),"Initial",0)</f>
        <v>0</v>
      </c>
      <c r="AH104" s="85" t="str">
        <f>IF(AND(AND(AG104="Initial",AI104=0),AND(ISNUMBER(M104),M104&gt;0)),"RLIS","-")</f>
        <v>-</v>
      </c>
      <c r="AI104" s="66">
        <f t="shared" si="37"/>
        <v>0</v>
      </c>
    </row>
    <row r="105" spans="1:35" ht="15">
      <c r="A105" s="64" t="s">
        <v>712</v>
      </c>
      <c r="B105" s="65" t="s">
        <v>713</v>
      </c>
      <c r="C105" s="66" t="s">
        <v>714</v>
      </c>
      <c r="D105" s="67" t="s">
        <v>715</v>
      </c>
      <c r="E105" s="67" t="s">
        <v>716</v>
      </c>
      <c r="F105" s="65" t="s">
        <v>44</v>
      </c>
      <c r="G105" s="68" t="s">
        <v>717</v>
      </c>
      <c r="H105" s="69" t="s">
        <v>372</v>
      </c>
      <c r="I105" s="70">
        <v>8032227191</v>
      </c>
      <c r="J105" s="71" t="s">
        <v>711</v>
      </c>
      <c r="K105" s="72" t="s">
        <v>48</v>
      </c>
      <c r="L105" s="73"/>
      <c r="M105" s="74">
        <v>6173.01</v>
      </c>
      <c r="N105" s="75"/>
      <c r="O105" s="76">
        <v>14.636926082709214</v>
      </c>
      <c r="P105" s="72" t="s">
        <v>48</v>
      </c>
      <c r="Q105" s="77"/>
      <c r="R105" s="75"/>
      <c r="S105" s="78" t="s">
        <v>48</v>
      </c>
      <c r="T105" s="86">
        <v>137114.63</v>
      </c>
      <c r="U105" s="80">
        <v>6059.61</v>
      </c>
      <c r="V105" s="81"/>
      <c r="W105" s="82"/>
      <c r="X105" s="83" t="s">
        <v>50</v>
      </c>
      <c r="Y105" s="84" t="s">
        <v>50</v>
      </c>
      <c r="Z105" s="66">
        <f t="shared" si="30"/>
        <v>0</v>
      </c>
      <c r="AA105" s="67">
        <f t="shared" si="31"/>
        <v>0</v>
      </c>
      <c r="AB105" s="67">
        <f t="shared" si="32"/>
        <v>0</v>
      </c>
      <c r="AC105" s="67">
        <f t="shared" si="33"/>
        <v>0</v>
      </c>
      <c r="AD105" s="85" t="str">
        <f t="shared" si="34"/>
        <v>-</v>
      </c>
      <c r="AE105" s="66">
        <f t="shared" si="35"/>
        <v>0</v>
      </c>
      <c r="AF105" s="67">
        <f t="shared" si="36"/>
        <v>0</v>
      </c>
      <c r="AG105" s="67">
        <f>IF(AND(AE105=1,AF105=1),"Initial",0)</f>
        <v>0</v>
      </c>
      <c r="AH105" s="85" t="str">
        <f>IF(AND(AND(AG105="Initial",AI105=0),AND(ISNUMBER(M105),M105&gt;0)),"RLIS","-")</f>
        <v>-</v>
      </c>
      <c r="AI105" s="66">
        <f t="shared" si="37"/>
        <v>0</v>
      </c>
    </row>
    <row r="106" spans="1:35" ht="15">
      <c r="A106" s="64" t="s">
        <v>718</v>
      </c>
      <c r="B106" s="65" t="s">
        <v>719</v>
      </c>
      <c r="C106" s="66" t="s">
        <v>720</v>
      </c>
      <c r="D106" s="67" t="s">
        <v>721</v>
      </c>
      <c r="E106" s="67" t="s">
        <v>722</v>
      </c>
      <c r="F106" s="65" t="s">
        <v>44</v>
      </c>
      <c r="G106" s="68" t="s">
        <v>723</v>
      </c>
      <c r="H106" s="69" t="s">
        <v>724</v>
      </c>
      <c r="I106" s="70">
        <v>8039811000</v>
      </c>
      <c r="J106" s="71" t="s">
        <v>725</v>
      </c>
      <c r="K106" s="72" t="s">
        <v>48</v>
      </c>
      <c r="L106" s="73"/>
      <c r="M106" s="74">
        <v>16338.33</v>
      </c>
      <c r="N106" s="75"/>
      <c r="O106" s="76">
        <v>17.633717633717634</v>
      </c>
      <c r="P106" s="72" t="s">
        <v>48</v>
      </c>
      <c r="Q106" s="77"/>
      <c r="R106" s="75"/>
      <c r="S106" s="78" t="s">
        <v>48</v>
      </c>
      <c r="T106" s="86">
        <v>628502.76</v>
      </c>
      <c r="U106" s="80">
        <v>34917.87</v>
      </c>
      <c r="V106" s="81"/>
      <c r="W106" s="82"/>
      <c r="X106" s="83" t="s">
        <v>50</v>
      </c>
      <c r="Y106" s="84" t="s">
        <v>50</v>
      </c>
      <c r="Z106" s="66">
        <f t="shared" si="30"/>
        <v>0</v>
      </c>
      <c r="AA106" s="67">
        <f t="shared" si="31"/>
        <v>0</v>
      </c>
      <c r="AB106" s="67">
        <f t="shared" si="32"/>
        <v>0</v>
      </c>
      <c r="AC106" s="67">
        <f t="shared" si="33"/>
        <v>0</v>
      </c>
      <c r="AD106" s="85" t="str">
        <f t="shared" si="34"/>
        <v>-</v>
      </c>
      <c r="AE106" s="66">
        <f t="shared" si="35"/>
        <v>0</v>
      </c>
      <c r="AF106" s="67">
        <f t="shared" si="36"/>
        <v>0</v>
      </c>
      <c r="AG106" s="67">
        <f>IF(AND(AE106=1,AF106=1),"Initial",0)</f>
        <v>0</v>
      </c>
      <c r="AH106" s="85" t="str">
        <f>IF(AND(AND(AG106="Initial",AI106=0),AND(ISNUMBER(M106),M106&gt;0)),"RLIS","-")</f>
        <v>-</v>
      </c>
      <c r="AI106" s="66">
        <f t="shared" si="37"/>
        <v>0</v>
      </c>
    </row>
    <row r="107" spans="1:35" ht="15">
      <c r="A107" s="64" t="s">
        <v>726</v>
      </c>
      <c r="B107" s="65" t="s">
        <v>727</v>
      </c>
      <c r="C107" s="66" t="s">
        <v>728</v>
      </c>
      <c r="D107" s="67" t="s">
        <v>729</v>
      </c>
      <c r="E107" s="67" t="s">
        <v>730</v>
      </c>
      <c r="F107" s="65" t="s">
        <v>44</v>
      </c>
      <c r="G107" s="68" t="s">
        <v>731</v>
      </c>
      <c r="H107" s="69" t="s">
        <v>732</v>
      </c>
      <c r="I107" s="70">
        <v>8035488211</v>
      </c>
      <c r="J107" s="71" t="s">
        <v>711</v>
      </c>
      <c r="K107" s="72" t="s">
        <v>48</v>
      </c>
      <c r="L107" s="73"/>
      <c r="M107" s="74">
        <v>9976.2</v>
      </c>
      <c r="N107" s="75"/>
      <c r="O107" s="76">
        <v>9.017308766052484</v>
      </c>
      <c r="P107" s="72" t="s">
        <v>48</v>
      </c>
      <c r="Q107" s="77"/>
      <c r="R107" s="75"/>
      <c r="S107" s="78" t="s">
        <v>48</v>
      </c>
      <c r="T107" s="86">
        <v>142043.84</v>
      </c>
      <c r="U107" s="80">
        <v>5066.54</v>
      </c>
      <c r="V107" s="81"/>
      <c r="W107" s="82"/>
      <c r="X107" s="83" t="s">
        <v>50</v>
      </c>
      <c r="Y107" s="84" t="s">
        <v>50</v>
      </c>
      <c r="Z107" s="66">
        <f t="shared" si="30"/>
        <v>0</v>
      </c>
      <c r="AA107" s="67">
        <f t="shared" si="31"/>
        <v>0</v>
      </c>
      <c r="AB107" s="67">
        <f t="shared" si="32"/>
        <v>0</v>
      </c>
      <c r="AC107" s="67">
        <f t="shared" si="33"/>
        <v>0</v>
      </c>
      <c r="AD107" s="85" t="str">
        <f t="shared" si="34"/>
        <v>-</v>
      </c>
      <c r="AE107" s="66">
        <f t="shared" si="35"/>
        <v>0</v>
      </c>
      <c r="AF107" s="67">
        <f t="shared" si="36"/>
        <v>0</v>
      </c>
      <c r="AG107" s="67">
        <f>IF(AND(AE107=1,AF107=1),"Initial",0)</f>
        <v>0</v>
      </c>
      <c r="AH107" s="85" t="str">
        <f>IF(AND(AND(AG107="Initial",AI107=0),AND(ISNUMBER(M107),M107&gt;0)),"RLIS","-")</f>
        <v>-</v>
      </c>
      <c r="AI107" s="66">
        <f t="shared" si="3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Carolina School Districts</dc:title>
  <dc:subject/>
  <dc:creator>U.S. Department of Education</dc:creator>
  <cp:keywords/>
  <dc:description/>
  <cp:lastModifiedBy>Authorised User</cp:lastModifiedBy>
  <dcterms:created xsi:type="dcterms:W3CDTF">2011-06-23T19:01:25Z</dcterms:created>
  <dcterms:modified xsi:type="dcterms:W3CDTF">2011-07-01T15:11:03Z</dcterms:modified>
  <cp:category/>
  <cp:version/>
  <cp:contentType/>
  <cp:contentStatus/>
</cp:coreProperties>
</file>