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<sst xmlns="http://schemas.openxmlformats.org/spreadsheetml/2006/main" count="192" uniqueCount="92">
  <si>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</si>
  <si>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</si>
  <si>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</si>
  <si>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</si>
  <si>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</si>
  <si>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</si>
  <si>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</si>
  <si>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</si>
  <si>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</si>
  <si>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</si>
  <si>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</si>
  <si>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</si>
  <si>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</si>
  <si>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</si>
  <si>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</si>
  <si>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</si>
  <si>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</si>
  <si>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</si>
  <si>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</si>
  <si>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</si>
  <si>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</si>
  <si>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</si>
  <si>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</si>
  <si>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</si>
  <si>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</si>
  <si>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</si>
  <si>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</si>
  <si>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</si>
  <si>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</si>
  <si>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</si>
  <si>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</si>
  <si>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</si>
  <si>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</si>
  <si>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</si>
  <si>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</si>
  <si>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</si>
  <si>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</si>
  <si>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</si>
  <si>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</si>
  <si>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4400390</t>
  </si>
  <si>
    <t>12</t>
  </si>
  <si>
    <t>FOSTER</t>
  </si>
  <si>
    <t>160 FOSTER CTR RD/ISAAC</t>
  </si>
  <si>
    <t>RI</t>
  </si>
  <si>
    <t>02825</t>
  </si>
  <si>
    <t/>
  </si>
  <si>
    <t>8</t>
  </si>
  <si>
    <t>YES</t>
  </si>
  <si>
    <t>NO</t>
  </si>
  <si>
    <t>Yes</t>
  </si>
  <si>
    <t>No</t>
  </si>
  <si>
    <t>4400450</t>
  </si>
  <si>
    <t>13</t>
  </si>
  <si>
    <t>GLOCESTER</t>
  </si>
  <si>
    <t>GLOCESTER TOWN HALL</t>
  </si>
  <si>
    <t>CHEPACHET</t>
  </si>
  <si>
    <t>02814</t>
  </si>
  <si>
    <t>4400033</t>
  </si>
  <si>
    <t>52</t>
  </si>
  <si>
    <t>KINGSTON HILL ACADEMY</t>
  </si>
  <si>
    <t>850 STONY FORT ROAD</t>
  </si>
  <si>
    <t>SAUNDERSTOWN</t>
  </si>
  <si>
    <t>02874</t>
  </si>
  <si>
    <t>M</t>
  </si>
  <si>
    <t>4400600</t>
  </si>
  <si>
    <t>18</t>
  </si>
  <si>
    <t>LITTLE COMPTON</t>
  </si>
  <si>
    <t>THE COMMONS-P.O. BOX 178</t>
  </si>
  <si>
    <t>02837</t>
  </si>
  <si>
    <t>4400690</t>
  </si>
  <si>
    <t>22</t>
  </si>
  <si>
    <t>NEW SHOREHAM</t>
  </si>
  <si>
    <t>HIGH STREET</t>
  </si>
  <si>
    <t>BLOCK ISLAND</t>
  </si>
  <si>
    <t>02807</t>
  </si>
  <si>
    <t>4400035</t>
  </si>
  <si>
    <t>55</t>
  </si>
  <si>
    <t>THE COMPASS SCHOOL</t>
  </si>
  <si>
    <t>537 OLD NORTH ROAD</t>
  </si>
  <si>
    <t>KINGSTON</t>
  </si>
  <si>
    <t>02881</t>
  </si>
  <si>
    <t>4400017</t>
  </si>
  <si>
    <t>The Greene School</t>
  </si>
  <si>
    <t>94 John Potter Road</t>
  </si>
  <si>
    <t>West Greenwich</t>
  </si>
  <si>
    <t>02817</t>
  </si>
  <si>
    <t>N</t>
  </si>
  <si>
    <t>NA</t>
  </si>
  <si>
    <t>No RLIS Eligible Districts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</si>
  <si>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</si>
  <si>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</si>
  <si>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Rhode Island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</si>
</sst>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168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9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7" t="s">
        <v>89</v>
      </c>
      <c r="B1" s="88"/>
      <c r="G1" s="89"/>
      <c r="I1" s="90"/>
      <c r="K1" s="91"/>
      <c r="L1" s="91"/>
      <c r="M1" s="91"/>
      <c r="N1" s="92"/>
      <c r="Q1" s="92"/>
      <c r="R1" s="91"/>
      <c r="S1" s="91"/>
      <c r="T1" s="91"/>
    </row>
    <row r="2" spans="1:251" ht="42" customHeight="1">
      <c r="A2" s="94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" s="3" customFormat="1" ht="18">
      <c r="A3" s="11" t="s">
        <v>91</v>
      </c>
      <c r="B3" s="2"/>
      <c r="G3" s="93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8" ht="27.75">
      <c r="C8" s="86" t="s">
        <v>88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25.140625" style="0" bestFit="1" customWidth="1"/>
    <col min="4" max="4" width="28.00390625" style="0" bestFit="1" customWidth="1"/>
    <col min="5" max="5" width="17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3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7.5742187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91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41</v>
      </c>
      <c r="F5" s="65" t="s">
        <v>43</v>
      </c>
      <c r="G5" s="68" t="s">
        <v>44</v>
      </c>
      <c r="H5" s="69" t="s">
        <v>45</v>
      </c>
      <c r="I5" s="70">
        <v>4016475100</v>
      </c>
      <c r="J5" s="71" t="s">
        <v>46</v>
      </c>
      <c r="K5" s="72" t="s">
        <v>47</v>
      </c>
      <c r="L5" s="73"/>
      <c r="M5" s="74">
        <v>226</v>
      </c>
      <c r="N5" s="75"/>
      <c r="O5" s="76">
        <v>7.2864321608040195</v>
      </c>
      <c r="P5" s="72" t="s">
        <v>48</v>
      </c>
      <c r="Q5" s="77"/>
      <c r="R5" s="75"/>
      <c r="S5" s="78" t="s">
        <v>47</v>
      </c>
      <c r="T5" s="79">
        <v>24760</v>
      </c>
      <c r="U5" s="80">
        <v>0</v>
      </c>
      <c r="V5" s="81"/>
      <c r="W5" s="82"/>
      <c r="X5" s="83" t="s">
        <v>49</v>
      </c>
      <c r="Y5" s="84" t="s">
        <v>50</v>
      </c>
      <c r="Z5" s="66">
        <f aca="true" t="shared" si="0" ref="Z5:Z11">IF(OR(K5="YES",TRIM(L5)="YES"),1,0)</f>
        <v>1</v>
      </c>
      <c r="AA5" s="67">
        <f aca="true" t="shared" si="1" ref="AA5:AA11">IF(OR(AND(ISNUMBER(M5),AND(M5&gt;0,M5&lt;600)),AND(ISNUMBER(M5),AND(M5&gt;0,N5="YES"))),1,0)</f>
        <v>1</v>
      </c>
      <c r="AB5" s="67">
        <f aca="true" t="shared" si="2" ref="AB5:AB11">IF(AND(OR(K5="YES",TRIM(L5)="YES"),(Z5=0)),"Trouble",0)</f>
        <v>0</v>
      </c>
      <c r="AC5" s="67">
        <f aca="true" t="shared" si="3" ref="AC5:AC11">IF(AND(OR(AND(ISNUMBER(M5),AND(M5&gt;0,M5&lt;600)),AND(ISNUMBER(M5),AND(M5&gt;0,N5="YES"))),(AA5=0)),"Trouble",0)</f>
        <v>0</v>
      </c>
      <c r="AD5" s="85" t="str">
        <f aca="true" t="shared" si="4" ref="AD5:AD11">IF(AND(Z5=1,AA5=1),"SRSA","-")</f>
        <v>SRSA</v>
      </c>
      <c r="AE5" s="66">
        <f aca="true" t="shared" si="5" ref="AE5:AE11">IF(S5="YES",1,0)</f>
        <v>1</v>
      </c>
      <c r="AF5" s="67">
        <f aca="true" t="shared" si="6" ref="AF5:AF11">IF(OR(AND(ISNUMBER(Q5),Q5&gt;=20),(AND(ISNUMBER(Q5)=FALSE,AND(ISNUMBER(O5),O5&gt;=20)))),1,0)</f>
        <v>0</v>
      </c>
      <c r="AG5" s="67">
        <f aca="true" t="shared" si="7" ref="AG5:AG11">IF(AND(AE5=1,AF5=1),"Initial",0)</f>
        <v>0</v>
      </c>
      <c r="AH5" s="85" t="str">
        <f aca="true" t="shared" si="8" ref="AH5:AH11">IF(AND(AND(AG5="Initial",AI5=0),AND(ISNUMBER(M5),M5&gt;0)),"RLIS","-")</f>
        <v>-</v>
      </c>
      <c r="AI5" s="66">
        <f aca="true" t="shared" si="9" ref="AI5:AI11">IF(AND(AD5="SRSA",AG5="Initial"),"SRSA",0)</f>
        <v>0</v>
      </c>
    </row>
    <row r="6" spans="1:35" ht="15">
      <c r="A6" s="64" t="s">
        <v>51</v>
      </c>
      <c r="B6" s="65" t="s">
        <v>52</v>
      </c>
      <c r="C6" s="66" t="s">
        <v>53</v>
      </c>
      <c r="D6" s="67" t="s">
        <v>54</v>
      </c>
      <c r="E6" s="67" t="s">
        <v>55</v>
      </c>
      <c r="F6" s="65" t="s">
        <v>43</v>
      </c>
      <c r="G6" s="68" t="s">
        <v>56</v>
      </c>
      <c r="H6" s="69" t="s">
        <v>45</v>
      </c>
      <c r="I6" s="70">
        <v>4015684160</v>
      </c>
      <c r="J6" s="71" t="s">
        <v>46</v>
      </c>
      <c r="K6" s="72" t="s">
        <v>47</v>
      </c>
      <c r="L6" s="73"/>
      <c r="M6" s="74">
        <v>530</v>
      </c>
      <c r="N6" s="75"/>
      <c r="O6" s="76">
        <v>8.846584546472565</v>
      </c>
      <c r="P6" s="72" t="s">
        <v>48</v>
      </c>
      <c r="Q6" s="77"/>
      <c r="R6" s="75"/>
      <c r="S6" s="78" t="s">
        <v>47</v>
      </c>
      <c r="T6" s="79">
        <v>53976</v>
      </c>
      <c r="U6" s="80">
        <v>0</v>
      </c>
      <c r="V6" s="81"/>
      <c r="W6" s="82"/>
      <c r="X6" s="83" t="s">
        <v>49</v>
      </c>
      <c r="Y6" s="84" t="s">
        <v>50</v>
      </c>
      <c r="Z6" s="66">
        <f t="shared" si="0"/>
        <v>1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5" t="str">
        <f t="shared" si="4"/>
        <v>SRSA</v>
      </c>
      <c r="AE6" s="66">
        <f t="shared" si="5"/>
        <v>1</v>
      </c>
      <c r="AF6" s="67">
        <f t="shared" si="6"/>
        <v>0</v>
      </c>
      <c r="AG6" s="67">
        <f t="shared" si="7"/>
        <v>0</v>
      </c>
      <c r="AH6" s="85" t="str">
        <f t="shared" si="8"/>
        <v>-</v>
      </c>
      <c r="AI6" s="66">
        <f t="shared" si="9"/>
        <v>0</v>
      </c>
    </row>
    <row r="7" spans="1:35" ht="15">
      <c r="A7" s="64" t="s">
        <v>57</v>
      </c>
      <c r="B7" s="65" t="s">
        <v>58</v>
      </c>
      <c r="C7" s="66" t="s">
        <v>59</v>
      </c>
      <c r="D7" s="67" t="s">
        <v>60</v>
      </c>
      <c r="E7" s="67" t="s">
        <v>61</v>
      </c>
      <c r="F7" s="65" t="s">
        <v>43</v>
      </c>
      <c r="G7" s="68" t="s">
        <v>62</v>
      </c>
      <c r="H7" s="69" t="s">
        <v>45</v>
      </c>
      <c r="I7" s="70">
        <v>4017838282</v>
      </c>
      <c r="J7" s="71" t="s">
        <v>46</v>
      </c>
      <c r="K7" s="72" t="s">
        <v>47</v>
      </c>
      <c r="L7" s="73"/>
      <c r="M7" s="74">
        <v>170</v>
      </c>
      <c r="N7" s="75"/>
      <c r="O7" s="76" t="s">
        <v>63</v>
      </c>
      <c r="P7" s="72" t="s">
        <v>48</v>
      </c>
      <c r="Q7" s="77"/>
      <c r="R7" s="75"/>
      <c r="S7" s="78" t="s">
        <v>47</v>
      </c>
      <c r="T7" s="79">
        <v>7681</v>
      </c>
      <c r="U7" s="80">
        <v>0</v>
      </c>
      <c r="V7" s="81"/>
      <c r="W7" s="82"/>
      <c r="X7" s="83" t="s">
        <v>49</v>
      </c>
      <c r="Y7" s="84" t="s">
        <v>50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5" t="str">
        <f t="shared" si="4"/>
        <v>SRSA</v>
      </c>
      <c r="AE7" s="66">
        <f t="shared" si="5"/>
        <v>1</v>
      </c>
      <c r="AF7" s="67">
        <f t="shared" si="6"/>
        <v>0</v>
      </c>
      <c r="AG7" s="67">
        <f t="shared" si="7"/>
        <v>0</v>
      </c>
      <c r="AH7" s="85" t="str">
        <f t="shared" si="8"/>
        <v>-</v>
      </c>
      <c r="AI7" s="66">
        <f t="shared" si="9"/>
        <v>0</v>
      </c>
    </row>
    <row r="8" spans="1:35" ht="15">
      <c r="A8" s="64" t="s">
        <v>64</v>
      </c>
      <c r="B8" s="65" t="s">
        <v>65</v>
      </c>
      <c r="C8" s="66" t="s">
        <v>66</v>
      </c>
      <c r="D8" s="67" t="s">
        <v>67</v>
      </c>
      <c r="E8" s="67" t="s">
        <v>66</v>
      </c>
      <c r="F8" s="65" t="s">
        <v>43</v>
      </c>
      <c r="G8" s="68" t="s">
        <v>68</v>
      </c>
      <c r="H8" s="69" t="s">
        <v>45</v>
      </c>
      <c r="I8" s="70">
        <v>4016352351</v>
      </c>
      <c r="J8" s="71" t="s">
        <v>46</v>
      </c>
      <c r="K8" s="72" t="s">
        <v>47</v>
      </c>
      <c r="L8" s="73"/>
      <c r="M8" s="74">
        <v>318</v>
      </c>
      <c r="N8" s="75"/>
      <c r="O8" s="76">
        <v>7.6923076923076925</v>
      </c>
      <c r="P8" s="72" t="s">
        <v>48</v>
      </c>
      <c r="Q8" s="77"/>
      <c r="R8" s="75"/>
      <c r="S8" s="78" t="s">
        <v>47</v>
      </c>
      <c r="T8" s="79">
        <v>16251</v>
      </c>
      <c r="U8" s="80">
        <v>0</v>
      </c>
      <c r="V8" s="81"/>
      <c r="W8" s="82"/>
      <c r="X8" s="83" t="s">
        <v>49</v>
      </c>
      <c r="Y8" s="84" t="s">
        <v>50</v>
      </c>
      <c r="Z8" s="66">
        <f t="shared" si="0"/>
        <v>1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5" t="str">
        <f t="shared" si="4"/>
        <v>SRSA</v>
      </c>
      <c r="AE8" s="66">
        <f t="shared" si="5"/>
        <v>1</v>
      </c>
      <c r="AF8" s="67">
        <f t="shared" si="6"/>
        <v>0</v>
      </c>
      <c r="AG8" s="67">
        <f t="shared" si="7"/>
        <v>0</v>
      </c>
      <c r="AH8" s="85" t="str">
        <f t="shared" si="8"/>
        <v>-</v>
      </c>
      <c r="AI8" s="66">
        <f t="shared" si="9"/>
        <v>0</v>
      </c>
    </row>
    <row r="9" spans="1:35" ht="15">
      <c r="A9" s="64" t="s">
        <v>69</v>
      </c>
      <c r="B9" s="65" t="s">
        <v>70</v>
      </c>
      <c r="C9" s="66" t="s">
        <v>71</v>
      </c>
      <c r="D9" s="67" t="s">
        <v>72</v>
      </c>
      <c r="E9" s="67" t="s">
        <v>73</v>
      </c>
      <c r="F9" s="65" t="s">
        <v>43</v>
      </c>
      <c r="G9" s="68" t="s">
        <v>74</v>
      </c>
      <c r="H9" s="69" t="s">
        <v>45</v>
      </c>
      <c r="I9" s="70">
        <v>4014667732</v>
      </c>
      <c r="J9" s="71" t="s">
        <v>46</v>
      </c>
      <c r="K9" s="72" t="s">
        <v>47</v>
      </c>
      <c r="L9" s="73"/>
      <c r="M9" s="74">
        <v>114</v>
      </c>
      <c r="N9" s="75"/>
      <c r="O9" s="76">
        <v>11.711711711711711</v>
      </c>
      <c r="P9" s="72" t="s">
        <v>48</v>
      </c>
      <c r="Q9" s="77"/>
      <c r="R9" s="75"/>
      <c r="S9" s="78" t="s">
        <v>47</v>
      </c>
      <c r="T9" s="79">
        <v>6534</v>
      </c>
      <c r="U9" s="80">
        <v>0</v>
      </c>
      <c r="V9" s="81"/>
      <c r="W9" s="82"/>
      <c r="X9" s="83" t="s">
        <v>49</v>
      </c>
      <c r="Y9" s="84" t="s">
        <v>50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5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5" t="str">
        <f t="shared" si="8"/>
        <v>-</v>
      </c>
      <c r="AI9" s="66">
        <f t="shared" si="9"/>
        <v>0</v>
      </c>
    </row>
    <row r="10" spans="1:35" ht="15">
      <c r="A10" s="64" t="s">
        <v>75</v>
      </c>
      <c r="B10" s="65" t="s">
        <v>76</v>
      </c>
      <c r="C10" s="66" t="s">
        <v>77</v>
      </c>
      <c r="D10" s="67" t="s">
        <v>78</v>
      </c>
      <c r="E10" s="67" t="s">
        <v>79</v>
      </c>
      <c r="F10" s="65" t="s">
        <v>43</v>
      </c>
      <c r="G10" s="68" t="s">
        <v>80</v>
      </c>
      <c r="H10" s="69" t="s">
        <v>45</v>
      </c>
      <c r="I10" s="70">
        <v>4017888322</v>
      </c>
      <c r="J10" s="71" t="s">
        <v>46</v>
      </c>
      <c r="K10" s="72" t="s">
        <v>47</v>
      </c>
      <c r="L10" s="73"/>
      <c r="M10" s="74">
        <v>144</v>
      </c>
      <c r="N10" s="75"/>
      <c r="O10" s="76" t="s">
        <v>63</v>
      </c>
      <c r="P10" s="72" t="s">
        <v>48</v>
      </c>
      <c r="Q10" s="77"/>
      <c r="R10" s="75"/>
      <c r="S10" s="78" t="s">
        <v>47</v>
      </c>
      <c r="T10" s="79">
        <v>6791</v>
      </c>
      <c r="U10" s="80">
        <v>0</v>
      </c>
      <c r="V10" s="81"/>
      <c r="W10" s="82"/>
      <c r="X10" s="83" t="s">
        <v>49</v>
      </c>
      <c r="Y10" s="84" t="s">
        <v>50</v>
      </c>
      <c r="Z10" s="66">
        <f t="shared" si="0"/>
        <v>1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5" t="str">
        <f t="shared" si="4"/>
        <v>SRSA</v>
      </c>
      <c r="AE10" s="66">
        <f t="shared" si="5"/>
        <v>1</v>
      </c>
      <c r="AF10" s="67">
        <f t="shared" si="6"/>
        <v>0</v>
      </c>
      <c r="AG10" s="67">
        <f t="shared" si="7"/>
        <v>0</v>
      </c>
      <c r="AH10" s="85" t="str">
        <f t="shared" si="8"/>
        <v>-</v>
      </c>
      <c r="AI10" s="66">
        <f t="shared" si="9"/>
        <v>0</v>
      </c>
    </row>
    <row r="11" spans="1:35" ht="15">
      <c r="A11" s="64" t="s">
        <v>81</v>
      </c>
      <c r="B11" s="65"/>
      <c r="C11" s="66" t="s">
        <v>82</v>
      </c>
      <c r="D11" s="67" t="s">
        <v>83</v>
      </c>
      <c r="E11" s="67" t="s">
        <v>84</v>
      </c>
      <c r="F11" s="65" t="s">
        <v>43</v>
      </c>
      <c r="G11" s="68" t="s">
        <v>85</v>
      </c>
      <c r="H11" s="69"/>
      <c r="I11" s="70"/>
      <c r="J11" s="71"/>
      <c r="K11" s="72"/>
      <c r="L11" s="73" t="s">
        <v>86</v>
      </c>
      <c r="M11" s="74">
        <v>88</v>
      </c>
      <c r="N11" s="75" t="s">
        <v>86</v>
      </c>
      <c r="O11" s="76"/>
      <c r="P11" s="72"/>
      <c r="Q11" s="77"/>
      <c r="R11" s="75"/>
      <c r="S11" s="78"/>
      <c r="T11" s="79">
        <v>3998</v>
      </c>
      <c r="U11" s="80">
        <v>0</v>
      </c>
      <c r="V11" s="81"/>
      <c r="W11" s="82"/>
      <c r="X11" s="83" t="s">
        <v>87</v>
      </c>
      <c r="Y11" s="84" t="s">
        <v>50</v>
      </c>
      <c r="Z11" s="66">
        <f t="shared" si="0"/>
        <v>0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5" t="str">
        <f t="shared" si="8"/>
        <v>-</v>
      </c>
      <c r="AI11" s="66">
        <f t="shared" si="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School Districts</dc:title>
  <dc:subject/>
  <dc:creator>U.S. Department of Education</dc:creator>
  <cp:keywords/>
  <dc:description/>
  <cp:lastModifiedBy>Authorised User</cp:lastModifiedBy>
  <dcterms:created xsi:type="dcterms:W3CDTF">2011-06-23T19:00:47Z</dcterms:created>
  <dcterms:modified xsi:type="dcterms:W3CDTF">2011-07-01T15:10:37Z</dcterms:modified>
  <cp:category/>
  <cp:version/>
  <cp:contentType/>
  <cp:contentStatus/>
</cp:coreProperties>
</file>