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<sst xmlns="http://schemas.openxmlformats.org/spreadsheetml/2006/main" count="3749" uniqueCount="1103">
  <si>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</si>
  <si>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</si>
  <si>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</si>
  <si>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</si>
  <si>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</si>
  <si>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</si>
  <si>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</si>
  <si>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</si>
  <si>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</si>
  <si>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</si>
  <si>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</si>
  <si>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</si>
  <si>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</si>
  <si>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</si>
  <si>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</si>
  <si>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</si>
  <si>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</si>
  <si>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</si>
  <si>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</si>
  <si>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</si>
  <si>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</si>
  <si>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</si>
  <si>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</si>
  <si>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</si>
  <si>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</si>
  <si>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</si>
  <si>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</si>
  <si>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</si>
  <si>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</si>
  <si>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</si>
  <si>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</si>
  <si>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</si>
  <si>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</si>
  <si>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</si>
  <si>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</si>
  <si>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</si>
  <si>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</si>
  <si>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</si>
  <si>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</si>
  <si>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2800360</t>
  </si>
  <si>
    <t>4820</t>
  </si>
  <si>
    <t>ABERDEEN SCHOOL DIST</t>
  </si>
  <si>
    <t>P.O. BOX 607</t>
  </si>
  <si>
    <t>ABERDEEN</t>
  </si>
  <si>
    <t>MS</t>
  </si>
  <si>
    <t>39730</t>
  </si>
  <si>
    <t/>
  </si>
  <si>
    <t>6,7</t>
  </si>
  <si>
    <t>NO</t>
  </si>
  <si>
    <t>YES</t>
  </si>
  <si>
    <t>No</t>
  </si>
  <si>
    <t>2800390</t>
  </si>
  <si>
    <t>0200</t>
  </si>
  <si>
    <t>ALCORN SCHOOL DIST</t>
  </si>
  <si>
    <t>P O BOX 1420</t>
  </si>
  <si>
    <t>CORINTH</t>
  </si>
  <si>
    <t>38835</t>
  </si>
  <si>
    <t>1420</t>
  </si>
  <si>
    <t>2800420</t>
  </si>
  <si>
    <t>0300</t>
  </si>
  <si>
    <t>AMITE CO SCHOOL DIST</t>
  </si>
  <si>
    <t>P.O. BOX 378</t>
  </si>
  <si>
    <t>LIBERTY</t>
  </si>
  <si>
    <t>39645</t>
  </si>
  <si>
    <t>0378</t>
  </si>
  <si>
    <t>7</t>
  </si>
  <si>
    <t>2800450</t>
  </si>
  <si>
    <t>4821</t>
  </si>
  <si>
    <t>AMORY SCHOOL DIST</t>
  </si>
  <si>
    <t>P.O. BOX 330</t>
  </si>
  <si>
    <t>AMORY</t>
  </si>
  <si>
    <t>38821</t>
  </si>
  <si>
    <t>0330</t>
  </si>
  <si>
    <t>6</t>
  </si>
  <si>
    <t>2800510</t>
  </si>
  <si>
    <t>0400</t>
  </si>
  <si>
    <t>ATTALA CO SCHOOL DIST</t>
  </si>
  <si>
    <t>100 COURTHOUSE BLDG SUITE 3</t>
  </si>
  <si>
    <t>KOSCIUSKO</t>
  </si>
  <si>
    <t>39090</t>
  </si>
  <si>
    <t>3684</t>
  </si>
  <si>
    <t>Yes</t>
  </si>
  <si>
    <t>2800540</t>
  </si>
  <si>
    <t>5920</t>
  </si>
  <si>
    <t>BALDWYN SCHOOL DISTRICT</t>
  </si>
  <si>
    <t>107 WEST MAIN STREET</t>
  </si>
  <si>
    <t>BALDWYN</t>
  </si>
  <si>
    <t>38824</t>
  </si>
  <si>
    <t>1500</t>
  </si>
  <si>
    <t>2800600</t>
  </si>
  <si>
    <t>0500</t>
  </si>
  <si>
    <t>BENTON CO SCHOOL DIST</t>
  </si>
  <si>
    <t>P.O. BOX 247</t>
  </si>
  <si>
    <t>ASHLAND</t>
  </si>
  <si>
    <t>38603</t>
  </si>
  <si>
    <t>0247</t>
  </si>
  <si>
    <t>2800820</t>
  </si>
  <si>
    <t>5921</t>
  </si>
  <si>
    <t>BOONEVILLE SCHOOL DIST</t>
  </si>
  <si>
    <t>P O BOX 358</t>
  </si>
  <si>
    <t>BOONEVILLE</t>
  </si>
  <si>
    <t>38829</t>
  </si>
  <si>
    <t>0358</t>
  </si>
  <si>
    <t>2800840</t>
  </si>
  <si>
    <t>4320</t>
  </si>
  <si>
    <t>BROOKHAVEN SCHOOL DIST</t>
  </si>
  <si>
    <t>P.O. BOX 540</t>
  </si>
  <si>
    <t>BROOKHAVEN</t>
  </si>
  <si>
    <t>39602</t>
  </si>
  <si>
    <t>2800870</t>
  </si>
  <si>
    <t>0700</t>
  </si>
  <si>
    <t>CALHOUN CO SCHOOL DIST</t>
  </si>
  <si>
    <t>119 WEST MAIN STREET</t>
  </si>
  <si>
    <t>PITTSBORO</t>
  </si>
  <si>
    <t>38951</t>
  </si>
  <si>
    <t>0058</t>
  </si>
  <si>
    <t>2800930</t>
  </si>
  <si>
    <t>0800</t>
  </si>
  <si>
    <t>CARROLL COUNTY SCHOOL DIST</t>
  </si>
  <si>
    <t>PO BOX 256</t>
  </si>
  <si>
    <t>CARROLLTON</t>
  </si>
  <si>
    <t>38917</t>
  </si>
  <si>
    <t>0256</t>
  </si>
  <si>
    <t>2800990</t>
  </si>
  <si>
    <t>1000</t>
  </si>
  <si>
    <t>CHOCTAW CO SCHOOL DIST</t>
  </si>
  <si>
    <t>POST OFFICE DRAWER 398</t>
  </si>
  <si>
    <t>ACKERMAN</t>
  </si>
  <si>
    <t>39735</t>
  </si>
  <si>
    <t>9768</t>
  </si>
  <si>
    <t>2801020</t>
  </si>
  <si>
    <t>1100</t>
  </si>
  <si>
    <t>CLAIBORNE CO SCHOOL DIST</t>
  </si>
  <si>
    <t>404 MARKET ST.</t>
  </si>
  <si>
    <t>PORT GIBSON</t>
  </si>
  <si>
    <t>39150</t>
  </si>
  <si>
    <t>2801050</t>
  </si>
  <si>
    <t>CLARKSDALE MUNICIPAL SCHOOL DIST</t>
  </si>
  <si>
    <t>PO BOX 1088</t>
  </si>
  <si>
    <t>CLARKSDALE</t>
  </si>
  <si>
    <t>38614</t>
  </si>
  <si>
    <t>2733</t>
  </si>
  <si>
    <t>2800750</t>
  </si>
  <si>
    <t>0614</t>
  </si>
  <si>
    <t>CLEVELAND SCHOOL DIST</t>
  </si>
  <si>
    <t>305 MERRITT DRIVE</t>
  </si>
  <si>
    <t>CLEVELAND</t>
  </si>
  <si>
    <t>38732</t>
  </si>
  <si>
    <t>2247</t>
  </si>
  <si>
    <t>2801110</t>
  </si>
  <si>
    <t>1400</t>
  </si>
  <si>
    <t>COAHOMA COUNTY SCHOOL DISTRICT</t>
  </si>
  <si>
    <t>1555 LEE DRIVE</t>
  </si>
  <si>
    <t>2915</t>
  </si>
  <si>
    <t>2801170</t>
  </si>
  <si>
    <t>4620</t>
  </si>
  <si>
    <t>COLUMBIA SCHOOL DISTRICT</t>
  </si>
  <si>
    <t>613 BRYAN AVE</t>
  </si>
  <si>
    <t>COLUMBIA</t>
  </si>
  <si>
    <t>39429</t>
  </si>
  <si>
    <t>3135</t>
  </si>
  <si>
    <t>2801200</t>
  </si>
  <si>
    <t>4420</t>
  </si>
  <si>
    <t>COLUMBUS MUNICIPAL SCHOOL DIST</t>
  </si>
  <si>
    <t>P.O. BOX 1308</t>
  </si>
  <si>
    <t>COLUMBUS</t>
  </si>
  <si>
    <t>39703</t>
  </si>
  <si>
    <t>1308</t>
  </si>
  <si>
    <t>2801260</t>
  </si>
  <si>
    <t>0220</t>
  </si>
  <si>
    <t>CORINTH SCHOOL DIST</t>
  </si>
  <si>
    <t>1204 NORTH HARPER ROAD</t>
  </si>
  <si>
    <t>38834</t>
  </si>
  <si>
    <t>4500</t>
  </si>
  <si>
    <t>2801290</t>
  </si>
  <si>
    <t>1600</t>
  </si>
  <si>
    <t>COVINGTON CO SCHOOLS</t>
  </si>
  <si>
    <t>P.O.BOX 1269</t>
  </si>
  <si>
    <t>COLLINS</t>
  </si>
  <si>
    <t>39428</t>
  </si>
  <si>
    <t>1269</t>
  </si>
  <si>
    <t>2801360</t>
  </si>
  <si>
    <t>2620</t>
  </si>
  <si>
    <t>DURANT PUBLIC SCHOOL DIST</t>
  </si>
  <si>
    <t>P O BOX 669</t>
  </si>
  <si>
    <t>DURANT</t>
  </si>
  <si>
    <t>39063</t>
  </si>
  <si>
    <t>0669</t>
  </si>
  <si>
    <t>2801380</t>
  </si>
  <si>
    <t>3111</t>
  </si>
  <si>
    <t>EAST JASPER CONSOLIDATED SCH DIST</t>
  </si>
  <si>
    <t>P O DRAWER E</t>
  </si>
  <si>
    <t>HEIDELBERG</t>
  </si>
  <si>
    <t>39439</t>
  </si>
  <si>
    <t>1005</t>
  </si>
  <si>
    <t>2801410</t>
  </si>
  <si>
    <t>6811</t>
  </si>
  <si>
    <t>EAST TALLAHATCHIE CONSOL SCH DIST</t>
  </si>
  <si>
    <t>411 CHESTNUT STREET</t>
  </si>
  <si>
    <t>CHARLESTON</t>
  </si>
  <si>
    <t>38921</t>
  </si>
  <si>
    <t>2801440</t>
  </si>
  <si>
    <t>1211</t>
  </si>
  <si>
    <t>ENTERPRISE SCHOOL DIST</t>
  </si>
  <si>
    <t>503 RIVER ROAD</t>
  </si>
  <si>
    <t>ENTERPRISE</t>
  </si>
  <si>
    <t>39330</t>
  </si>
  <si>
    <t>1001</t>
  </si>
  <si>
    <t>2801470</t>
  </si>
  <si>
    <t>6220</t>
  </si>
  <si>
    <t>FOREST MUNICIPAL SCHOOL DIST</t>
  </si>
  <si>
    <t>325 CLEVELAND STREET</t>
  </si>
  <si>
    <t>FOREST</t>
  </si>
  <si>
    <t>39074</t>
  </si>
  <si>
    <t>3215</t>
  </si>
  <si>
    <t>2801530</t>
  </si>
  <si>
    <t>1900</t>
  </si>
  <si>
    <t>FRANKLIN CO SCHOOL DIST</t>
  </si>
  <si>
    <t>P. O. BOX 605</t>
  </si>
  <si>
    <t>MEADVILLE</t>
  </si>
  <si>
    <t>39653</t>
  </si>
  <si>
    <t>0605</t>
  </si>
  <si>
    <t>2801560</t>
  </si>
  <si>
    <t>2000</t>
  </si>
  <si>
    <t>GEORGE CO SCHOOL DIST</t>
  </si>
  <si>
    <t>5152 MAIN STREET</t>
  </si>
  <si>
    <t>LUCEDALE</t>
  </si>
  <si>
    <t>39452</t>
  </si>
  <si>
    <t>6533</t>
  </si>
  <si>
    <t>8</t>
  </si>
  <si>
    <t>2801590</t>
  </si>
  <si>
    <t>2100</t>
  </si>
  <si>
    <t>GREENE COUNTY SCHOOL DISTRICT</t>
  </si>
  <si>
    <t>P. O. BOX 1329</t>
  </si>
  <si>
    <t>LEAKESVILLE</t>
  </si>
  <si>
    <t>39451</t>
  </si>
  <si>
    <t>1329</t>
  </si>
  <si>
    <t>2801650</t>
  </si>
  <si>
    <t>4220</t>
  </si>
  <si>
    <t>GREENWOOD PUBLIC SCHOOL DISTRICT</t>
  </si>
  <si>
    <t>P.O. BOX 1497</t>
  </si>
  <si>
    <t>GREENWOOD</t>
  </si>
  <si>
    <t>38935</t>
  </si>
  <si>
    <t>1497</t>
  </si>
  <si>
    <t>2801680</t>
  </si>
  <si>
    <t>2220</t>
  </si>
  <si>
    <t>GRENADA SCHOOL DIST</t>
  </si>
  <si>
    <t>P.O. BOX 1940</t>
  </si>
  <si>
    <t>GRENADA</t>
  </si>
  <si>
    <t>38902</t>
  </si>
  <si>
    <t>1940</t>
  </si>
  <si>
    <t>2801740</t>
  </si>
  <si>
    <t>2300</t>
  </si>
  <si>
    <t>HANCOCK CO SCHOOL DIST</t>
  </si>
  <si>
    <t>17304 HIGHWAY 603</t>
  </si>
  <si>
    <t>KILN</t>
  </si>
  <si>
    <t>39556</t>
  </si>
  <si>
    <t>8210</t>
  </si>
  <si>
    <t>2801890</t>
  </si>
  <si>
    <t>7611</t>
  </si>
  <si>
    <t>HOLLANDALE SCHOOL DIST</t>
  </si>
  <si>
    <t>POST OFFICE BOX 128</t>
  </si>
  <si>
    <t>HOLLANDALE</t>
  </si>
  <si>
    <t>38748</t>
  </si>
  <si>
    <t>0128</t>
  </si>
  <si>
    <t>2801980</t>
  </si>
  <si>
    <t>2600</t>
  </si>
  <si>
    <t>HOLMES CO SCHOOL DIST</t>
  </si>
  <si>
    <t>P. O. BOX 630</t>
  </si>
  <si>
    <t>LEXINGTON</t>
  </si>
  <si>
    <t>39095</t>
  </si>
  <si>
    <t>0630</t>
  </si>
  <si>
    <t>2802010</t>
  </si>
  <si>
    <t>0920</t>
  </si>
  <si>
    <t>HOUSTON  SCHOOL DIST</t>
  </si>
  <si>
    <t>P.O. DRAWER 351</t>
  </si>
  <si>
    <t>HOUSTON</t>
  </si>
  <si>
    <t>38851</t>
  </si>
  <si>
    <t>9303</t>
  </si>
  <si>
    <t>2802040</t>
  </si>
  <si>
    <t>2700</t>
  </si>
  <si>
    <t>HUMPHREYS CO SCHOOL DIST</t>
  </si>
  <si>
    <t>P O BOX 678</t>
  </si>
  <si>
    <t>BELZONI</t>
  </si>
  <si>
    <t>39038</t>
  </si>
  <si>
    <t>0678</t>
  </si>
  <si>
    <t>2802070</t>
  </si>
  <si>
    <t>6721</t>
  </si>
  <si>
    <t>INDIANOLA SCHOOL DIST</t>
  </si>
  <si>
    <t>702 HIGHWAY 82 EAST</t>
  </si>
  <si>
    <t>INDIANOLA</t>
  </si>
  <si>
    <t>38751</t>
  </si>
  <si>
    <t>2397</t>
  </si>
  <si>
    <t>2802220</t>
  </si>
  <si>
    <t>3200</t>
  </si>
  <si>
    <t>JEFFERSON CO SCHOOL DIST</t>
  </si>
  <si>
    <t>PO BOX 157</t>
  </si>
  <si>
    <t>FAYETTE</t>
  </si>
  <si>
    <t>39069</t>
  </si>
  <si>
    <t>2802250</t>
  </si>
  <si>
    <t>3300</t>
  </si>
  <si>
    <t>JEFFERSON DAVIS CO SCHOOL DIST</t>
  </si>
  <si>
    <t>P O BOX 1197</t>
  </si>
  <si>
    <t>PRENTISS</t>
  </si>
  <si>
    <t>39474</t>
  </si>
  <si>
    <t>1197</t>
  </si>
  <si>
    <t>2802280</t>
  </si>
  <si>
    <t>3400</t>
  </si>
  <si>
    <t>JONES CO SCHOOL DIST</t>
  </si>
  <si>
    <t>5204 HIGHWAY 11 NORTH</t>
  </si>
  <si>
    <t>ELLISVILLE</t>
  </si>
  <si>
    <t>39437</t>
  </si>
  <si>
    <t>5049</t>
  </si>
  <si>
    <t>2802310</t>
  </si>
  <si>
    <t>3500</t>
  </si>
  <si>
    <t>KEMPER CO SCHOOL DIST</t>
  </si>
  <si>
    <t>P. O. BOX 219</t>
  </si>
  <si>
    <t>DEKALB</t>
  </si>
  <si>
    <t>39328</t>
  </si>
  <si>
    <t>2802340</t>
  </si>
  <si>
    <t>0420</t>
  </si>
  <si>
    <t>KOSCIUSKO SCHOOL DISTRICT</t>
  </si>
  <si>
    <t>229 WEST WASHINGTON ST.</t>
  </si>
  <si>
    <t>3718</t>
  </si>
  <si>
    <t>2802460</t>
  </si>
  <si>
    <t>3420</t>
  </si>
  <si>
    <t>LAUREL SCHOOL DISTRICT</t>
  </si>
  <si>
    <t>P. O.  DRAWER  288</t>
  </si>
  <si>
    <t>LAUREL</t>
  </si>
  <si>
    <t>39441</t>
  </si>
  <si>
    <t>0288</t>
  </si>
  <si>
    <t>2802490</t>
  </si>
  <si>
    <t>3900</t>
  </si>
  <si>
    <t>LAWRENCE CO SCHOOL DIST</t>
  </si>
  <si>
    <t>346 THOMAS E. JOLLY DRIVE</t>
  </si>
  <si>
    <t>MONTICELLO</t>
  </si>
  <si>
    <t>39654</t>
  </si>
  <si>
    <t>9301</t>
  </si>
  <si>
    <t>2802520</t>
  </si>
  <si>
    <t>4000</t>
  </si>
  <si>
    <t>LEAKE CO SCHOOL DIST</t>
  </si>
  <si>
    <t>P. O. DRAWER 478</t>
  </si>
  <si>
    <t>CARTHAGE</t>
  </si>
  <si>
    <t>39051</t>
  </si>
  <si>
    <t>0478</t>
  </si>
  <si>
    <t>2802550</t>
  </si>
  <si>
    <t>4100</t>
  </si>
  <si>
    <t>LEE COUNTY SCHOOL DISTRICT</t>
  </si>
  <si>
    <t>P O BOX 832</t>
  </si>
  <si>
    <t>TUPELO</t>
  </si>
  <si>
    <t>38802</t>
  </si>
  <si>
    <t>0832</t>
  </si>
  <si>
    <t>2802580</t>
  </si>
  <si>
    <t>4200</t>
  </si>
  <si>
    <t>LEFLORE CO SCHOOL DIST</t>
  </si>
  <si>
    <t>P.O. BOX 544</t>
  </si>
  <si>
    <t>38930</t>
  </si>
  <si>
    <t>2722</t>
  </si>
  <si>
    <t>2802610</t>
  </si>
  <si>
    <t>7612</t>
  </si>
  <si>
    <t>LELAND SCHOOL DIST</t>
  </si>
  <si>
    <t>408 E FOURTH STREET</t>
  </si>
  <si>
    <t>LELAND</t>
  </si>
  <si>
    <t>38756</t>
  </si>
  <si>
    <t>2729</t>
  </si>
  <si>
    <t>2802640</t>
  </si>
  <si>
    <t>4300</t>
  </si>
  <si>
    <t>LINCOLN CO SCHOOL DIST</t>
  </si>
  <si>
    <t>PO BOX 826</t>
  </si>
  <si>
    <t>0826</t>
  </si>
  <si>
    <t>2802700</t>
  </si>
  <si>
    <t>8020</t>
  </si>
  <si>
    <t>LOUISVILLE MUNICIPAL SCHOOL DIST</t>
  </si>
  <si>
    <t>P.O.BOX 909</t>
  </si>
  <si>
    <t>LOUISVILLE</t>
  </si>
  <si>
    <t>39339</t>
  </si>
  <si>
    <t>0909</t>
  </si>
  <si>
    <t>2802730</t>
  </si>
  <si>
    <t>4400</t>
  </si>
  <si>
    <t>LOWNDES CO SCHOOL DIST</t>
  </si>
  <si>
    <t>1053 HWY 45 SOUTH</t>
  </si>
  <si>
    <t>39701</t>
  </si>
  <si>
    <t>8480</t>
  </si>
  <si>
    <t>2802760</t>
  </si>
  <si>
    <t>3711</t>
  </si>
  <si>
    <t>LUMBERTON PUBLIC SCHOOL DISTRICT</t>
  </si>
  <si>
    <t>107 WEST TENTH AVENUE</t>
  </si>
  <si>
    <t>LUMBERTON</t>
  </si>
  <si>
    <t>39455</t>
  </si>
  <si>
    <t>2513</t>
  </si>
  <si>
    <t>2802820</t>
  </si>
  <si>
    <t>4600</t>
  </si>
  <si>
    <t>MARION CO SCHOOL DIST</t>
  </si>
  <si>
    <t>600 BROAD STREET</t>
  </si>
  <si>
    <t>3009</t>
  </si>
  <si>
    <t>2802850</t>
  </si>
  <si>
    <t>4700</t>
  </si>
  <si>
    <t>MARSHALL CO SCHOOL DIST</t>
  </si>
  <si>
    <t>158 EAST COLLEGE AVENUE</t>
  </si>
  <si>
    <t>HOLLY SPRINGS</t>
  </si>
  <si>
    <t>38635</t>
  </si>
  <si>
    <t>3003</t>
  </si>
  <si>
    <t>2802880</t>
  </si>
  <si>
    <t>5720</t>
  </si>
  <si>
    <t>MCCOMB SCHOOL DISTRICT</t>
  </si>
  <si>
    <t>P.O. BOX 868</t>
  </si>
  <si>
    <t>MCCOMB</t>
  </si>
  <si>
    <t>39649</t>
  </si>
  <si>
    <t>2803030</t>
  </si>
  <si>
    <t>0130</t>
  </si>
  <si>
    <t>NATCHEZ-ADAMS SCHOOL DIST</t>
  </si>
  <si>
    <t>POB 1188</t>
  </si>
  <si>
    <t>NATCHEZ</t>
  </si>
  <si>
    <t>39121</t>
  </si>
  <si>
    <t>1188</t>
  </si>
  <si>
    <t>2803060</t>
  </si>
  <si>
    <t>5000</t>
  </si>
  <si>
    <t>NESHOBA COUNTY SCHOOL DISTRICT</t>
  </si>
  <si>
    <t>COURTHOUSE P O BOX 338</t>
  </si>
  <si>
    <t>PHILADELPHIA</t>
  </si>
  <si>
    <t>39350</t>
  </si>
  <si>
    <t>0338</t>
  </si>
  <si>
    <t>2803090</t>
  </si>
  <si>
    <t>4111</t>
  </si>
  <si>
    <t>NETTLETON SCHOOL DIST</t>
  </si>
  <si>
    <t>P. O. DRAWER 409</t>
  </si>
  <si>
    <t>NETTLETON</t>
  </si>
  <si>
    <t>38858</t>
  </si>
  <si>
    <t>2803120</t>
  </si>
  <si>
    <t>7320</t>
  </si>
  <si>
    <t>NEW ALBANY PUBLIC SCHOOLS</t>
  </si>
  <si>
    <t>301 HIGHWAY 15 NORTH</t>
  </si>
  <si>
    <t>NEW ALBANY</t>
  </si>
  <si>
    <t>38652</t>
  </si>
  <si>
    <t>5519</t>
  </si>
  <si>
    <t>2803150</t>
  </si>
  <si>
    <t>5100</t>
  </si>
  <si>
    <t>NEWTON COUNTY SCHOOL DISTRICT</t>
  </si>
  <si>
    <t>PO BOX 97</t>
  </si>
  <si>
    <t>DECATUR</t>
  </si>
  <si>
    <t>39327</t>
  </si>
  <si>
    <t>0097</t>
  </si>
  <si>
    <t>2803180</t>
  </si>
  <si>
    <t>5130</t>
  </si>
  <si>
    <t>NEWTON MUNICIPAL SCHOOL DISTRICT</t>
  </si>
  <si>
    <t>P.O. BOX 150</t>
  </si>
  <si>
    <t>NEWTON</t>
  </si>
  <si>
    <t>39345</t>
  </si>
  <si>
    <t>2610</t>
  </si>
  <si>
    <t>2800720</t>
  </si>
  <si>
    <t>0613</t>
  </si>
  <si>
    <t>NORTH BOLIVAR SCHOOL DISTRICT</t>
  </si>
  <si>
    <t>P.O. BOX 28</t>
  </si>
  <si>
    <t>SHELBY</t>
  </si>
  <si>
    <t>38774</t>
  </si>
  <si>
    <t>0028</t>
  </si>
  <si>
    <t>2803210</t>
  </si>
  <si>
    <t>5411</t>
  </si>
  <si>
    <t>NORTH PANOLA SCHOOLS</t>
  </si>
  <si>
    <t>470 HIGHWAY 51 NORTH</t>
  </si>
  <si>
    <t>SARDIS</t>
  </si>
  <si>
    <t>38666</t>
  </si>
  <si>
    <t>2803240</t>
  </si>
  <si>
    <t>5711</t>
  </si>
  <si>
    <t>NORTH PIKE SCHOOL DIST</t>
  </si>
  <si>
    <t>1036 JAGUAR TRAIL</t>
  </si>
  <si>
    <t>SUMMIT</t>
  </si>
  <si>
    <t>39666</t>
  </si>
  <si>
    <t>9196</t>
  </si>
  <si>
    <t>2803300</t>
  </si>
  <si>
    <t>5200</t>
  </si>
  <si>
    <t>NOXUBEE COUNTY SCHOOL DISTRICT</t>
  </si>
  <si>
    <t>P O BOX 540</t>
  </si>
  <si>
    <t>MACON</t>
  </si>
  <si>
    <t>39341</t>
  </si>
  <si>
    <t>3007</t>
  </si>
  <si>
    <t>2803390</t>
  </si>
  <si>
    <t>0921</t>
  </si>
  <si>
    <t>OKOLONA SEPARATE SCHOOL DIST</t>
  </si>
  <si>
    <t>P O BOX 510</t>
  </si>
  <si>
    <t>OKOLONA</t>
  </si>
  <si>
    <t>38860</t>
  </si>
  <si>
    <t>1625</t>
  </si>
  <si>
    <t>2803420</t>
  </si>
  <si>
    <t>5300</t>
  </si>
  <si>
    <t>OKTIBBEHA COUNTY SCHOOL DISTRICT</t>
  </si>
  <si>
    <t>105 NORTH DR. D. L. CONNER DR.</t>
  </si>
  <si>
    <t>STARKVILLE</t>
  </si>
  <si>
    <t>39759</t>
  </si>
  <si>
    <t>2824</t>
  </si>
  <si>
    <t>2803540</t>
  </si>
  <si>
    <t>5500</t>
  </si>
  <si>
    <t>PEARL RIVER CO SCHOOL DIST</t>
  </si>
  <si>
    <t>7441 HIGHWAY 11</t>
  </si>
  <si>
    <t>CARRIERE</t>
  </si>
  <si>
    <t>39426</t>
  </si>
  <si>
    <t>9231</t>
  </si>
  <si>
    <t>2803570</t>
  </si>
  <si>
    <t>5600</t>
  </si>
  <si>
    <t>PERRY CO SCHOOL DIST</t>
  </si>
  <si>
    <t>P.O.BOX 137</t>
  </si>
  <si>
    <t>NEW AUGUSTA</t>
  </si>
  <si>
    <t>39462</t>
  </si>
  <si>
    <t>2803600</t>
  </si>
  <si>
    <t>5020</t>
  </si>
  <si>
    <t>PHILADELPHIA PUBLIC SCHOOL DIST</t>
  </si>
  <si>
    <t>248 BYRD AVENUE</t>
  </si>
  <si>
    <t>3000</t>
  </si>
  <si>
    <t>2803630</t>
  </si>
  <si>
    <t>5520</t>
  </si>
  <si>
    <t>PICAYUNE SCHOOL DIST</t>
  </si>
  <si>
    <t>706 GOODYEAR BLVD.</t>
  </si>
  <si>
    <t>PICAYUNE</t>
  </si>
  <si>
    <t>39466</t>
  </si>
  <si>
    <t>3220</t>
  </si>
  <si>
    <t>2803690</t>
  </si>
  <si>
    <t>5820</t>
  </si>
  <si>
    <t>PONTOTOC CITY SCHOOLS</t>
  </si>
  <si>
    <t>140 EDUCATION DRIVE</t>
  </si>
  <si>
    <t>PONTOTOC</t>
  </si>
  <si>
    <t>38863</t>
  </si>
  <si>
    <t>2108</t>
  </si>
  <si>
    <t>2803720</t>
  </si>
  <si>
    <t>5530</t>
  </si>
  <si>
    <t>POPLARVILLE SEPARATE SCHOOL DIST</t>
  </si>
  <si>
    <t>302 S JULIA STREET</t>
  </si>
  <si>
    <t>POPLARVILLE</t>
  </si>
  <si>
    <t>39470</t>
  </si>
  <si>
    <t>3017</t>
  </si>
  <si>
    <t>2803810</t>
  </si>
  <si>
    <t>6000</t>
  </si>
  <si>
    <t>QUITMAN CO SCHOOL DIST</t>
  </si>
  <si>
    <t>MARKS</t>
  </si>
  <si>
    <t>38646</t>
  </si>
  <si>
    <t>2803780</t>
  </si>
  <si>
    <t>1212</t>
  </si>
  <si>
    <t>QUITMAN SCHOOL DIST</t>
  </si>
  <si>
    <t>104 EAST FRANKLIN STREET</t>
  </si>
  <si>
    <t>QUITMAN</t>
  </si>
  <si>
    <t>39355</t>
  </si>
  <si>
    <t>2510</t>
  </si>
  <si>
    <t>2803870</t>
  </si>
  <si>
    <t>5620</t>
  </si>
  <si>
    <t>RICHTON SCHOOL DIST</t>
  </si>
  <si>
    <t>P.O. BOX 568</t>
  </si>
  <si>
    <t>RICHTON</t>
  </si>
  <si>
    <t>39476</t>
  </si>
  <si>
    <t>2803900</t>
  </si>
  <si>
    <t>6200</t>
  </si>
  <si>
    <t>SCOTT CO SCHOOL DIST</t>
  </si>
  <si>
    <t>100 E FIRST ST</t>
  </si>
  <si>
    <t>2804020</t>
  </si>
  <si>
    <t>6500</t>
  </si>
  <si>
    <t>SMITH CO SCHOOL DIST</t>
  </si>
  <si>
    <t>PO BOX 308</t>
  </si>
  <si>
    <t>RALEIGH</t>
  </si>
  <si>
    <t>39153</t>
  </si>
  <si>
    <t>2803960</t>
  </si>
  <si>
    <t>6312</t>
  </si>
  <si>
    <t>SOUTH DELTA SCHOOL DISTRICT</t>
  </si>
  <si>
    <t>ROLLING FORK</t>
  </si>
  <si>
    <t>39159</t>
  </si>
  <si>
    <t>3122</t>
  </si>
  <si>
    <t>2804050</t>
  </si>
  <si>
    <t>5412</t>
  </si>
  <si>
    <t>SOUTH PANOLA SCHOOL DISTRICT</t>
  </si>
  <si>
    <t>209 BOOTHE STREET</t>
  </si>
  <si>
    <t>BATESVILLE</t>
  </si>
  <si>
    <t>38606</t>
  </si>
  <si>
    <t>2118</t>
  </si>
  <si>
    <t>2804080</t>
  </si>
  <si>
    <t>5712</t>
  </si>
  <si>
    <t>SOUTH PIKE SCHOOL DIST</t>
  </si>
  <si>
    <t>250 WEST BAY STREET</t>
  </si>
  <si>
    <t>MAGNOLIA</t>
  </si>
  <si>
    <t>39652</t>
  </si>
  <si>
    <t>2716</t>
  </si>
  <si>
    <t>2804110</t>
  </si>
  <si>
    <t>7012</t>
  </si>
  <si>
    <t>SOUTH TIPPAH SCHOOL DIST</t>
  </si>
  <si>
    <t>402 GREENLEE AVENUE</t>
  </si>
  <si>
    <t>RIPLEY</t>
  </si>
  <si>
    <t>38663</t>
  </si>
  <si>
    <t>2609</t>
  </si>
  <si>
    <t>2804140</t>
  </si>
  <si>
    <t>5320</t>
  </si>
  <si>
    <t>STARKVILLE SCHOOL DISTRICT</t>
  </si>
  <si>
    <t>401 GREENSBORO STREET</t>
  </si>
  <si>
    <t>2803</t>
  </si>
  <si>
    <t>2804200</t>
  </si>
  <si>
    <t>6700</t>
  </si>
  <si>
    <t>SUNFLOWER CO SCHOOL DIST</t>
  </si>
  <si>
    <t>P.O. BOX 70</t>
  </si>
  <si>
    <t>2804260</t>
  </si>
  <si>
    <t>7100</t>
  </si>
  <si>
    <t>TISHOMINGO CO SP MUN SCH DIST</t>
  </si>
  <si>
    <t>1620 PAUL EDMONDSON DRIVE</t>
  </si>
  <si>
    <t>IUKA</t>
  </si>
  <si>
    <t>38852</t>
  </si>
  <si>
    <t>1904</t>
  </si>
  <si>
    <t>2804380</t>
  </si>
  <si>
    <t>5131</t>
  </si>
  <si>
    <t>UNION PUBLIC SCHOOL DIST</t>
  </si>
  <si>
    <t>P O BOX 445</t>
  </si>
  <si>
    <t>UNION</t>
  </si>
  <si>
    <t>39365</t>
  </si>
  <si>
    <t>2804470</t>
  </si>
  <si>
    <t>7500</t>
  </si>
  <si>
    <t>VICKSBURG WARREN SCHOOL DIST</t>
  </si>
  <si>
    <t>1500 MISSION 66</t>
  </si>
  <si>
    <t>VICKSBURG</t>
  </si>
  <si>
    <t>39180</t>
  </si>
  <si>
    <t>2804440</t>
  </si>
  <si>
    <t>7400</t>
  </si>
  <si>
    <t>WALTHALL CO SCHOOL DIST</t>
  </si>
  <si>
    <t>814A MORSE AVENUE</t>
  </si>
  <si>
    <t>TYLERTOWN</t>
  </si>
  <si>
    <t>39667</t>
  </si>
  <si>
    <t>2130</t>
  </si>
  <si>
    <t>2804500</t>
  </si>
  <si>
    <t>8113</t>
  </si>
  <si>
    <t>WATER VALLEY SCHOOL DISTRICT</t>
  </si>
  <si>
    <t>P. O. BOX 788</t>
  </si>
  <si>
    <t>WATER VALLEY</t>
  </si>
  <si>
    <t>38965</t>
  </si>
  <si>
    <t>0788</t>
  </si>
  <si>
    <t>2804530</t>
  </si>
  <si>
    <t>7700</t>
  </si>
  <si>
    <t>WAYNE CO SCHOOL DIST</t>
  </si>
  <si>
    <t>810 CHICKASAWHAY STREET</t>
  </si>
  <si>
    <t>WAYNESBORO</t>
  </si>
  <si>
    <t>39367</t>
  </si>
  <si>
    <t>2692</t>
  </si>
  <si>
    <t>2804560</t>
  </si>
  <si>
    <t>7800</t>
  </si>
  <si>
    <t>WEBSTER CO SCHOOL DIST</t>
  </si>
  <si>
    <t>95 CLARK AVENUE</t>
  </si>
  <si>
    <t>EUPORA</t>
  </si>
  <si>
    <t>39744</t>
  </si>
  <si>
    <t>2800660</t>
  </si>
  <si>
    <t>0611</t>
  </si>
  <si>
    <t>WEST BOLIVAR SCHOOL DIST</t>
  </si>
  <si>
    <t>PO BOX 189</t>
  </si>
  <si>
    <t>ROSEDALE</t>
  </si>
  <si>
    <t>38769</t>
  </si>
  <si>
    <t>0189</t>
  </si>
  <si>
    <t>2804590</t>
  </si>
  <si>
    <t>3112</t>
  </si>
  <si>
    <t>WEST JASPER CONSOLIDATED SCHOOLS</t>
  </si>
  <si>
    <t>P. O. BOX  610</t>
  </si>
  <si>
    <t>BAY SPRINGS</t>
  </si>
  <si>
    <t>39422</t>
  </si>
  <si>
    <t>0610</t>
  </si>
  <si>
    <t>2804620</t>
  </si>
  <si>
    <t>1320</t>
  </si>
  <si>
    <t>WEST POINT SCHOOL DIST</t>
  </si>
  <si>
    <t>P.O. BOX 656</t>
  </si>
  <si>
    <t>WEST POINT</t>
  </si>
  <si>
    <t>39773</t>
  </si>
  <si>
    <t>2924</t>
  </si>
  <si>
    <t>2804650</t>
  </si>
  <si>
    <t>6812</t>
  </si>
  <si>
    <t>WEST TALLAHATCHIE SCHOOL DISTRICT</t>
  </si>
  <si>
    <t>1096 FRIENDSHIP ROAD</t>
  </si>
  <si>
    <t>WEBB</t>
  </si>
  <si>
    <t>38966</t>
  </si>
  <si>
    <t>0129</t>
  </si>
  <si>
    <t>2804710</t>
  </si>
  <si>
    <t>7900</t>
  </si>
  <si>
    <t>WILKINSON CO SCHOOL DIST</t>
  </si>
  <si>
    <t>POST OFFICE BOX 785</t>
  </si>
  <si>
    <t>WOODVILLE</t>
  </si>
  <si>
    <t>39669</t>
  </si>
  <si>
    <t>0785</t>
  </si>
  <si>
    <t>2804740</t>
  </si>
  <si>
    <t>4920</t>
  </si>
  <si>
    <t>WINONA SEPARATE SCHOOL DIST</t>
  </si>
  <si>
    <t>218 FAIRGROUND STREET</t>
  </si>
  <si>
    <t>WINONA</t>
  </si>
  <si>
    <t>38967</t>
  </si>
  <si>
    <t>2104</t>
  </si>
  <si>
    <t>2804770</t>
  </si>
  <si>
    <t>8220</t>
  </si>
  <si>
    <t>YAZOO CITY MUNICIPAL SCHOOL DIST</t>
  </si>
  <si>
    <t>1133 CALHOUN AVE</t>
  </si>
  <si>
    <t>YAZOO CITY</t>
  </si>
  <si>
    <t>39194</t>
  </si>
  <si>
    <t>2939</t>
  </si>
  <si>
    <t>2804800</t>
  </si>
  <si>
    <t>8200</t>
  </si>
  <si>
    <t>YAZOO CO SCHOOL DIST</t>
  </si>
  <si>
    <t>P.O. BOX 1088</t>
  </si>
  <si>
    <t>4005</t>
  </si>
  <si>
    <t>2800570</t>
  </si>
  <si>
    <t>2320</t>
  </si>
  <si>
    <t>BAY ST LOUIS WAVELAND SCHOOL DIST</t>
  </si>
  <si>
    <t>201 CARROLL AVENUE</t>
  </si>
  <si>
    <t>BAY ST LOUIS</t>
  </si>
  <si>
    <t>39520</t>
  </si>
  <si>
    <t>4513</t>
  </si>
  <si>
    <t>4</t>
  </si>
  <si>
    <t>2800690</t>
  </si>
  <si>
    <t>0612</t>
  </si>
  <si>
    <t>BENOIT SCHOOL DISTRICT</t>
  </si>
  <si>
    <t>P O BOX 189</t>
  </si>
  <si>
    <t>BENOIT</t>
  </si>
  <si>
    <t>38725</t>
  </si>
  <si>
    <t>2800630</t>
  </si>
  <si>
    <t>2420</t>
  </si>
  <si>
    <t>BILOXI PUBLIC SCHOOL DIST</t>
  </si>
  <si>
    <t>P.O. BOX 168</t>
  </si>
  <si>
    <t>BILOXI</t>
  </si>
  <si>
    <t>39533</t>
  </si>
  <si>
    <t>3404</t>
  </si>
  <si>
    <t>2</t>
  </si>
  <si>
    <t>2800900</t>
  </si>
  <si>
    <t>4520</t>
  </si>
  <si>
    <t>CANTON PUBLIC SCHOOL DIST</t>
  </si>
  <si>
    <t>403 EAST LINCOLN STREET</t>
  </si>
  <si>
    <t>CANTON</t>
  </si>
  <si>
    <t>39046</t>
  </si>
  <si>
    <t>4,8</t>
  </si>
  <si>
    <t>2800960</t>
  </si>
  <si>
    <t>0900</t>
  </si>
  <si>
    <t>CHICKASAW CO SCHOOL DIST</t>
  </si>
  <si>
    <t>P.O. BOX 480</t>
  </si>
  <si>
    <t>HOULKA</t>
  </si>
  <si>
    <t>38850</t>
  </si>
  <si>
    <t>0480</t>
  </si>
  <si>
    <t>2801080</t>
  </si>
  <si>
    <t>1300</t>
  </si>
  <si>
    <t>CLAY CO SCHOOL DIST</t>
  </si>
  <si>
    <t>P.O. BOX 759</t>
  </si>
  <si>
    <t>2981</t>
  </si>
  <si>
    <t>2801090</t>
  </si>
  <si>
    <t>2521</t>
  </si>
  <si>
    <t>CLINTON PUBLIC SCHOOL DIST</t>
  </si>
  <si>
    <t>P. O. BOX 300</t>
  </si>
  <si>
    <t>CLINTON</t>
  </si>
  <si>
    <t>39060</t>
  </si>
  <si>
    <t>2801100</t>
  </si>
  <si>
    <t>1402</t>
  </si>
  <si>
    <t>COAHOMA CO AHS</t>
  </si>
  <si>
    <t>3240 FRIARS POINT ROAD</t>
  </si>
  <si>
    <t>9359</t>
  </si>
  <si>
    <t>M</t>
  </si>
  <si>
    <t>2801140</t>
  </si>
  <si>
    <t>8111</t>
  </si>
  <si>
    <t>COFFEEVILLE SCHOOL DIST</t>
  </si>
  <si>
    <t>16849 OKAHOMA STREET</t>
  </si>
  <si>
    <t>COFFEEVILLE</t>
  </si>
  <si>
    <t>38922</t>
  </si>
  <si>
    <t>9801</t>
  </si>
  <si>
    <t>2801220</t>
  </si>
  <si>
    <t>COPIAH CO SCHOOL DIST</t>
  </si>
  <si>
    <t>254 WEST GALLATIN STREET</t>
  </si>
  <si>
    <t>HAZLEHURST</t>
  </si>
  <si>
    <t>39083</t>
  </si>
  <si>
    <t>3026</t>
  </si>
  <si>
    <t>2801320</t>
  </si>
  <si>
    <t>1700</t>
  </si>
  <si>
    <t>DESOTO CO SCHOOL DIST</t>
  </si>
  <si>
    <t>FIVE EAST SOUTH STREET</t>
  </si>
  <si>
    <t>HERNANDO</t>
  </si>
  <si>
    <t>38632</t>
  </si>
  <si>
    <t>2348</t>
  </si>
  <si>
    <t>3,8</t>
  </si>
  <si>
    <t>2801350</t>
  </si>
  <si>
    <t>6720</t>
  </si>
  <si>
    <t>DREW SCHOOL DIST</t>
  </si>
  <si>
    <t>286 W PARK AVENUE</t>
  </si>
  <si>
    <t>DREW</t>
  </si>
  <si>
    <t>38737</t>
  </si>
  <si>
    <t>3347</t>
  </si>
  <si>
    <t>2801192</t>
  </si>
  <si>
    <t>3475</t>
  </si>
  <si>
    <t>ELLISVILLE STATE SCHOOL ADM</t>
  </si>
  <si>
    <t>HIGHWAY 11 SOUTH</t>
  </si>
  <si>
    <t>4444</t>
  </si>
  <si>
    <t>2801510</t>
  </si>
  <si>
    <t>1802</t>
  </si>
  <si>
    <t>FORREST COUNTY AG HIGH SCHOOL</t>
  </si>
  <si>
    <t>215 OLD HIGHWAY 49 E.</t>
  </si>
  <si>
    <t>BROOKLYN</t>
  </si>
  <si>
    <t>39425</t>
  </si>
  <si>
    <t>0399</t>
  </si>
  <si>
    <t>2801490</t>
  </si>
  <si>
    <t>1800</t>
  </si>
  <si>
    <t>FORREST COUNTY SCHOOL DISTRICT</t>
  </si>
  <si>
    <t>P O BOX 1977</t>
  </si>
  <si>
    <t>HATTIESBURG</t>
  </si>
  <si>
    <t>39403</t>
  </si>
  <si>
    <t>1977</t>
  </si>
  <si>
    <t>2,8</t>
  </si>
  <si>
    <t>2801620</t>
  </si>
  <si>
    <t>7620</t>
  </si>
  <si>
    <t>GREENVILLE PUBLIC SCHOOLS</t>
  </si>
  <si>
    <t>P.O. BOX 1619</t>
  </si>
  <si>
    <t>GREENVILLE</t>
  </si>
  <si>
    <t>38702</t>
  </si>
  <si>
    <t>1619</t>
  </si>
  <si>
    <t>5</t>
  </si>
  <si>
    <t>2801710</t>
  </si>
  <si>
    <t>2421</t>
  </si>
  <si>
    <t>GULFPORT SCHOOL DIST</t>
  </si>
  <si>
    <t>P.O. BOX 220</t>
  </si>
  <si>
    <t>GULFPORT</t>
  </si>
  <si>
    <t>39502</t>
  </si>
  <si>
    <t>2801770</t>
  </si>
  <si>
    <t>2400</t>
  </si>
  <si>
    <t>HARRISON CO SCHOOL DIST</t>
  </si>
  <si>
    <t>11072 HIGHWAY 49</t>
  </si>
  <si>
    <t>39503</t>
  </si>
  <si>
    <t>2983</t>
  </si>
  <si>
    <t>2,4,8</t>
  </si>
  <si>
    <t>2801800</t>
  </si>
  <si>
    <t>1820</t>
  </si>
  <si>
    <t>HATTIESBURG PUBLIC SCHOOL DIST</t>
  </si>
  <si>
    <t>P O BOX 1569</t>
  </si>
  <si>
    <t>1569</t>
  </si>
  <si>
    <t>2801830</t>
  </si>
  <si>
    <t>1520</t>
  </si>
  <si>
    <t>HAZLEHURST CITY SCHOOL DISTRICT</t>
  </si>
  <si>
    <t>119 ROBERT MCDANIEL DRIVE</t>
  </si>
  <si>
    <t>3407</t>
  </si>
  <si>
    <t>2801840</t>
  </si>
  <si>
    <t>2502</t>
  </si>
  <si>
    <t>HINDS CO AHS</t>
  </si>
  <si>
    <t>P.O. BOX 1100</t>
  </si>
  <si>
    <t>RAYMOND</t>
  </si>
  <si>
    <t>39154</t>
  </si>
  <si>
    <t>9638</t>
  </si>
  <si>
    <t>2801860</t>
  </si>
  <si>
    <t>2500</t>
  </si>
  <si>
    <t>HINDS CO SCHOOL DIST</t>
  </si>
  <si>
    <t>13192 HWY 18</t>
  </si>
  <si>
    <t>0100</t>
  </si>
  <si>
    <t>2801950</t>
  </si>
  <si>
    <t>4720</t>
  </si>
  <si>
    <t>HOLLY SPRINGS SCHOOL DIST</t>
  </si>
  <si>
    <t>840 HIGHWAY 178 EAST</t>
  </si>
  <si>
    <t>2633</t>
  </si>
  <si>
    <t>3</t>
  </si>
  <si>
    <t>2801196</t>
  </si>
  <si>
    <t>6177</t>
  </si>
  <si>
    <t>HUDSPETH CENTER ADMINISTRATION</t>
  </si>
  <si>
    <t>P O BOX 127B</t>
  </si>
  <si>
    <t>WHITFIELD</t>
  </si>
  <si>
    <t>39193</t>
  </si>
  <si>
    <t>1032</t>
  </si>
  <si>
    <t>2802100</t>
  </si>
  <si>
    <t>2900</t>
  </si>
  <si>
    <t>ITAWAMBA CO SCHOOL DIST</t>
  </si>
  <si>
    <t>605 S. CUMMINGS ST.</t>
  </si>
  <si>
    <t>FULTON</t>
  </si>
  <si>
    <t>38843</t>
  </si>
  <si>
    <t>1846</t>
  </si>
  <si>
    <t>2802160</t>
  </si>
  <si>
    <t>JACKSON CO SCHOOL DIST</t>
  </si>
  <si>
    <t>PO BOX 5069</t>
  </si>
  <si>
    <t>VANCLEAVE</t>
  </si>
  <si>
    <t>39565</t>
  </si>
  <si>
    <t>5069</t>
  </si>
  <si>
    <t>2802190</t>
  </si>
  <si>
    <t>2520</t>
  </si>
  <si>
    <t>JACKSON PUBLIC SCHOOL DIST</t>
  </si>
  <si>
    <t>662 S. PRESIDENT STREET</t>
  </si>
  <si>
    <t>JACKSON</t>
  </si>
  <si>
    <t>39225</t>
  </si>
  <si>
    <t>2338</t>
  </si>
  <si>
    <t>2802370</t>
  </si>
  <si>
    <t>3600</t>
  </si>
  <si>
    <t>LAFAYETTE CO SCHOOL DIST</t>
  </si>
  <si>
    <t>100 COMMODORE DR.</t>
  </si>
  <si>
    <t>OXFORD</t>
  </si>
  <si>
    <t>38655</t>
  </si>
  <si>
    <t>0110</t>
  </si>
  <si>
    <t>2802400</t>
  </si>
  <si>
    <t>3700</t>
  </si>
  <si>
    <t>LAMAR COUNTY SCHOOL DISTRICT</t>
  </si>
  <si>
    <t>P. O. BOX  609</t>
  </si>
  <si>
    <t>PURVIS</t>
  </si>
  <si>
    <t>39475</t>
  </si>
  <si>
    <t>0609</t>
  </si>
  <si>
    <t>2802430</t>
  </si>
  <si>
    <t>3800</t>
  </si>
  <si>
    <t>LAUDERDALE CO SCHOOL DIST</t>
  </si>
  <si>
    <t>P O BOX 5498</t>
  </si>
  <si>
    <t>MERIDIAN</t>
  </si>
  <si>
    <t>39302</t>
  </si>
  <si>
    <t>5498</t>
  </si>
  <si>
    <t>5,7</t>
  </si>
  <si>
    <t>2802670</t>
  </si>
  <si>
    <t>2422</t>
  </si>
  <si>
    <t>LONG BEACH SCHOOL DIST</t>
  </si>
  <si>
    <t>19148 COMMISSION ROAD</t>
  </si>
  <si>
    <t>LONG BEACH</t>
  </si>
  <si>
    <t>39560</t>
  </si>
  <si>
    <t>2618</t>
  </si>
  <si>
    <t>2802790</t>
  </si>
  <si>
    <t>MADISON CO SCHOOL DIST</t>
  </si>
  <si>
    <t>P.O. BOX 159</t>
  </si>
  <si>
    <t>FLORA</t>
  </si>
  <si>
    <t>39071</t>
  </si>
  <si>
    <t>9761</t>
  </si>
  <si>
    <t>2800003</t>
  </si>
  <si>
    <t>3871</t>
  </si>
  <si>
    <t>MAGNOLIA GROVE SCHOOL</t>
  </si>
  <si>
    <t>1401 COLLEGE DRIVE</t>
  </si>
  <si>
    <t>39304</t>
  </si>
  <si>
    <t>4128</t>
  </si>
  <si>
    <t>2801191</t>
  </si>
  <si>
    <t>2562</t>
  </si>
  <si>
    <t>MDHS DIVISION OF YOUTH SERVICES</t>
  </si>
  <si>
    <t>P O BOX 352</t>
  </si>
  <si>
    <t>39205</t>
  </si>
  <si>
    <t>0352</t>
  </si>
  <si>
    <t>2802910</t>
  </si>
  <si>
    <t>3820</t>
  </si>
  <si>
    <t>MERIDIAN PUBLIC SCHOOL DIST</t>
  </si>
  <si>
    <t>P.O. BOX 31</t>
  </si>
  <si>
    <t>4926</t>
  </si>
  <si>
    <t>2800001</t>
  </si>
  <si>
    <t>6176</t>
  </si>
  <si>
    <t>MISSISSIPPI STATE HOSPITAL</t>
  </si>
  <si>
    <t>P. O. BOX 157-A</t>
  </si>
  <si>
    <t>2802940</t>
  </si>
  <si>
    <t>4800</t>
  </si>
  <si>
    <t>MONROE CO SCHOOL DIST</t>
  </si>
  <si>
    <t>PO BOX 209</t>
  </si>
  <si>
    <t>2181</t>
  </si>
  <si>
    <t>2802970</t>
  </si>
  <si>
    <t>4900</t>
  </si>
  <si>
    <t>MONTGOMERY CO SCHOOL DIST</t>
  </si>
  <si>
    <t>P O BOX 687</t>
  </si>
  <si>
    <t>0687</t>
  </si>
  <si>
    <t>2803000</t>
  </si>
  <si>
    <t>3020</t>
  </si>
  <si>
    <t>MOSS POINT SEPARATE SCHOOL DIST</t>
  </si>
  <si>
    <t>4924 CHURCH STREET</t>
  </si>
  <si>
    <t>MOSS POINT</t>
  </si>
  <si>
    <t>39563</t>
  </si>
  <si>
    <t>2800810</t>
  </si>
  <si>
    <t>0616</t>
  </si>
  <si>
    <t>MOUND BAYOU PUBLIC SCHOOL</t>
  </si>
  <si>
    <t>301 MARTIN L. KING</t>
  </si>
  <si>
    <t>MOUND BAYOU</t>
  </si>
  <si>
    <t>38762</t>
  </si>
  <si>
    <t>2801194</t>
  </si>
  <si>
    <t>4406</t>
  </si>
  <si>
    <t>MS SCH FOR MATH AND SC</t>
  </si>
  <si>
    <t>1100 COLLEGE ST.  MUW-1627</t>
  </si>
  <si>
    <t>0001</t>
  </si>
  <si>
    <t>2801189</t>
  </si>
  <si>
    <t>2560</t>
  </si>
  <si>
    <t>MS SCH FOR THE BLIND</t>
  </si>
  <si>
    <t>1252 EASTOVER DRIVE</t>
  </si>
  <si>
    <t>39211</t>
  </si>
  <si>
    <t>6314</t>
  </si>
  <si>
    <t>2800031</t>
  </si>
  <si>
    <t>4306</t>
  </si>
  <si>
    <t>MS SCHOOL FOR THE ARTS</t>
  </si>
  <si>
    <t>P.O. BOX 229</t>
  </si>
  <si>
    <t>0229</t>
  </si>
  <si>
    <t>2801190</t>
  </si>
  <si>
    <t>2561</t>
  </si>
  <si>
    <t>MS SCHOOL FOR THE DEAF</t>
  </si>
  <si>
    <t>1253 EASTOVER DRIVE</t>
  </si>
  <si>
    <t>6315</t>
  </si>
  <si>
    <t>2803270</t>
  </si>
  <si>
    <t>7011</t>
  </si>
  <si>
    <t>NORTH TIPPAH SCHOOL DIST</t>
  </si>
  <si>
    <t>P. O. BOX 65</t>
  </si>
  <si>
    <t>TIPLERSVILLE</t>
  </si>
  <si>
    <t>38674</t>
  </si>
  <si>
    <t>9712</t>
  </si>
  <si>
    <t>2803360</t>
  </si>
  <si>
    <t>3021</t>
  </si>
  <si>
    <t>OCEAN SPRINGS SCHOOL DIST</t>
  </si>
  <si>
    <t>P. O. BOX 7002</t>
  </si>
  <si>
    <t>OCEAN SPRINGS</t>
  </si>
  <si>
    <t>39566</t>
  </si>
  <si>
    <t>7002</t>
  </si>
  <si>
    <t>2803450</t>
  </si>
  <si>
    <t>3620</t>
  </si>
  <si>
    <t>OXFORD SCHOOL DISTRICT</t>
  </si>
  <si>
    <t>224 BRAMLETT BOULEVARD</t>
  </si>
  <si>
    <t>3416</t>
  </si>
  <si>
    <t>2803480</t>
  </si>
  <si>
    <t>3022</t>
  </si>
  <si>
    <t>PASCAGOULA SCHOOL DIST</t>
  </si>
  <si>
    <t>P.O. BOX 250</t>
  </si>
  <si>
    <t>PASCAGOULA</t>
  </si>
  <si>
    <t>39568</t>
  </si>
  <si>
    <t>0250</t>
  </si>
  <si>
    <t>2803510</t>
  </si>
  <si>
    <t>2423</t>
  </si>
  <si>
    <t>PASS CHRISTIAN PUBLIC SCHOOL DIST</t>
  </si>
  <si>
    <t>6303 W. WITTMAN ROAD</t>
  </si>
  <si>
    <t>PASS CHRISTIAN</t>
  </si>
  <si>
    <t>39571</t>
  </si>
  <si>
    <t>3522</t>
  </si>
  <si>
    <t>2803520</t>
  </si>
  <si>
    <t>6120</t>
  </si>
  <si>
    <t>PEARL PUBLIC SCHOOL DIST</t>
  </si>
  <si>
    <t>PO BOX 5750</t>
  </si>
  <si>
    <t>PEARL</t>
  </si>
  <si>
    <t>39288</t>
  </si>
  <si>
    <t>5750</t>
  </si>
  <si>
    <t>2803530</t>
  </si>
  <si>
    <t>1821</t>
  </si>
  <si>
    <t>PETAL SCHOOL DIST</t>
  </si>
  <si>
    <t>P. O. DRAWER 523</t>
  </si>
  <si>
    <t>PETAL</t>
  </si>
  <si>
    <t>39465</t>
  </si>
  <si>
    <t>2803660</t>
  </si>
  <si>
    <t>5800</t>
  </si>
  <si>
    <t>PONTOTOC CO SCHOOL DIST</t>
  </si>
  <si>
    <t>285 HIGHWAY 15 BYPASS S</t>
  </si>
  <si>
    <t>3527</t>
  </si>
  <si>
    <t>2803750</t>
  </si>
  <si>
    <t>5900</t>
  </si>
  <si>
    <t>PRENTISS CO SCHOOL DIST</t>
  </si>
  <si>
    <t>P.O. BOX 179</t>
  </si>
  <si>
    <t>0179</t>
  </si>
  <si>
    <t>2803830</t>
  </si>
  <si>
    <t>6100</t>
  </si>
  <si>
    <t>RANKIN CO SCHOOL DIST</t>
  </si>
  <si>
    <t>P.O. BOX 1359</t>
  </si>
  <si>
    <t>BRANDON</t>
  </si>
  <si>
    <t>39042</t>
  </si>
  <si>
    <t>2800183</t>
  </si>
  <si>
    <t>2480</t>
  </si>
  <si>
    <t>ROGER AMOS MCMURTRY ADM</t>
  </si>
  <si>
    <t>14426 JAMES BOND ROAD</t>
  </si>
  <si>
    <t>2803930</t>
  </si>
  <si>
    <t>6920</t>
  </si>
  <si>
    <t>SENATOBIA MUNICIPAL SCHOOL DIST</t>
  </si>
  <si>
    <t>104 MCKIE STREET</t>
  </si>
  <si>
    <t>SENATOBIA</t>
  </si>
  <si>
    <t>38668</t>
  </si>
  <si>
    <t>2109</t>
  </si>
  <si>
    <t>2800780</t>
  </si>
  <si>
    <t>0615</t>
  </si>
  <si>
    <t>SHAW SCHOOL DISTRICT</t>
  </si>
  <si>
    <t>PO BOX 510</t>
  </si>
  <si>
    <t>SHAW</t>
  </si>
  <si>
    <t>38773</t>
  </si>
  <si>
    <t>0510</t>
  </si>
  <si>
    <t>2803990</t>
  </si>
  <si>
    <t>6400</t>
  </si>
  <si>
    <t>SIMPSON CO SCHOOL DIST</t>
  </si>
  <si>
    <t>111 EDUCATION LANE</t>
  </si>
  <si>
    <t>MENDENHALL</t>
  </si>
  <si>
    <t>39114</t>
  </si>
  <si>
    <t>3636</t>
  </si>
  <si>
    <t>2801188</t>
  </si>
  <si>
    <t>2481</t>
  </si>
  <si>
    <t>SOUTH MS REGIONAL CENTER</t>
  </si>
  <si>
    <t>1170 WEST RAILROAD STREET</t>
  </si>
  <si>
    <t>4106</t>
  </si>
  <si>
    <t>2804170</t>
  </si>
  <si>
    <t>6600</t>
  </si>
  <si>
    <t>STONE CO SCHOOL DIST</t>
  </si>
  <si>
    <t>214 CRITZ STREET</t>
  </si>
  <si>
    <t>WIGGINS</t>
  </si>
  <si>
    <t>39577</t>
  </si>
  <si>
    <t>3218</t>
  </si>
  <si>
    <t>2801193</t>
  </si>
  <si>
    <t>3681</t>
  </si>
  <si>
    <t>STOVALL SPED COMPLEX ADMINISTRATION</t>
  </si>
  <si>
    <t>967 REGIONAL CENTER DRIVE</t>
  </si>
  <si>
    <t>5358</t>
  </si>
  <si>
    <t>2804230</t>
  </si>
  <si>
    <t>6900</t>
  </si>
  <si>
    <t>TATE CO SCHOOL DIST</t>
  </si>
  <si>
    <t>107 COURT</t>
  </si>
  <si>
    <t>2639</t>
  </si>
  <si>
    <t>2804290</t>
  </si>
  <si>
    <t>7200</t>
  </si>
  <si>
    <t>TUNICA COUNTY SCHOOL DISTRICT</t>
  </si>
  <si>
    <t>PO BOX 758</t>
  </si>
  <si>
    <t>TUNICA</t>
  </si>
  <si>
    <t>38676</t>
  </si>
  <si>
    <t>0758</t>
  </si>
  <si>
    <t>2804320</t>
  </si>
  <si>
    <t>4120</t>
  </si>
  <si>
    <t>TUPELO PUBLIC SCHOOL DIST</t>
  </si>
  <si>
    <t>PO BOX 557</t>
  </si>
  <si>
    <t>0557</t>
  </si>
  <si>
    <t>2804350</t>
  </si>
  <si>
    <t>7300</t>
  </si>
  <si>
    <t>UNION CO SCHOOL DIST</t>
  </si>
  <si>
    <t>PO BOX 939</t>
  </si>
  <si>
    <t>2804680</t>
  </si>
  <si>
    <t>7613</t>
  </si>
  <si>
    <t>WESTERN LINE SCHOOL DISTRICT</t>
  </si>
  <si>
    <t>P. O. BOX 50</t>
  </si>
  <si>
    <t>AVON</t>
  </si>
  <si>
    <t>38723</t>
  </si>
  <si>
    <t>0050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</si>
  <si>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</si>
  <si>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Mississippi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</si>
</sst>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5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42" applyNumberFormat="1" applyFont="1" applyFill="1" applyBorder="1" applyAlignment="1" applyProtection="1">
      <alignment horizontal="center"/>
      <protection locked="0"/>
    </xf>
    <xf numFmtId="169" fontId="4" fillId="0" borderId="30" xfId="42" applyNumberFormat="1" applyFont="1" applyFill="1" applyBorder="1" applyAlignment="1" applyProtection="1">
      <alignment horizontal="right"/>
      <protection locked="0"/>
    </xf>
    <xf numFmtId="169" fontId="4" fillId="0" borderId="30" xfId="42" applyNumberFormat="1" applyFont="1" applyFill="1" applyBorder="1" applyAlignment="1" applyProtection="1">
      <alignment horizontal="center"/>
      <protection locked="0"/>
    </xf>
    <xf numFmtId="169" fontId="4" fillId="0" borderId="32" xfId="0" applyNumberFormat="1" applyFont="1" applyFill="1" applyBorder="1" applyAlignment="1" applyProtection="1">
      <alignment horizontal="right"/>
      <protection locked="0"/>
    </xf>
    <xf numFmtId="0" fontId="4" fillId="0" borderId="31" xfId="55" applyFont="1" applyFill="1" applyBorder="1" applyAlignment="1" applyProtection="1">
      <alignment horizontal="center"/>
      <protection locked="0"/>
    </xf>
    <xf numFmtId="0" fontId="4" fillId="0" borderId="32" xfId="55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9" fontId="4" fillId="0" borderId="32" xfId="55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3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40.00390625" style="0" bestFit="1" customWidth="1"/>
    <col min="4" max="4" width="32.140625" style="0" bestFit="1" customWidth="1"/>
    <col min="5" max="5" width="16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7" t="s">
        <v>1101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1102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6623694682</v>
      </c>
      <c r="J6" s="68" t="s">
        <v>47</v>
      </c>
      <c r="K6" s="69" t="s">
        <v>48</v>
      </c>
      <c r="L6" s="70"/>
      <c r="M6" s="71">
        <v>1437.54</v>
      </c>
      <c r="N6" s="72"/>
      <c r="O6" s="73">
        <v>33.84932920536636</v>
      </c>
      <c r="P6" s="74" t="s">
        <v>49</v>
      </c>
      <c r="Q6" s="75"/>
      <c r="R6" s="76"/>
      <c r="S6" s="77" t="s">
        <v>49</v>
      </c>
      <c r="T6" s="78">
        <v>214756.8148457833</v>
      </c>
      <c r="U6" s="79">
        <v>7238.44</v>
      </c>
      <c r="V6" s="80">
        <v>10413.962203889902</v>
      </c>
      <c r="W6" s="81">
        <v>19434.21</v>
      </c>
      <c r="X6" s="82" t="s">
        <v>50</v>
      </c>
      <c r="Y6" s="83" t="s">
        <v>50</v>
      </c>
      <c r="Z6" s="62">
        <f aca="true" t="shared" si="0" ref="Z6:Z37">IF(OR(K6="YES",TRIM(L6)="YES"),1,0)</f>
        <v>0</v>
      </c>
      <c r="AA6" s="63">
        <f aca="true" t="shared" si="1" ref="AA6:AA37">IF(OR(AND(ISNUMBER(M6),AND(M6&gt;0,M6&lt;600)),AND(ISNUMBER(M6),AND(M6&gt;0,N6="YES"))),1,0)</f>
        <v>0</v>
      </c>
      <c r="AB6" s="63">
        <f aca="true" t="shared" si="2" ref="AB6:AB37">IF(AND(OR(K6="YES",TRIM(L6)="YES"),(Z6=0)),"Trouble",0)</f>
        <v>0</v>
      </c>
      <c r="AC6" s="63">
        <f aca="true" t="shared" si="3" ref="AC6:AC37">IF(AND(OR(AND(ISNUMBER(M6),AND(M6&gt;0,M6&lt;600)),AND(ISNUMBER(M6),AND(M6&gt;0,N6="YES"))),(AA6=0)),"Trouble",0)</f>
        <v>0</v>
      </c>
      <c r="AD6" s="84" t="str">
        <f aca="true" t="shared" si="4" ref="AD6:AD37">IF(AND(Z6=1,AA6=1),"SRSA","-")</f>
        <v>-</v>
      </c>
      <c r="AE6" s="62">
        <f aca="true" t="shared" si="5" ref="AE6:AE37">IF(S6="YES",1,0)</f>
        <v>1</v>
      </c>
      <c r="AF6" s="63">
        <f aca="true" t="shared" si="6" ref="AF6:AF37">IF(OR(AND(ISNUMBER(Q6),Q6&gt;=20),(AND(ISNUMBER(Q6)=FALSE,AND(ISNUMBER(O6),O6&gt;=20)))),1,0)</f>
        <v>1</v>
      </c>
      <c r="AG6" s="63" t="str">
        <f aca="true" t="shared" si="7" ref="AG6:AG37">IF(AND(AE6=1,AF6=1),"Initial",0)</f>
        <v>Initial</v>
      </c>
      <c r="AH6" s="84" t="str">
        <f aca="true" t="shared" si="8" ref="AH6:AH37">IF(AND(AND(AG6="Initial",AI6=0),AND(ISNUMBER(M6),M6&gt;0)),"RLIS","-")</f>
        <v>RLIS</v>
      </c>
      <c r="AI6" s="85">
        <f aca="true" t="shared" si="9" ref="AI6:AI37">IF(AND(AD6="SRSA",AG6="Initial"),"SRSA",0)</f>
        <v>0</v>
      </c>
    </row>
    <row r="7" spans="1:35" ht="15">
      <c r="A7" s="60" t="s">
        <v>51</v>
      </c>
      <c r="B7" s="61" t="s">
        <v>52</v>
      </c>
      <c r="C7" s="62" t="s">
        <v>53</v>
      </c>
      <c r="D7" s="63" t="s">
        <v>54</v>
      </c>
      <c r="E7" s="63" t="s">
        <v>55</v>
      </c>
      <c r="F7" s="64" t="s">
        <v>44</v>
      </c>
      <c r="G7" s="65" t="s">
        <v>56</v>
      </c>
      <c r="H7" s="66" t="s">
        <v>57</v>
      </c>
      <c r="I7" s="67">
        <v>6622865591</v>
      </c>
      <c r="J7" s="68" t="s">
        <v>47</v>
      </c>
      <c r="K7" s="69" t="s">
        <v>48</v>
      </c>
      <c r="L7" s="70"/>
      <c r="M7" s="71">
        <v>3592.82</v>
      </c>
      <c r="N7" s="72"/>
      <c r="O7" s="73">
        <v>20.286085825747723</v>
      </c>
      <c r="P7" s="74" t="s">
        <v>49</v>
      </c>
      <c r="Q7" s="75"/>
      <c r="R7" s="76"/>
      <c r="S7" s="77" t="s">
        <v>49</v>
      </c>
      <c r="T7" s="78">
        <v>201904.16919119307</v>
      </c>
      <c r="U7" s="79">
        <v>6416.6</v>
      </c>
      <c r="V7" s="80">
        <v>13562.714745080593</v>
      </c>
      <c r="W7" s="81">
        <v>12958.56</v>
      </c>
      <c r="X7" s="82" t="s">
        <v>50</v>
      </c>
      <c r="Y7" s="83" t="s">
        <v>50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4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4" t="str">
        <f t="shared" si="8"/>
        <v>RLIS</v>
      </c>
      <c r="AI7" s="85">
        <f t="shared" si="9"/>
        <v>0</v>
      </c>
    </row>
    <row r="8" spans="1:35" ht="15">
      <c r="A8" s="60" t="s">
        <v>58</v>
      </c>
      <c r="B8" s="61" t="s">
        <v>59</v>
      </c>
      <c r="C8" s="62" t="s">
        <v>60</v>
      </c>
      <c r="D8" s="63" t="s">
        <v>61</v>
      </c>
      <c r="E8" s="63" t="s">
        <v>62</v>
      </c>
      <c r="F8" s="64" t="s">
        <v>44</v>
      </c>
      <c r="G8" s="65" t="s">
        <v>63</v>
      </c>
      <c r="H8" s="66" t="s">
        <v>64</v>
      </c>
      <c r="I8" s="67">
        <v>6016574361</v>
      </c>
      <c r="J8" s="68" t="s">
        <v>65</v>
      </c>
      <c r="K8" s="69" t="s">
        <v>49</v>
      </c>
      <c r="L8" s="70"/>
      <c r="M8" s="71">
        <v>1207.16</v>
      </c>
      <c r="N8" s="72"/>
      <c r="O8" s="73">
        <v>32.21175414984298</v>
      </c>
      <c r="P8" s="74" t="s">
        <v>49</v>
      </c>
      <c r="Q8" s="75"/>
      <c r="R8" s="76"/>
      <c r="S8" s="77" t="s">
        <v>49</v>
      </c>
      <c r="T8" s="78">
        <v>202452.2804520676</v>
      </c>
      <c r="U8" s="79">
        <v>6526.16</v>
      </c>
      <c r="V8" s="80">
        <v>9679.845641833275</v>
      </c>
      <c r="W8" s="81">
        <v>16253.23</v>
      </c>
      <c r="X8" s="82" t="s">
        <v>50</v>
      </c>
      <c r="Y8" s="83" t="s">
        <v>50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4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4" t="str">
        <f t="shared" si="8"/>
        <v>RLIS</v>
      </c>
      <c r="AI8" s="85">
        <f t="shared" si="9"/>
        <v>0</v>
      </c>
    </row>
    <row r="9" spans="1:35" ht="15">
      <c r="A9" s="60" t="s">
        <v>66</v>
      </c>
      <c r="B9" s="61" t="s">
        <v>67</v>
      </c>
      <c r="C9" s="62" t="s">
        <v>68</v>
      </c>
      <c r="D9" s="63" t="s">
        <v>69</v>
      </c>
      <c r="E9" s="63" t="s">
        <v>70</v>
      </c>
      <c r="F9" s="64" t="s">
        <v>44</v>
      </c>
      <c r="G9" s="65" t="s">
        <v>71</v>
      </c>
      <c r="H9" s="66" t="s">
        <v>72</v>
      </c>
      <c r="I9" s="67">
        <v>6622565991</v>
      </c>
      <c r="J9" s="68" t="s">
        <v>73</v>
      </c>
      <c r="K9" s="69" t="s">
        <v>48</v>
      </c>
      <c r="L9" s="70"/>
      <c r="M9" s="71">
        <v>1781.05</v>
      </c>
      <c r="N9" s="72"/>
      <c r="O9" s="73">
        <v>23.623011015911874</v>
      </c>
      <c r="P9" s="74" t="s">
        <v>49</v>
      </c>
      <c r="Q9" s="75"/>
      <c r="R9" s="76"/>
      <c r="S9" s="77" t="s">
        <v>49</v>
      </c>
      <c r="T9" s="78">
        <v>100793.76703625011</v>
      </c>
      <c r="U9" s="79">
        <v>3570.64</v>
      </c>
      <c r="V9" s="80">
        <v>7316.48672521827</v>
      </c>
      <c r="W9" s="81">
        <v>7867.04</v>
      </c>
      <c r="X9" s="82" t="s">
        <v>50</v>
      </c>
      <c r="Y9" s="83" t="s">
        <v>50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4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4" t="str">
        <f t="shared" si="8"/>
        <v>RLIS</v>
      </c>
      <c r="AI9" s="85">
        <f t="shared" si="9"/>
        <v>0</v>
      </c>
    </row>
    <row r="10" spans="1:35" ht="15">
      <c r="A10" s="60" t="s">
        <v>74</v>
      </c>
      <c r="B10" s="61" t="s">
        <v>75</v>
      </c>
      <c r="C10" s="62" t="s">
        <v>76</v>
      </c>
      <c r="D10" s="63" t="s">
        <v>77</v>
      </c>
      <c r="E10" s="63" t="s">
        <v>78</v>
      </c>
      <c r="F10" s="64" t="s">
        <v>44</v>
      </c>
      <c r="G10" s="65" t="s">
        <v>79</v>
      </c>
      <c r="H10" s="66" t="s">
        <v>80</v>
      </c>
      <c r="I10" s="67">
        <v>6622892801</v>
      </c>
      <c r="J10" s="68" t="s">
        <v>65</v>
      </c>
      <c r="K10" s="69" t="s">
        <v>49</v>
      </c>
      <c r="L10" s="70"/>
      <c r="M10" s="71">
        <v>1071.86</v>
      </c>
      <c r="N10" s="72"/>
      <c r="O10" s="73">
        <v>38.48870056497175</v>
      </c>
      <c r="P10" s="74" t="s">
        <v>49</v>
      </c>
      <c r="Q10" s="75"/>
      <c r="R10" s="76"/>
      <c r="S10" s="77" t="s">
        <v>49</v>
      </c>
      <c r="T10" s="78">
        <v>132317.13987956484</v>
      </c>
      <c r="U10" s="79">
        <v>5775</v>
      </c>
      <c r="V10" s="80">
        <v>7357.833473278637</v>
      </c>
      <c r="W10" s="81">
        <v>16680.33</v>
      </c>
      <c r="X10" s="82" t="s">
        <v>81</v>
      </c>
      <c r="Y10" s="83" t="s">
        <v>50</v>
      </c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4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4" t="str">
        <f t="shared" si="8"/>
        <v>RLIS</v>
      </c>
      <c r="AI10" s="85">
        <f t="shared" si="9"/>
        <v>0</v>
      </c>
    </row>
    <row r="11" spans="1:35" ht="15">
      <c r="A11" s="60" t="s">
        <v>82</v>
      </c>
      <c r="B11" s="61" t="s">
        <v>83</v>
      </c>
      <c r="C11" s="62" t="s">
        <v>84</v>
      </c>
      <c r="D11" s="63" t="s">
        <v>85</v>
      </c>
      <c r="E11" s="63" t="s">
        <v>86</v>
      </c>
      <c r="F11" s="64" t="s">
        <v>44</v>
      </c>
      <c r="G11" s="65" t="s">
        <v>87</v>
      </c>
      <c r="H11" s="66" t="s">
        <v>88</v>
      </c>
      <c r="I11" s="67">
        <v>6623651000</v>
      </c>
      <c r="J11" s="68" t="s">
        <v>73</v>
      </c>
      <c r="K11" s="69" t="s">
        <v>48</v>
      </c>
      <c r="L11" s="70"/>
      <c r="M11" s="71">
        <v>887.89</v>
      </c>
      <c r="N11" s="72"/>
      <c r="O11" s="73">
        <v>31.875607385811467</v>
      </c>
      <c r="P11" s="74" t="s">
        <v>49</v>
      </c>
      <c r="Q11" s="75"/>
      <c r="R11" s="76"/>
      <c r="S11" s="77" t="s">
        <v>49</v>
      </c>
      <c r="T11" s="78">
        <v>67236.54127164603</v>
      </c>
      <c r="U11" s="79">
        <v>2850.16</v>
      </c>
      <c r="V11" s="80">
        <v>4785.802506604314</v>
      </c>
      <c r="W11" s="81">
        <v>6966.59</v>
      </c>
      <c r="X11" s="82" t="s">
        <v>81</v>
      </c>
      <c r="Y11" s="83" t="s">
        <v>50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4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4" t="str">
        <f t="shared" si="8"/>
        <v>RLIS</v>
      </c>
      <c r="AI11" s="85">
        <f t="shared" si="9"/>
        <v>0</v>
      </c>
    </row>
    <row r="12" spans="1:35" ht="15">
      <c r="A12" s="60" t="s">
        <v>89</v>
      </c>
      <c r="B12" s="61" t="s">
        <v>90</v>
      </c>
      <c r="C12" s="62" t="s">
        <v>91</v>
      </c>
      <c r="D12" s="63" t="s">
        <v>92</v>
      </c>
      <c r="E12" s="63" t="s">
        <v>93</v>
      </c>
      <c r="F12" s="64" t="s">
        <v>44</v>
      </c>
      <c r="G12" s="65" t="s">
        <v>94</v>
      </c>
      <c r="H12" s="66" t="s">
        <v>95</v>
      </c>
      <c r="I12" s="67">
        <v>6622246252</v>
      </c>
      <c r="J12" s="68" t="s">
        <v>65</v>
      </c>
      <c r="K12" s="69" t="s">
        <v>49</v>
      </c>
      <c r="L12" s="70"/>
      <c r="M12" s="71">
        <v>1304</v>
      </c>
      <c r="N12" s="72"/>
      <c r="O12" s="73">
        <v>30.815913688469323</v>
      </c>
      <c r="P12" s="74" t="s">
        <v>49</v>
      </c>
      <c r="Q12" s="75"/>
      <c r="R12" s="76"/>
      <c r="S12" s="77" t="s">
        <v>49</v>
      </c>
      <c r="T12" s="78">
        <v>125360.44603365811</v>
      </c>
      <c r="U12" s="79">
        <v>4134.93</v>
      </c>
      <c r="V12" s="80">
        <v>6791.674255652955</v>
      </c>
      <c r="W12" s="81">
        <v>10011.49</v>
      </c>
      <c r="X12" s="82" t="s">
        <v>81</v>
      </c>
      <c r="Y12" s="83" t="s">
        <v>50</v>
      </c>
      <c r="Z12" s="62">
        <f t="shared" si="0"/>
        <v>1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4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4" t="str">
        <f t="shared" si="8"/>
        <v>RLIS</v>
      </c>
      <c r="AI12" s="85">
        <f t="shared" si="9"/>
        <v>0</v>
      </c>
    </row>
    <row r="13" spans="1:35" ht="15">
      <c r="A13" s="60" t="s">
        <v>96</v>
      </c>
      <c r="B13" s="61" t="s">
        <v>97</v>
      </c>
      <c r="C13" s="62" t="s">
        <v>98</v>
      </c>
      <c r="D13" s="63" t="s">
        <v>99</v>
      </c>
      <c r="E13" s="63" t="s">
        <v>100</v>
      </c>
      <c r="F13" s="64" t="s">
        <v>44</v>
      </c>
      <c r="G13" s="65" t="s">
        <v>101</v>
      </c>
      <c r="H13" s="66" t="s">
        <v>102</v>
      </c>
      <c r="I13" s="67">
        <v>6627282171</v>
      </c>
      <c r="J13" s="68" t="s">
        <v>73</v>
      </c>
      <c r="K13" s="69" t="s">
        <v>48</v>
      </c>
      <c r="L13" s="70"/>
      <c r="M13" s="71">
        <v>1258.15</v>
      </c>
      <c r="N13" s="72"/>
      <c r="O13" s="73">
        <v>22.5769669327252</v>
      </c>
      <c r="P13" s="74" t="s">
        <v>49</v>
      </c>
      <c r="Q13" s="75"/>
      <c r="R13" s="76"/>
      <c r="S13" s="77" t="s">
        <v>49</v>
      </c>
      <c r="T13" s="78">
        <v>50611.8025185607</v>
      </c>
      <c r="U13" s="79">
        <v>1685.74</v>
      </c>
      <c r="V13" s="80">
        <v>4236.787345609913</v>
      </c>
      <c r="W13" s="81">
        <v>3538.67</v>
      </c>
      <c r="X13" s="82" t="s">
        <v>81</v>
      </c>
      <c r="Y13" s="83" t="s">
        <v>50</v>
      </c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4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4" t="str">
        <f t="shared" si="8"/>
        <v>RLIS</v>
      </c>
      <c r="AI13" s="85">
        <f t="shared" si="9"/>
        <v>0</v>
      </c>
    </row>
    <row r="14" spans="1:35" ht="15">
      <c r="A14" s="60" t="s">
        <v>103</v>
      </c>
      <c r="B14" s="61" t="s">
        <v>104</v>
      </c>
      <c r="C14" s="62" t="s">
        <v>105</v>
      </c>
      <c r="D14" s="63" t="s">
        <v>106</v>
      </c>
      <c r="E14" s="63" t="s">
        <v>107</v>
      </c>
      <c r="F14" s="64" t="s">
        <v>44</v>
      </c>
      <c r="G14" s="65" t="s">
        <v>108</v>
      </c>
      <c r="H14" s="66" t="s">
        <v>46</v>
      </c>
      <c r="I14" s="67">
        <v>6018336661</v>
      </c>
      <c r="J14" s="68" t="s">
        <v>73</v>
      </c>
      <c r="K14" s="69" t="s">
        <v>48</v>
      </c>
      <c r="L14" s="70"/>
      <c r="M14" s="71">
        <v>2893.41</v>
      </c>
      <c r="N14" s="72"/>
      <c r="O14" s="73">
        <v>27.399246158306756</v>
      </c>
      <c r="P14" s="74" t="s">
        <v>49</v>
      </c>
      <c r="Q14" s="75"/>
      <c r="R14" s="76"/>
      <c r="S14" s="77" t="s">
        <v>49</v>
      </c>
      <c r="T14" s="78">
        <v>282378.06331448705</v>
      </c>
      <c r="U14" s="79">
        <v>9901.72</v>
      </c>
      <c r="V14" s="80">
        <v>15995.520346076424</v>
      </c>
      <c r="W14" s="81">
        <v>14991.63</v>
      </c>
      <c r="X14" s="82" t="s">
        <v>50</v>
      </c>
      <c r="Y14" s="83" t="s">
        <v>50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4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4" t="str">
        <f t="shared" si="8"/>
        <v>RLIS</v>
      </c>
      <c r="AI14" s="85">
        <f t="shared" si="9"/>
        <v>0</v>
      </c>
    </row>
    <row r="15" spans="1:35" ht="15">
      <c r="A15" s="60" t="s">
        <v>109</v>
      </c>
      <c r="B15" s="61" t="s">
        <v>110</v>
      </c>
      <c r="C15" s="62" t="s">
        <v>111</v>
      </c>
      <c r="D15" s="63" t="s">
        <v>112</v>
      </c>
      <c r="E15" s="63" t="s">
        <v>113</v>
      </c>
      <c r="F15" s="64" t="s">
        <v>44</v>
      </c>
      <c r="G15" s="65" t="s">
        <v>114</v>
      </c>
      <c r="H15" s="66" t="s">
        <v>115</v>
      </c>
      <c r="I15" s="67">
        <v>6624123152</v>
      </c>
      <c r="J15" s="68" t="s">
        <v>65</v>
      </c>
      <c r="K15" s="69" t="s">
        <v>49</v>
      </c>
      <c r="L15" s="70"/>
      <c r="M15" s="71">
        <v>2348.18</v>
      </c>
      <c r="N15" s="72"/>
      <c r="O15" s="73">
        <v>27.84330244313395</v>
      </c>
      <c r="P15" s="74" t="s">
        <v>49</v>
      </c>
      <c r="Q15" s="75"/>
      <c r="R15" s="76"/>
      <c r="S15" s="77" t="s">
        <v>49</v>
      </c>
      <c r="T15" s="78">
        <v>197790.1116710893</v>
      </c>
      <c r="U15" s="79">
        <v>7771.89</v>
      </c>
      <c r="V15" s="80">
        <v>11196.37292986828</v>
      </c>
      <c r="W15" s="81">
        <v>20203.14</v>
      </c>
      <c r="X15" s="82" t="s">
        <v>50</v>
      </c>
      <c r="Y15" s="83" t="s">
        <v>50</v>
      </c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4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4" t="str">
        <f t="shared" si="8"/>
        <v>RLIS</v>
      </c>
      <c r="AI15" s="85">
        <f t="shared" si="9"/>
        <v>0</v>
      </c>
    </row>
    <row r="16" spans="1:35" ht="15">
      <c r="A16" s="60" t="s">
        <v>116</v>
      </c>
      <c r="B16" s="61" t="s">
        <v>117</v>
      </c>
      <c r="C16" s="62" t="s">
        <v>118</v>
      </c>
      <c r="D16" s="63" t="s">
        <v>119</v>
      </c>
      <c r="E16" s="63" t="s">
        <v>120</v>
      </c>
      <c r="F16" s="64" t="s">
        <v>44</v>
      </c>
      <c r="G16" s="65" t="s">
        <v>121</v>
      </c>
      <c r="H16" s="66" t="s">
        <v>122</v>
      </c>
      <c r="I16" s="67">
        <v>6622379276</v>
      </c>
      <c r="J16" s="68" t="s">
        <v>65</v>
      </c>
      <c r="K16" s="69" t="s">
        <v>49</v>
      </c>
      <c r="L16" s="70"/>
      <c r="M16" s="71">
        <v>893.51</v>
      </c>
      <c r="N16" s="72"/>
      <c r="O16" s="73">
        <v>24.07651715039578</v>
      </c>
      <c r="P16" s="74" t="s">
        <v>49</v>
      </c>
      <c r="Q16" s="75"/>
      <c r="R16" s="76"/>
      <c r="S16" s="77" t="s">
        <v>49</v>
      </c>
      <c r="T16" s="78">
        <v>134825.030662842</v>
      </c>
      <c r="U16" s="79">
        <v>3717</v>
      </c>
      <c r="V16" s="80">
        <v>5687.64177364785</v>
      </c>
      <c r="W16" s="81">
        <v>7811.5</v>
      </c>
      <c r="X16" s="82" t="s">
        <v>50</v>
      </c>
      <c r="Y16" s="83" t="s">
        <v>50</v>
      </c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4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4" t="str">
        <f t="shared" si="8"/>
        <v>RLIS</v>
      </c>
      <c r="AI16" s="85">
        <f t="shared" si="9"/>
        <v>0</v>
      </c>
    </row>
    <row r="17" spans="1:35" ht="15">
      <c r="A17" s="60" t="s">
        <v>123</v>
      </c>
      <c r="B17" s="61" t="s">
        <v>124</v>
      </c>
      <c r="C17" s="62" t="s">
        <v>125</v>
      </c>
      <c r="D17" s="63" t="s">
        <v>126</v>
      </c>
      <c r="E17" s="63" t="s">
        <v>127</v>
      </c>
      <c r="F17" s="64" t="s">
        <v>44</v>
      </c>
      <c r="G17" s="65" t="s">
        <v>128</v>
      </c>
      <c r="H17" s="66" t="s">
        <v>129</v>
      </c>
      <c r="I17" s="67">
        <v>6622854022</v>
      </c>
      <c r="J17" s="68" t="s">
        <v>65</v>
      </c>
      <c r="K17" s="69" t="s">
        <v>49</v>
      </c>
      <c r="L17" s="70"/>
      <c r="M17" s="71">
        <v>1483.82</v>
      </c>
      <c r="N17" s="72"/>
      <c r="O17" s="73">
        <v>31.433823529411764</v>
      </c>
      <c r="P17" s="74" t="s">
        <v>49</v>
      </c>
      <c r="Q17" s="75"/>
      <c r="R17" s="76"/>
      <c r="S17" s="77" t="s">
        <v>49</v>
      </c>
      <c r="T17" s="78">
        <v>161181.217749278</v>
      </c>
      <c r="U17" s="79">
        <v>8827.27</v>
      </c>
      <c r="V17" s="80">
        <v>12471.644534279703</v>
      </c>
      <c r="W17" s="81">
        <v>19141.99</v>
      </c>
      <c r="X17" s="82" t="s">
        <v>50</v>
      </c>
      <c r="Y17" s="83" t="s">
        <v>50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4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4" t="str">
        <f t="shared" si="8"/>
        <v>RLIS</v>
      </c>
      <c r="AI17" s="85">
        <f t="shared" si="9"/>
        <v>0</v>
      </c>
    </row>
    <row r="18" spans="1:35" ht="15">
      <c r="A18" s="60" t="s">
        <v>130</v>
      </c>
      <c r="B18" s="61" t="s">
        <v>131</v>
      </c>
      <c r="C18" s="62" t="s">
        <v>132</v>
      </c>
      <c r="D18" s="63" t="s">
        <v>133</v>
      </c>
      <c r="E18" s="63" t="s">
        <v>134</v>
      </c>
      <c r="F18" s="64" t="s">
        <v>44</v>
      </c>
      <c r="G18" s="65" t="s">
        <v>135</v>
      </c>
      <c r="H18" s="66" t="s">
        <v>46</v>
      </c>
      <c r="I18" s="67">
        <v>6014374232</v>
      </c>
      <c r="J18" s="68" t="s">
        <v>65</v>
      </c>
      <c r="K18" s="69" t="s">
        <v>49</v>
      </c>
      <c r="L18" s="70"/>
      <c r="M18" s="71">
        <v>1708.51</v>
      </c>
      <c r="N18" s="72"/>
      <c r="O18" s="73">
        <v>46.125066809192944</v>
      </c>
      <c r="P18" s="74" t="s">
        <v>49</v>
      </c>
      <c r="Q18" s="75"/>
      <c r="R18" s="76"/>
      <c r="S18" s="77" t="s">
        <v>49</v>
      </c>
      <c r="T18" s="78">
        <v>201706.3420828711</v>
      </c>
      <c r="U18" s="79">
        <v>8217.63</v>
      </c>
      <c r="V18" s="80">
        <v>11341.272016958677</v>
      </c>
      <c r="W18" s="81">
        <v>22815.75</v>
      </c>
      <c r="X18" s="82" t="s">
        <v>50</v>
      </c>
      <c r="Y18" s="83" t="s">
        <v>50</v>
      </c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4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4" t="str">
        <f t="shared" si="8"/>
        <v>RLIS</v>
      </c>
      <c r="AI18" s="85">
        <f t="shared" si="9"/>
        <v>0</v>
      </c>
    </row>
    <row r="19" spans="1:35" ht="15">
      <c r="A19" s="60" t="s">
        <v>136</v>
      </c>
      <c r="B19" s="61" t="s">
        <v>57</v>
      </c>
      <c r="C19" s="62" t="s">
        <v>137</v>
      </c>
      <c r="D19" s="63" t="s">
        <v>138</v>
      </c>
      <c r="E19" s="63" t="s">
        <v>139</v>
      </c>
      <c r="F19" s="64" t="s">
        <v>44</v>
      </c>
      <c r="G19" s="65" t="s">
        <v>140</v>
      </c>
      <c r="H19" s="66" t="s">
        <v>141</v>
      </c>
      <c r="I19" s="67">
        <v>6626278500</v>
      </c>
      <c r="J19" s="68" t="s">
        <v>73</v>
      </c>
      <c r="K19" s="69" t="s">
        <v>48</v>
      </c>
      <c r="L19" s="70"/>
      <c r="M19" s="71">
        <v>3316.21</v>
      </c>
      <c r="N19" s="72"/>
      <c r="O19" s="73">
        <v>43.40659340659341</v>
      </c>
      <c r="P19" s="74" t="s">
        <v>49</v>
      </c>
      <c r="Q19" s="75"/>
      <c r="R19" s="76"/>
      <c r="S19" s="77" t="s">
        <v>49</v>
      </c>
      <c r="T19" s="78">
        <v>447600.8065973126</v>
      </c>
      <c r="U19" s="79">
        <v>30035.2</v>
      </c>
      <c r="V19" s="80">
        <v>37899.736981936425</v>
      </c>
      <c r="W19" s="81">
        <v>49749.62</v>
      </c>
      <c r="X19" s="82" t="s">
        <v>50</v>
      </c>
      <c r="Y19" s="83" t="s">
        <v>50</v>
      </c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4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4" t="str">
        <f t="shared" si="8"/>
        <v>RLIS</v>
      </c>
      <c r="AI19" s="85">
        <f t="shared" si="9"/>
        <v>0</v>
      </c>
    </row>
    <row r="20" spans="1:35" ht="15">
      <c r="A20" s="60" t="s">
        <v>142</v>
      </c>
      <c r="B20" s="61" t="s">
        <v>143</v>
      </c>
      <c r="C20" s="62" t="s">
        <v>144</v>
      </c>
      <c r="D20" s="63" t="s">
        <v>145</v>
      </c>
      <c r="E20" s="63" t="s">
        <v>146</v>
      </c>
      <c r="F20" s="64" t="s">
        <v>44</v>
      </c>
      <c r="G20" s="65" t="s">
        <v>147</v>
      </c>
      <c r="H20" s="66" t="s">
        <v>148</v>
      </c>
      <c r="I20" s="67">
        <v>6018433529</v>
      </c>
      <c r="J20" s="68" t="s">
        <v>47</v>
      </c>
      <c r="K20" s="69" t="s">
        <v>48</v>
      </c>
      <c r="L20" s="70"/>
      <c r="M20" s="71">
        <v>3365.13</v>
      </c>
      <c r="N20" s="72"/>
      <c r="O20" s="73">
        <v>37.42058449809403</v>
      </c>
      <c r="P20" s="74" t="s">
        <v>49</v>
      </c>
      <c r="Q20" s="75"/>
      <c r="R20" s="76"/>
      <c r="S20" s="77" t="s">
        <v>49</v>
      </c>
      <c r="T20" s="78">
        <v>353026.93119447713</v>
      </c>
      <c r="U20" s="79">
        <v>13824.86</v>
      </c>
      <c r="V20" s="80">
        <v>21248.83505422478</v>
      </c>
      <c r="W20" s="81">
        <v>34245.58</v>
      </c>
      <c r="X20" s="82" t="s">
        <v>50</v>
      </c>
      <c r="Y20" s="83" t="s">
        <v>50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4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4" t="str">
        <f t="shared" si="8"/>
        <v>RLIS</v>
      </c>
      <c r="AI20" s="85">
        <f t="shared" si="9"/>
        <v>0</v>
      </c>
    </row>
    <row r="21" spans="1:35" ht="15">
      <c r="A21" s="60" t="s">
        <v>149</v>
      </c>
      <c r="B21" s="61" t="s">
        <v>150</v>
      </c>
      <c r="C21" s="62" t="s">
        <v>151</v>
      </c>
      <c r="D21" s="63" t="s">
        <v>152</v>
      </c>
      <c r="E21" s="63" t="s">
        <v>139</v>
      </c>
      <c r="F21" s="64" t="s">
        <v>44</v>
      </c>
      <c r="G21" s="65" t="s">
        <v>140</v>
      </c>
      <c r="H21" s="66" t="s">
        <v>153</v>
      </c>
      <c r="I21" s="67">
        <v>6626245448</v>
      </c>
      <c r="J21" s="68" t="s">
        <v>47</v>
      </c>
      <c r="K21" s="69" t="s">
        <v>48</v>
      </c>
      <c r="L21" s="70"/>
      <c r="M21" s="71">
        <v>1536.28</v>
      </c>
      <c r="N21" s="72"/>
      <c r="O21" s="73">
        <v>43.132154006243496</v>
      </c>
      <c r="P21" s="74" t="s">
        <v>49</v>
      </c>
      <c r="Q21" s="75"/>
      <c r="R21" s="76"/>
      <c r="S21" s="77" t="s">
        <v>49</v>
      </c>
      <c r="T21" s="78">
        <v>275532.7285316426</v>
      </c>
      <c r="U21" s="79">
        <v>15778.19</v>
      </c>
      <c r="V21" s="80">
        <v>19193.345852571983</v>
      </c>
      <c r="W21" s="81">
        <v>26157.96</v>
      </c>
      <c r="X21" s="82" t="s">
        <v>50</v>
      </c>
      <c r="Y21" s="83" t="s">
        <v>50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4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4" t="str">
        <f t="shared" si="8"/>
        <v>RLIS</v>
      </c>
      <c r="AI21" s="85">
        <f t="shared" si="9"/>
        <v>0</v>
      </c>
    </row>
    <row r="22" spans="1:35" ht="15">
      <c r="A22" s="60" t="s">
        <v>154</v>
      </c>
      <c r="B22" s="61" t="s">
        <v>155</v>
      </c>
      <c r="C22" s="62" t="s">
        <v>156</v>
      </c>
      <c r="D22" s="63" t="s">
        <v>157</v>
      </c>
      <c r="E22" s="63" t="s">
        <v>158</v>
      </c>
      <c r="F22" s="64" t="s">
        <v>44</v>
      </c>
      <c r="G22" s="65" t="s">
        <v>159</v>
      </c>
      <c r="H22" s="66" t="s">
        <v>160</v>
      </c>
      <c r="I22" s="67">
        <v>6017362366</v>
      </c>
      <c r="J22" s="68" t="s">
        <v>73</v>
      </c>
      <c r="K22" s="69" t="s">
        <v>48</v>
      </c>
      <c r="L22" s="70"/>
      <c r="M22" s="71">
        <v>1738.08</v>
      </c>
      <c r="N22" s="72"/>
      <c r="O22" s="73">
        <v>36.349036402569595</v>
      </c>
      <c r="P22" s="74" t="s">
        <v>49</v>
      </c>
      <c r="Q22" s="75"/>
      <c r="R22" s="76"/>
      <c r="S22" s="77" t="s">
        <v>49</v>
      </c>
      <c r="T22" s="78">
        <v>175154.6641048912</v>
      </c>
      <c r="U22" s="79">
        <v>6339.39</v>
      </c>
      <c r="V22" s="80">
        <v>10051.545364502494</v>
      </c>
      <c r="W22" s="81">
        <v>16669.85</v>
      </c>
      <c r="X22" s="82" t="s">
        <v>50</v>
      </c>
      <c r="Y22" s="83" t="s">
        <v>50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4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4" t="str">
        <f t="shared" si="8"/>
        <v>RLIS</v>
      </c>
      <c r="AI22" s="85">
        <f t="shared" si="9"/>
        <v>0</v>
      </c>
    </row>
    <row r="23" spans="1:35" ht="15">
      <c r="A23" s="60" t="s">
        <v>161</v>
      </c>
      <c r="B23" s="61" t="s">
        <v>162</v>
      </c>
      <c r="C23" s="62" t="s">
        <v>163</v>
      </c>
      <c r="D23" s="63" t="s">
        <v>164</v>
      </c>
      <c r="E23" s="63" t="s">
        <v>165</v>
      </c>
      <c r="F23" s="64" t="s">
        <v>44</v>
      </c>
      <c r="G23" s="65" t="s">
        <v>166</v>
      </c>
      <c r="H23" s="66" t="s">
        <v>167</v>
      </c>
      <c r="I23" s="67">
        <v>6622417400</v>
      </c>
      <c r="J23" s="68" t="s">
        <v>73</v>
      </c>
      <c r="K23" s="69" t="s">
        <v>48</v>
      </c>
      <c r="L23" s="70"/>
      <c r="M23" s="71">
        <v>4200.23</v>
      </c>
      <c r="N23" s="72"/>
      <c r="O23" s="73">
        <v>34.499232212932945</v>
      </c>
      <c r="P23" s="74" t="s">
        <v>49</v>
      </c>
      <c r="Q23" s="75"/>
      <c r="R23" s="76"/>
      <c r="S23" s="77" t="s">
        <v>49</v>
      </c>
      <c r="T23" s="78">
        <v>563994.2347402837</v>
      </c>
      <c r="U23" s="79">
        <v>25771.91</v>
      </c>
      <c r="V23" s="80">
        <v>32479.396829217636</v>
      </c>
      <c r="W23" s="81">
        <v>76601.56</v>
      </c>
      <c r="X23" s="82" t="s">
        <v>50</v>
      </c>
      <c r="Y23" s="83" t="s">
        <v>50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4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4" t="str">
        <f t="shared" si="8"/>
        <v>RLIS</v>
      </c>
      <c r="AI23" s="85">
        <f t="shared" si="9"/>
        <v>0</v>
      </c>
    </row>
    <row r="24" spans="1:35" ht="15">
      <c r="A24" s="60" t="s">
        <v>168</v>
      </c>
      <c r="B24" s="61" t="s">
        <v>169</v>
      </c>
      <c r="C24" s="62" t="s">
        <v>170</v>
      </c>
      <c r="D24" s="63" t="s">
        <v>171</v>
      </c>
      <c r="E24" s="63" t="s">
        <v>55</v>
      </c>
      <c r="F24" s="64" t="s">
        <v>44</v>
      </c>
      <c r="G24" s="65" t="s">
        <v>172</v>
      </c>
      <c r="H24" s="66" t="s">
        <v>173</v>
      </c>
      <c r="I24" s="67">
        <v>6622872425</v>
      </c>
      <c r="J24" s="68" t="s">
        <v>73</v>
      </c>
      <c r="K24" s="69" t="s">
        <v>48</v>
      </c>
      <c r="L24" s="70"/>
      <c r="M24" s="71">
        <v>1912.11</v>
      </c>
      <c r="N24" s="72"/>
      <c r="O24" s="73">
        <v>36.10603290676417</v>
      </c>
      <c r="P24" s="74" t="s">
        <v>49</v>
      </c>
      <c r="Q24" s="75"/>
      <c r="R24" s="76"/>
      <c r="S24" s="77" t="s">
        <v>49</v>
      </c>
      <c r="T24" s="78">
        <v>198442.66372861288</v>
      </c>
      <c r="U24" s="79">
        <v>7799.55</v>
      </c>
      <c r="V24" s="80">
        <v>11307.125345880253</v>
      </c>
      <c r="W24" s="81">
        <v>21493.42</v>
      </c>
      <c r="X24" s="82" t="s">
        <v>50</v>
      </c>
      <c r="Y24" s="83" t="s">
        <v>50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4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4" t="str">
        <f t="shared" si="8"/>
        <v>RLIS</v>
      </c>
      <c r="AI24" s="85">
        <f t="shared" si="9"/>
        <v>0</v>
      </c>
    </row>
    <row r="25" spans="1:35" ht="15">
      <c r="A25" s="60" t="s">
        <v>174</v>
      </c>
      <c r="B25" s="61" t="s">
        <v>175</v>
      </c>
      <c r="C25" s="62" t="s">
        <v>176</v>
      </c>
      <c r="D25" s="63" t="s">
        <v>177</v>
      </c>
      <c r="E25" s="63" t="s">
        <v>178</v>
      </c>
      <c r="F25" s="64" t="s">
        <v>44</v>
      </c>
      <c r="G25" s="65" t="s">
        <v>179</v>
      </c>
      <c r="H25" s="66" t="s">
        <v>180</v>
      </c>
      <c r="I25" s="67">
        <v>6017658247</v>
      </c>
      <c r="J25" s="68" t="s">
        <v>47</v>
      </c>
      <c r="K25" s="69" t="s">
        <v>48</v>
      </c>
      <c r="L25" s="70"/>
      <c r="M25" s="71">
        <v>3106.84</v>
      </c>
      <c r="N25" s="72"/>
      <c r="O25" s="73">
        <v>34.73657675825561</v>
      </c>
      <c r="P25" s="74" t="s">
        <v>49</v>
      </c>
      <c r="Q25" s="75"/>
      <c r="R25" s="76"/>
      <c r="S25" s="77" t="s">
        <v>49</v>
      </c>
      <c r="T25" s="78">
        <v>302368.6884021543</v>
      </c>
      <c r="U25" s="79">
        <v>11904.26</v>
      </c>
      <c r="V25" s="80">
        <v>17818.07737746699</v>
      </c>
      <c r="W25" s="81">
        <v>30359.41</v>
      </c>
      <c r="X25" s="82" t="s">
        <v>50</v>
      </c>
      <c r="Y25" s="83" t="s">
        <v>50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4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4" t="str">
        <f t="shared" si="8"/>
        <v>RLIS</v>
      </c>
      <c r="AI25" s="85">
        <f t="shared" si="9"/>
        <v>0</v>
      </c>
    </row>
    <row r="26" spans="1:35" ht="15">
      <c r="A26" s="60" t="s">
        <v>181</v>
      </c>
      <c r="B26" s="61" t="s">
        <v>182</v>
      </c>
      <c r="C26" s="62" t="s">
        <v>183</v>
      </c>
      <c r="D26" s="63" t="s">
        <v>184</v>
      </c>
      <c r="E26" s="63" t="s">
        <v>185</v>
      </c>
      <c r="F26" s="64" t="s">
        <v>44</v>
      </c>
      <c r="G26" s="65" t="s">
        <v>186</v>
      </c>
      <c r="H26" s="66" t="s">
        <v>187</v>
      </c>
      <c r="I26" s="67">
        <v>6626533175</v>
      </c>
      <c r="J26" s="68" t="s">
        <v>73</v>
      </c>
      <c r="K26" s="69" t="s">
        <v>48</v>
      </c>
      <c r="L26" s="70"/>
      <c r="M26" s="71">
        <v>556.45</v>
      </c>
      <c r="N26" s="72"/>
      <c r="O26" s="73">
        <v>37.01657458563536</v>
      </c>
      <c r="P26" s="74" t="s">
        <v>49</v>
      </c>
      <c r="Q26" s="75"/>
      <c r="R26" s="76"/>
      <c r="S26" s="77" t="s">
        <v>49</v>
      </c>
      <c r="T26" s="78">
        <v>68544.4215641042</v>
      </c>
      <c r="U26" s="79">
        <v>4188.02</v>
      </c>
      <c r="V26" s="80">
        <v>5425.266136193187</v>
      </c>
      <c r="W26" s="81">
        <v>7808.11</v>
      </c>
      <c r="X26" s="82" t="s">
        <v>81</v>
      </c>
      <c r="Y26" s="83" t="s">
        <v>50</v>
      </c>
      <c r="Z26" s="62">
        <f t="shared" si="0"/>
        <v>0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4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4" t="str">
        <f t="shared" si="8"/>
        <v>RLIS</v>
      </c>
      <c r="AI26" s="85">
        <f t="shared" si="9"/>
        <v>0</v>
      </c>
    </row>
    <row r="27" spans="1:35" ht="15">
      <c r="A27" s="60" t="s">
        <v>188</v>
      </c>
      <c r="B27" s="61" t="s">
        <v>189</v>
      </c>
      <c r="C27" s="62" t="s">
        <v>190</v>
      </c>
      <c r="D27" s="63" t="s">
        <v>191</v>
      </c>
      <c r="E27" s="63" t="s">
        <v>192</v>
      </c>
      <c r="F27" s="64" t="s">
        <v>44</v>
      </c>
      <c r="G27" s="65" t="s">
        <v>193</v>
      </c>
      <c r="H27" s="66" t="s">
        <v>194</v>
      </c>
      <c r="I27" s="67">
        <v>6017873281</v>
      </c>
      <c r="J27" s="68" t="s">
        <v>65</v>
      </c>
      <c r="K27" s="69" t="s">
        <v>49</v>
      </c>
      <c r="L27" s="70"/>
      <c r="M27" s="71">
        <v>1091.71</v>
      </c>
      <c r="N27" s="72"/>
      <c r="O27" s="73">
        <v>29.511677282377917</v>
      </c>
      <c r="P27" s="74" t="s">
        <v>49</v>
      </c>
      <c r="Q27" s="75"/>
      <c r="R27" s="76"/>
      <c r="S27" s="77" t="s">
        <v>49</v>
      </c>
      <c r="T27" s="78">
        <v>127310.71358176766</v>
      </c>
      <c r="U27" s="79">
        <v>4454.97</v>
      </c>
      <c r="V27" s="80">
        <v>7223.975789705159</v>
      </c>
      <c r="W27" s="81">
        <v>10034.24</v>
      </c>
      <c r="X27" s="82" t="s">
        <v>81</v>
      </c>
      <c r="Y27" s="83" t="s">
        <v>50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4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4" t="str">
        <f t="shared" si="8"/>
        <v>RLIS</v>
      </c>
      <c r="AI27" s="85">
        <f t="shared" si="9"/>
        <v>0</v>
      </c>
    </row>
    <row r="28" spans="1:35" ht="15">
      <c r="A28" s="60" t="s">
        <v>195</v>
      </c>
      <c r="B28" s="61" t="s">
        <v>196</v>
      </c>
      <c r="C28" s="62" t="s">
        <v>197</v>
      </c>
      <c r="D28" s="63" t="s">
        <v>198</v>
      </c>
      <c r="E28" s="63" t="s">
        <v>199</v>
      </c>
      <c r="F28" s="64" t="s">
        <v>44</v>
      </c>
      <c r="G28" s="65" t="s">
        <v>200</v>
      </c>
      <c r="H28" s="66" t="s">
        <v>46</v>
      </c>
      <c r="I28" s="67">
        <v>6626475524</v>
      </c>
      <c r="J28" s="68" t="s">
        <v>65</v>
      </c>
      <c r="K28" s="69" t="s">
        <v>49</v>
      </c>
      <c r="L28" s="70"/>
      <c r="M28" s="71">
        <v>1317.58</v>
      </c>
      <c r="N28" s="72"/>
      <c r="O28" s="73">
        <v>38.125</v>
      </c>
      <c r="P28" s="74" t="s">
        <v>49</v>
      </c>
      <c r="Q28" s="75"/>
      <c r="R28" s="76"/>
      <c r="S28" s="77" t="s">
        <v>49</v>
      </c>
      <c r="T28" s="78">
        <v>146473.54694252188</v>
      </c>
      <c r="U28" s="79">
        <v>7125.31</v>
      </c>
      <c r="V28" s="80">
        <v>10013.731427468343</v>
      </c>
      <c r="W28" s="81">
        <v>12709.84</v>
      </c>
      <c r="X28" s="82" t="s">
        <v>50</v>
      </c>
      <c r="Y28" s="83" t="s">
        <v>50</v>
      </c>
      <c r="Z28" s="62">
        <f t="shared" si="0"/>
        <v>1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4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4" t="str">
        <f t="shared" si="8"/>
        <v>RLIS</v>
      </c>
      <c r="AI28" s="85">
        <f t="shared" si="9"/>
        <v>0</v>
      </c>
    </row>
    <row r="29" spans="1:35" ht="15">
      <c r="A29" s="60" t="s">
        <v>201</v>
      </c>
      <c r="B29" s="61" t="s">
        <v>202</v>
      </c>
      <c r="C29" s="62" t="s">
        <v>203</v>
      </c>
      <c r="D29" s="63" t="s">
        <v>204</v>
      </c>
      <c r="E29" s="63" t="s">
        <v>205</v>
      </c>
      <c r="F29" s="64" t="s">
        <v>44</v>
      </c>
      <c r="G29" s="65" t="s">
        <v>206</v>
      </c>
      <c r="H29" s="66" t="s">
        <v>207</v>
      </c>
      <c r="I29" s="67">
        <v>6016597965</v>
      </c>
      <c r="J29" s="68" t="s">
        <v>65</v>
      </c>
      <c r="K29" s="69" t="s">
        <v>49</v>
      </c>
      <c r="L29" s="70"/>
      <c r="M29" s="71">
        <v>843.7</v>
      </c>
      <c r="N29" s="72"/>
      <c r="O29" s="73">
        <v>21.951219512195124</v>
      </c>
      <c r="P29" s="74" t="s">
        <v>49</v>
      </c>
      <c r="Q29" s="75"/>
      <c r="R29" s="76"/>
      <c r="S29" s="77" t="s">
        <v>49</v>
      </c>
      <c r="T29" s="78">
        <v>32771.1346010633</v>
      </c>
      <c r="U29" s="79">
        <v>1065.76</v>
      </c>
      <c r="V29" s="80">
        <v>2872.806050294924</v>
      </c>
      <c r="W29" s="86">
        <v>2154.78</v>
      </c>
      <c r="X29" s="82" t="s">
        <v>81</v>
      </c>
      <c r="Y29" s="83" t="s">
        <v>50</v>
      </c>
      <c r="Z29" s="62">
        <f t="shared" si="0"/>
        <v>1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4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4" t="str">
        <f t="shared" si="8"/>
        <v>RLIS</v>
      </c>
      <c r="AI29" s="85">
        <f t="shared" si="9"/>
        <v>0</v>
      </c>
    </row>
    <row r="30" spans="1:35" ht="15">
      <c r="A30" s="60" t="s">
        <v>208</v>
      </c>
      <c r="B30" s="61" t="s">
        <v>209</v>
      </c>
      <c r="C30" s="62" t="s">
        <v>210</v>
      </c>
      <c r="D30" s="63" t="s">
        <v>211</v>
      </c>
      <c r="E30" s="63" t="s">
        <v>212</v>
      </c>
      <c r="F30" s="64" t="s">
        <v>44</v>
      </c>
      <c r="G30" s="65" t="s">
        <v>213</v>
      </c>
      <c r="H30" s="66" t="s">
        <v>214</v>
      </c>
      <c r="I30" s="67">
        <v>6014693250</v>
      </c>
      <c r="J30" s="68" t="s">
        <v>73</v>
      </c>
      <c r="K30" s="69" t="s">
        <v>48</v>
      </c>
      <c r="L30" s="70"/>
      <c r="M30" s="71">
        <v>1505.24</v>
      </c>
      <c r="N30" s="72"/>
      <c r="O30" s="73">
        <v>28.20359281437126</v>
      </c>
      <c r="P30" s="74" t="s">
        <v>49</v>
      </c>
      <c r="Q30" s="75"/>
      <c r="R30" s="76"/>
      <c r="S30" s="77" t="s">
        <v>49</v>
      </c>
      <c r="T30" s="78">
        <v>143763.92915435118</v>
      </c>
      <c r="U30" s="79">
        <v>4383.45</v>
      </c>
      <c r="V30" s="80">
        <v>7317.117392732804</v>
      </c>
      <c r="W30" s="86">
        <v>10596.11</v>
      </c>
      <c r="X30" s="82" t="s">
        <v>50</v>
      </c>
      <c r="Y30" s="83" t="s">
        <v>50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4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4" t="str">
        <f t="shared" si="8"/>
        <v>RLIS</v>
      </c>
      <c r="AI30" s="85">
        <f t="shared" si="9"/>
        <v>0</v>
      </c>
    </row>
    <row r="31" spans="1:35" ht="15">
      <c r="A31" s="60" t="s">
        <v>215</v>
      </c>
      <c r="B31" s="61" t="s">
        <v>216</v>
      </c>
      <c r="C31" s="62" t="s">
        <v>217</v>
      </c>
      <c r="D31" s="63" t="s">
        <v>218</v>
      </c>
      <c r="E31" s="63" t="s">
        <v>219</v>
      </c>
      <c r="F31" s="64" t="s">
        <v>44</v>
      </c>
      <c r="G31" s="65" t="s">
        <v>220</v>
      </c>
      <c r="H31" s="66" t="s">
        <v>221</v>
      </c>
      <c r="I31" s="67">
        <v>6013842340</v>
      </c>
      <c r="J31" s="68" t="s">
        <v>65</v>
      </c>
      <c r="K31" s="69" t="s">
        <v>49</v>
      </c>
      <c r="L31" s="70"/>
      <c r="M31" s="71">
        <v>1366.94</v>
      </c>
      <c r="N31" s="72"/>
      <c r="O31" s="73">
        <v>29.920116194626</v>
      </c>
      <c r="P31" s="74" t="s">
        <v>49</v>
      </c>
      <c r="Q31" s="75"/>
      <c r="R31" s="76"/>
      <c r="S31" s="77" t="s">
        <v>49</v>
      </c>
      <c r="T31" s="78">
        <v>131898.40239818316</v>
      </c>
      <c r="U31" s="79">
        <v>4272.81</v>
      </c>
      <c r="V31" s="80">
        <v>7263.573289539025</v>
      </c>
      <c r="W31" s="86">
        <v>9416.04</v>
      </c>
      <c r="X31" s="82" t="s">
        <v>81</v>
      </c>
      <c r="Y31" s="83" t="s">
        <v>50</v>
      </c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4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4" t="str">
        <f t="shared" si="8"/>
        <v>RLIS</v>
      </c>
      <c r="AI31" s="85">
        <f t="shared" si="9"/>
        <v>0</v>
      </c>
    </row>
    <row r="32" spans="1:35" ht="15">
      <c r="A32" s="60" t="s">
        <v>222</v>
      </c>
      <c r="B32" s="61" t="s">
        <v>223</v>
      </c>
      <c r="C32" s="62" t="s">
        <v>224</v>
      </c>
      <c r="D32" s="63" t="s">
        <v>225</v>
      </c>
      <c r="E32" s="63" t="s">
        <v>226</v>
      </c>
      <c r="F32" s="64" t="s">
        <v>44</v>
      </c>
      <c r="G32" s="65" t="s">
        <v>227</v>
      </c>
      <c r="H32" s="66" t="s">
        <v>228</v>
      </c>
      <c r="I32" s="67">
        <v>6019476993</v>
      </c>
      <c r="J32" s="68" t="s">
        <v>229</v>
      </c>
      <c r="K32" s="69" t="s">
        <v>49</v>
      </c>
      <c r="L32" s="70"/>
      <c r="M32" s="71">
        <v>4037.39</v>
      </c>
      <c r="N32" s="72"/>
      <c r="O32" s="73">
        <v>21.33536320139191</v>
      </c>
      <c r="P32" s="74" t="s">
        <v>49</v>
      </c>
      <c r="Q32" s="75"/>
      <c r="R32" s="76"/>
      <c r="S32" s="77" t="s">
        <v>49</v>
      </c>
      <c r="T32" s="78">
        <v>276490.4184273145</v>
      </c>
      <c r="U32" s="79">
        <v>8897.15</v>
      </c>
      <c r="V32" s="80">
        <v>17494.97276389734</v>
      </c>
      <c r="W32" s="86">
        <v>17377.24</v>
      </c>
      <c r="X32" s="82" t="s">
        <v>50</v>
      </c>
      <c r="Y32" s="83" t="s">
        <v>50</v>
      </c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4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4" t="str">
        <f t="shared" si="8"/>
        <v>RLIS</v>
      </c>
      <c r="AI32" s="85">
        <f t="shared" si="9"/>
        <v>0</v>
      </c>
    </row>
    <row r="33" spans="1:35" ht="15">
      <c r="A33" s="60" t="s">
        <v>230</v>
      </c>
      <c r="B33" s="61" t="s">
        <v>231</v>
      </c>
      <c r="C33" s="62" t="s">
        <v>232</v>
      </c>
      <c r="D33" s="63" t="s">
        <v>233</v>
      </c>
      <c r="E33" s="63" t="s">
        <v>234</v>
      </c>
      <c r="F33" s="64" t="s">
        <v>44</v>
      </c>
      <c r="G33" s="65" t="s">
        <v>235</v>
      </c>
      <c r="H33" s="66" t="s">
        <v>236</v>
      </c>
      <c r="I33" s="67">
        <v>6013942364</v>
      </c>
      <c r="J33" s="68" t="s">
        <v>65</v>
      </c>
      <c r="K33" s="69" t="s">
        <v>49</v>
      </c>
      <c r="L33" s="70"/>
      <c r="M33" s="71">
        <v>1953.76</v>
      </c>
      <c r="N33" s="72"/>
      <c r="O33" s="73">
        <v>22.87037037037037</v>
      </c>
      <c r="P33" s="74" t="s">
        <v>49</v>
      </c>
      <c r="Q33" s="75"/>
      <c r="R33" s="76"/>
      <c r="S33" s="77" t="s">
        <v>49</v>
      </c>
      <c r="T33" s="78">
        <v>173670.6845372204</v>
      </c>
      <c r="U33" s="79">
        <v>4703.32</v>
      </c>
      <c r="V33" s="80">
        <v>9081.659088994962</v>
      </c>
      <c r="W33" s="86">
        <v>8806.52</v>
      </c>
      <c r="X33" s="82" t="s">
        <v>50</v>
      </c>
      <c r="Y33" s="83" t="s">
        <v>50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4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4" t="str">
        <f t="shared" si="8"/>
        <v>RLIS</v>
      </c>
      <c r="AI33" s="85">
        <f t="shared" si="9"/>
        <v>0</v>
      </c>
    </row>
    <row r="34" spans="1:35" ht="15">
      <c r="A34" s="60" t="s">
        <v>237</v>
      </c>
      <c r="B34" s="61" t="s">
        <v>238</v>
      </c>
      <c r="C34" s="62" t="s">
        <v>239</v>
      </c>
      <c r="D34" s="63" t="s">
        <v>240</v>
      </c>
      <c r="E34" s="63" t="s">
        <v>241</v>
      </c>
      <c r="F34" s="64" t="s">
        <v>44</v>
      </c>
      <c r="G34" s="65" t="s">
        <v>242</v>
      </c>
      <c r="H34" s="66" t="s">
        <v>243</v>
      </c>
      <c r="I34" s="67">
        <v>6624534231</v>
      </c>
      <c r="J34" s="68" t="s">
        <v>73</v>
      </c>
      <c r="K34" s="69" t="s">
        <v>48</v>
      </c>
      <c r="L34" s="70"/>
      <c r="M34" s="71">
        <v>2710.67</v>
      </c>
      <c r="N34" s="72"/>
      <c r="O34" s="73">
        <v>54.11505642719515</v>
      </c>
      <c r="P34" s="74" t="s">
        <v>49</v>
      </c>
      <c r="Q34" s="75"/>
      <c r="R34" s="76"/>
      <c r="S34" s="77" t="s">
        <v>49</v>
      </c>
      <c r="T34" s="78">
        <v>423801.8366129999</v>
      </c>
      <c r="U34" s="79">
        <v>23804.46</v>
      </c>
      <c r="V34" s="80">
        <v>29156.984418569926</v>
      </c>
      <c r="W34" s="86">
        <v>80553.9</v>
      </c>
      <c r="X34" s="82" t="s">
        <v>50</v>
      </c>
      <c r="Y34" s="83" t="s">
        <v>50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4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4" t="str">
        <f t="shared" si="8"/>
        <v>RLIS</v>
      </c>
      <c r="AI34" s="85">
        <f t="shared" si="9"/>
        <v>0</v>
      </c>
    </row>
    <row r="35" spans="1:35" ht="15">
      <c r="A35" s="60" t="s">
        <v>244</v>
      </c>
      <c r="B35" s="61" t="s">
        <v>245</v>
      </c>
      <c r="C35" s="62" t="s">
        <v>246</v>
      </c>
      <c r="D35" s="63" t="s">
        <v>247</v>
      </c>
      <c r="E35" s="63" t="s">
        <v>248</v>
      </c>
      <c r="F35" s="64" t="s">
        <v>44</v>
      </c>
      <c r="G35" s="65" t="s">
        <v>249</v>
      </c>
      <c r="H35" s="66" t="s">
        <v>250</v>
      </c>
      <c r="I35" s="67">
        <v>6622261606</v>
      </c>
      <c r="J35" s="68" t="s">
        <v>73</v>
      </c>
      <c r="K35" s="69" t="s">
        <v>48</v>
      </c>
      <c r="L35" s="70"/>
      <c r="M35" s="71">
        <v>4223.97</v>
      </c>
      <c r="N35" s="72"/>
      <c r="O35" s="73">
        <v>27.516778523489933</v>
      </c>
      <c r="P35" s="74" t="s">
        <v>49</v>
      </c>
      <c r="Q35" s="75"/>
      <c r="R35" s="76"/>
      <c r="S35" s="77" t="s">
        <v>49</v>
      </c>
      <c r="T35" s="78">
        <v>334064.97102211136</v>
      </c>
      <c r="U35" s="79">
        <v>12335.85</v>
      </c>
      <c r="V35" s="80">
        <v>20027.02826934318</v>
      </c>
      <c r="W35" s="86">
        <v>30853.95</v>
      </c>
      <c r="X35" s="82" t="s">
        <v>50</v>
      </c>
      <c r="Y35" s="83" t="s">
        <v>50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4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4" t="str">
        <f t="shared" si="8"/>
        <v>RLIS</v>
      </c>
      <c r="AI35" s="85">
        <f t="shared" si="9"/>
        <v>0</v>
      </c>
    </row>
    <row r="36" spans="1:35" ht="15">
      <c r="A36" s="60" t="s">
        <v>251</v>
      </c>
      <c r="B36" s="61" t="s">
        <v>252</v>
      </c>
      <c r="C36" s="62" t="s">
        <v>253</v>
      </c>
      <c r="D36" s="63" t="s">
        <v>254</v>
      </c>
      <c r="E36" s="63" t="s">
        <v>255</v>
      </c>
      <c r="F36" s="64" t="s">
        <v>44</v>
      </c>
      <c r="G36" s="65" t="s">
        <v>256</v>
      </c>
      <c r="H36" s="66" t="s">
        <v>257</v>
      </c>
      <c r="I36" s="67">
        <v>2282550376</v>
      </c>
      <c r="J36" s="68" t="s">
        <v>229</v>
      </c>
      <c r="K36" s="69" t="s">
        <v>49</v>
      </c>
      <c r="L36" s="70"/>
      <c r="M36" s="71">
        <v>4141.42</v>
      </c>
      <c r="N36" s="72"/>
      <c r="O36" s="73">
        <v>24.14875633904854</v>
      </c>
      <c r="P36" s="74" t="s">
        <v>49</v>
      </c>
      <c r="Q36" s="75"/>
      <c r="R36" s="76"/>
      <c r="S36" s="77" t="s">
        <v>49</v>
      </c>
      <c r="T36" s="78">
        <v>258439.42094382527</v>
      </c>
      <c r="U36" s="79">
        <v>10093</v>
      </c>
      <c r="V36" s="80">
        <v>18996.992841575626</v>
      </c>
      <c r="W36" s="86">
        <v>20955.18</v>
      </c>
      <c r="X36" s="82" t="s">
        <v>50</v>
      </c>
      <c r="Y36" s="83" t="s">
        <v>50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4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4" t="str">
        <f t="shared" si="8"/>
        <v>RLIS</v>
      </c>
      <c r="AI36" s="85">
        <f t="shared" si="9"/>
        <v>0</v>
      </c>
    </row>
    <row r="37" spans="1:35" ht="15">
      <c r="A37" s="60" t="s">
        <v>258</v>
      </c>
      <c r="B37" s="61" t="s">
        <v>259</v>
      </c>
      <c r="C37" s="62" t="s">
        <v>260</v>
      </c>
      <c r="D37" s="63" t="s">
        <v>261</v>
      </c>
      <c r="E37" s="63" t="s">
        <v>262</v>
      </c>
      <c r="F37" s="64" t="s">
        <v>44</v>
      </c>
      <c r="G37" s="65" t="s">
        <v>263</v>
      </c>
      <c r="H37" s="66" t="s">
        <v>264</v>
      </c>
      <c r="I37" s="67">
        <v>6628272276</v>
      </c>
      <c r="J37" s="68" t="s">
        <v>47</v>
      </c>
      <c r="K37" s="69" t="s">
        <v>48</v>
      </c>
      <c r="L37" s="70"/>
      <c r="M37" s="71">
        <v>773.62</v>
      </c>
      <c r="N37" s="72"/>
      <c r="O37" s="73">
        <v>58.88568683957733</v>
      </c>
      <c r="P37" s="74" t="s">
        <v>49</v>
      </c>
      <c r="Q37" s="75"/>
      <c r="R37" s="76"/>
      <c r="S37" s="77" t="s">
        <v>49</v>
      </c>
      <c r="T37" s="78">
        <v>141598.5452223555</v>
      </c>
      <c r="U37" s="79">
        <v>8072.03</v>
      </c>
      <c r="V37" s="80">
        <v>9603.940164848324</v>
      </c>
      <c r="W37" s="86">
        <v>25905.13</v>
      </c>
      <c r="X37" s="82" t="s">
        <v>50</v>
      </c>
      <c r="Y37" s="83" t="s">
        <v>50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4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4" t="str">
        <f t="shared" si="8"/>
        <v>RLIS</v>
      </c>
      <c r="AI37" s="85">
        <f t="shared" si="9"/>
        <v>0</v>
      </c>
    </row>
    <row r="38" spans="1:35" ht="15">
      <c r="A38" s="60" t="s">
        <v>265</v>
      </c>
      <c r="B38" s="61" t="s">
        <v>266</v>
      </c>
      <c r="C38" s="62" t="s">
        <v>267</v>
      </c>
      <c r="D38" s="63" t="s">
        <v>268</v>
      </c>
      <c r="E38" s="63" t="s">
        <v>269</v>
      </c>
      <c r="F38" s="64" t="s">
        <v>44</v>
      </c>
      <c r="G38" s="65" t="s">
        <v>270</v>
      </c>
      <c r="H38" s="66" t="s">
        <v>271</v>
      </c>
      <c r="I38" s="67">
        <v>6628342175</v>
      </c>
      <c r="J38" s="68" t="s">
        <v>65</v>
      </c>
      <c r="K38" s="69" t="s">
        <v>49</v>
      </c>
      <c r="L38" s="70"/>
      <c r="M38" s="71">
        <v>3148.38</v>
      </c>
      <c r="N38" s="72"/>
      <c r="O38" s="73">
        <v>41.78470254957507</v>
      </c>
      <c r="P38" s="74" t="s">
        <v>49</v>
      </c>
      <c r="Q38" s="75"/>
      <c r="R38" s="76"/>
      <c r="S38" s="77" t="s">
        <v>49</v>
      </c>
      <c r="T38" s="78">
        <v>511078.3564555152</v>
      </c>
      <c r="U38" s="79">
        <v>33039.79</v>
      </c>
      <c r="V38" s="80">
        <v>40156.88523560511</v>
      </c>
      <c r="W38" s="86">
        <v>65828.47</v>
      </c>
      <c r="X38" s="82" t="s">
        <v>50</v>
      </c>
      <c r="Y38" s="83" t="s">
        <v>50</v>
      </c>
      <c r="Z38" s="62">
        <f aca="true" t="shared" si="10" ref="Z38:Z69">IF(OR(K38="YES",TRIM(L38)="YES"),1,0)</f>
        <v>1</v>
      </c>
      <c r="AA38" s="63">
        <f aca="true" t="shared" si="11" ref="AA38:AA69">IF(OR(AND(ISNUMBER(M38),AND(M38&gt;0,M38&lt;600)),AND(ISNUMBER(M38),AND(M38&gt;0,N38="YES"))),1,0)</f>
        <v>0</v>
      </c>
      <c r="AB38" s="63">
        <f aca="true" t="shared" si="12" ref="AB38:AB69">IF(AND(OR(K38="YES",TRIM(L38)="YES"),(Z38=0)),"Trouble",0)</f>
        <v>0</v>
      </c>
      <c r="AC38" s="63">
        <f aca="true" t="shared" si="13" ref="AC38:AC69">IF(AND(OR(AND(ISNUMBER(M38),AND(M38&gt;0,M38&lt;600)),AND(ISNUMBER(M38),AND(M38&gt;0,N38="YES"))),(AA38=0)),"Trouble",0)</f>
        <v>0</v>
      </c>
      <c r="AD38" s="84" t="str">
        <f aca="true" t="shared" si="14" ref="AD38:AD69">IF(AND(Z38=1,AA38=1),"SRSA","-")</f>
        <v>-</v>
      </c>
      <c r="AE38" s="62">
        <f aca="true" t="shared" si="15" ref="AE38:AE69">IF(S38="YES",1,0)</f>
        <v>1</v>
      </c>
      <c r="AF38" s="63">
        <f aca="true" t="shared" si="16" ref="AF38:AF69">IF(OR(AND(ISNUMBER(Q38),Q38&gt;=20),(AND(ISNUMBER(Q38)=FALSE,AND(ISNUMBER(O38),O38&gt;=20)))),1,0)</f>
        <v>1</v>
      </c>
      <c r="AG38" s="63" t="str">
        <f aca="true" t="shared" si="17" ref="AG38:AG69">IF(AND(AE38=1,AF38=1),"Initial",0)</f>
        <v>Initial</v>
      </c>
      <c r="AH38" s="84" t="str">
        <f aca="true" t="shared" si="18" ref="AH38:AH69">IF(AND(AND(AG38="Initial",AI38=0),AND(ISNUMBER(M38),M38&gt;0)),"RLIS","-")</f>
        <v>RLIS</v>
      </c>
      <c r="AI38" s="85">
        <f aca="true" t="shared" si="19" ref="AI38:AI69">IF(AND(AD38="SRSA",AG38="Initial"),"SRSA",0)</f>
        <v>0</v>
      </c>
    </row>
    <row r="39" spans="1:35" ht="15">
      <c r="A39" s="60" t="s">
        <v>272</v>
      </c>
      <c r="B39" s="61" t="s">
        <v>273</v>
      </c>
      <c r="C39" s="62" t="s">
        <v>274</v>
      </c>
      <c r="D39" s="63" t="s">
        <v>275</v>
      </c>
      <c r="E39" s="63" t="s">
        <v>276</v>
      </c>
      <c r="F39" s="64" t="s">
        <v>44</v>
      </c>
      <c r="G39" s="65" t="s">
        <v>277</v>
      </c>
      <c r="H39" s="66" t="s">
        <v>278</v>
      </c>
      <c r="I39" s="67">
        <v>6014563332</v>
      </c>
      <c r="J39" s="68" t="s">
        <v>73</v>
      </c>
      <c r="K39" s="69" t="s">
        <v>48</v>
      </c>
      <c r="L39" s="70"/>
      <c r="M39" s="71">
        <v>1844.98</v>
      </c>
      <c r="N39" s="72"/>
      <c r="O39" s="73">
        <v>23.80473074987418</v>
      </c>
      <c r="P39" s="74" t="s">
        <v>49</v>
      </c>
      <c r="Q39" s="75"/>
      <c r="R39" s="76"/>
      <c r="S39" s="77" t="s">
        <v>49</v>
      </c>
      <c r="T39" s="78">
        <v>137712.59692218422</v>
      </c>
      <c r="U39" s="79">
        <v>4400.87</v>
      </c>
      <c r="V39" s="80">
        <v>8643.85356590432</v>
      </c>
      <c r="W39" s="86">
        <v>6896.89</v>
      </c>
      <c r="X39" s="82" t="s">
        <v>50</v>
      </c>
      <c r="Y39" s="83" t="s">
        <v>50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4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4" t="str">
        <f t="shared" si="18"/>
        <v>RLIS</v>
      </c>
      <c r="AI39" s="85">
        <f t="shared" si="19"/>
        <v>0</v>
      </c>
    </row>
    <row r="40" spans="1:35" ht="15">
      <c r="A40" s="60" t="s">
        <v>279</v>
      </c>
      <c r="B40" s="61" t="s">
        <v>280</v>
      </c>
      <c r="C40" s="62" t="s">
        <v>281</v>
      </c>
      <c r="D40" s="63" t="s">
        <v>282</v>
      </c>
      <c r="E40" s="63" t="s">
        <v>283</v>
      </c>
      <c r="F40" s="64" t="s">
        <v>44</v>
      </c>
      <c r="G40" s="65" t="s">
        <v>284</v>
      </c>
      <c r="H40" s="66" t="s">
        <v>285</v>
      </c>
      <c r="I40" s="67">
        <v>6622476000</v>
      </c>
      <c r="J40" s="68" t="s">
        <v>65</v>
      </c>
      <c r="K40" s="69" t="s">
        <v>49</v>
      </c>
      <c r="L40" s="70"/>
      <c r="M40" s="71">
        <v>1761.38</v>
      </c>
      <c r="N40" s="72"/>
      <c r="O40" s="73">
        <v>55.26182003050331</v>
      </c>
      <c r="P40" s="74" t="s">
        <v>49</v>
      </c>
      <c r="Q40" s="75"/>
      <c r="R40" s="76"/>
      <c r="S40" s="77" t="s">
        <v>49</v>
      </c>
      <c r="T40" s="78">
        <v>296967.9855549759</v>
      </c>
      <c r="U40" s="79">
        <v>16266.74</v>
      </c>
      <c r="V40" s="80">
        <v>19830.970259263762</v>
      </c>
      <c r="W40" s="86">
        <v>54321.62</v>
      </c>
      <c r="X40" s="82" t="s">
        <v>50</v>
      </c>
      <c r="Y40" s="83" t="s">
        <v>50</v>
      </c>
      <c r="Z40" s="62">
        <f t="shared" si="10"/>
        <v>1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4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4" t="str">
        <f t="shared" si="18"/>
        <v>RLIS</v>
      </c>
      <c r="AI40" s="85">
        <f t="shared" si="19"/>
        <v>0</v>
      </c>
    </row>
    <row r="41" spans="1:35" ht="15">
      <c r="A41" s="60" t="s">
        <v>286</v>
      </c>
      <c r="B41" s="61" t="s">
        <v>287</v>
      </c>
      <c r="C41" s="62" t="s">
        <v>288</v>
      </c>
      <c r="D41" s="63" t="s">
        <v>289</v>
      </c>
      <c r="E41" s="63" t="s">
        <v>290</v>
      </c>
      <c r="F41" s="64" t="s">
        <v>44</v>
      </c>
      <c r="G41" s="65" t="s">
        <v>291</v>
      </c>
      <c r="H41" s="66" t="s">
        <v>292</v>
      </c>
      <c r="I41" s="67">
        <v>6628872654</v>
      </c>
      <c r="J41" s="68" t="s">
        <v>47</v>
      </c>
      <c r="K41" s="69" t="s">
        <v>48</v>
      </c>
      <c r="L41" s="70"/>
      <c r="M41" s="71">
        <v>2287.42</v>
      </c>
      <c r="N41" s="72"/>
      <c r="O41" s="73">
        <v>39.4453642384106</v>
      </c>
      <c r="P41" s="74" t="s">
        <v>49</v>
      </c>
      <c r="Q41" s="75"/>
      <c r="R41" s="76"/>
      <c r="S41" s="77" t="s">
        <v>49</v>
      </c>
      <c r="T41" s="78">
        <v>294065.462567131</v>
      </c>
      <c r="U41" s="79">
        <v>12839.46</v>
      </c>
      <c r="V41" s="80">
        <v>17934.68185185412</v>
      </c>
      <c r="W41" s="86">
        <v>34004.69</v>
      </c>
      <c r="X41" s="82" t="s">
        <v>50</v>
      </c>
      <c r="Y41" s="83" t="s">
        <v>50</v>
      </c>
      <c r="Z41" s="62">
        <f t="shared" si="10"/>
        <v>0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4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4" t="str">
        <f t="shared" si="18"/>
        <v>RLIS</v>
      </c>
      <c r="AI41" s="85">
        <f t="shared" si="19"/>
        <v>0</v>
      </c>
    </row>
    <row r="42" spans="1:35" ht="15">
      <c r="A42" s="60" t="s">
        <v>293</v>
      </c>
      <c r="B42" s="61" t="s">
        <v>294</v>
      </c>
      <c r="C42" s="62" t="s">
        <v>295</v>
      </c>
      <c r="D42" s="63" t="s">
        <v>296</v>
      </c>
      <c r="E42" s="63" t="s">
        <v>297</v>
      </c>
      <c r="F42" s="64" t="s">
        <v>44</v>
      </c>
      <c r="G42" s="65" t="s">
        <v>298</v>
      </c>
      <c r="H42" s="66" t="s">
        <v>46</v>
      </c>
      <c r="I42" s="67">
        <v>6015975047</v>
      </c>
      <c r="J42" s="68" t="s">
        <v>65</v>
      </c>
      <c r="K42" s="69" t="s">
        <v>49</v>
      </c>
      <c r="L42" s="70"/>
      <c r="M42" s="71">
        <v>1397.23</v>
      </c>
      <c r="N42" s="72"/>
      <c r="O42" s="73">
        <v>40.012928248222366</v>
      </c>
      <c r="P42" s="74" t="s">
        <v>49</v>
      </c>
      <c r="Q42" s="75"/>
      <c r="R42" s="76"/>
      <c r="S42" s="77" t="s">
        <v>49</v>
      </c>
      <c r="T42" s="78">
        <v>187947.43285906792</v>
      </c>
      <c r="U42" s="79">
        <v>8940.36</v>
      </c>
      <c r="V42" s="80">
        <v>11880.030282930602</v>
      </c>
      <c r="W42" s="86">
        <v>23766.54</v>
      </c>
      <c r="X42" s="82" t="s">
        <v>50</v>
      </c>
      <c r="Y42" s="83" t="s">
        <v>50</v>
      </c>
      <c r="Z42" s="62">
        <f t="shared" si="10"/>
        <v>1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4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4" t="str">
        <f t="shared" si="18"/>
        <v>RLIS</v>
      </c>
      <c r="AI42" s="85">
        <f t="shared" si="19"/>
        <v>0</v>
      </c>
    </row>
    <row r="43" spans="1:35" ht="15">
      <c r="A43" s="60" t="s">
        <v>299</v>
      </c>
      <c r="B43" s="61" t="s">
        <v>300</v>
      </c>
      <c r="C43" s="62" t="s">
        <v>301</v>
      </c>
      <c r="D43" s="63" t="s">
        <v>302</v>
      </c>
      <c r="E43" s="63" t="s">
        <v>303</v>
      </c>
      <c r="F43" s="64" t="s">
        <v>44</v>
      </c>
      <c r="G43" s="65" t="s">
        <v>304</v>
      </c>
      <c r="H43" s="66" t="s">
        <v>305</v>
      </c>
      <c r="I43" s="67">
        <v>6017924267</v>
      </c>
      <c r="J43" s="68" t="s">
        <v>65</v>
      </c>
      <c r="K43" s="69" t="s">
        <v>49</v>
      </c>
      <c r="L43" s="70"/>
      <c r="M43" s="71">
        <v>1731.97</v>
      </c>
      <c r="N43" s="72"/>
      <c r="O43" s="73">
        <v>39.57485300768882</v>
      </c>
      <c r="P43" s="74" t="s">
        <v>49</v>
      </c>
      <c r="Q43" s="75"/>
      <c r="R43" s="76"/>
      <c r="S43" s="77" t="s">
        <v>49</v>
      </c>
      <c r="T43" s="78">
        <v>265693.8024637421</v>
      </c>
      <c r="U43" s="79">
        <v>11961.14</v>
      </c>
      <c r="V43" s="80">
        <v>15538.82813910805</v>
      </c>
      <c r="W43" s="86">
        <v>25838.4</v>
      </c>
      <c r="X43" s="82" t="s">
        <v>50</v>
      </c>
      <c r="Y43" s="83" t="s">
        <v>50</v>
      </c>
      <c r="Z43" s="62">
        <f t="shared" si="10"/>
        <v>1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4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4" t="str">
        <f t="shared" si="18"/>
        <v>RLIS</v>
      </c>
      <c r="AI43" s="85">
        <f t="shared" si="19"/>
        <v>0</v>
      </c>
    </row>
    <row r="44" spans="1:35" ht="15">
      <c r="A44" s="60" t="s">
        <v>306</v>
      </c>
      <c r="B44" s="61" t="s">
        <v>307</v>
      </c>
      <c r="C44" s="62" t="s">
        <v>308</v>
      </c>
      <c r="D44" s="63" t="s">
        <v>309</v>
      </c>
      <c r="E44" s="63" t="s">
        <v>310</v>
      </c>
      <c r="F44" s="64" t="s">
        <v>44</v>
      </c>
      <c r="G44" s="65" t="s">
        <v>311</v>
      </c>
      <c r="H44" s="66" t="s">
        <v>312</v>
      </c>
      <c r="I44" s="67">
        <v>6016495201</v>
      </c>
      <c r="J44" s="68" t="s">
        <v>47</v>
      </c>
      <c r="K44" s="69" t="s">
        <v>48</v>
      </c>
      <c r="L44" s="70"/>
      <c r="M44" s="71">
        <v>7850.45</v>
      </c>
      <c r="N44" s="72"/>
      <c r="O44" s="73">
        <v>25.32649823019651</v>
      </c>
      <c r="P44" s="74" t="s">
        <v>49</v>
      </c>
      <c r="Q44" s="75"/>
      <c r="R44" s="76"/>
      <c r="S44" s="77" t="s">
        <v>49</v>
      </c>
      <c r="T44" s="78">
        <v>515939.8229983967</v>
      </c>
      <c r="U44" s="79">
        <v>18376.39</v>
      </c>
      <c r="V44" s="80">
        <v>36240.12817778991</v>
      </c>
      <c r="W44" s="86">
        <v>31210.07</v>
      </c>
      <c r="X44" s="82" t="s">
        <v>50</v>
      </c>
      <c r="Y44" s="83" t="s">
        <v>50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4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4" t="str">
        <f t="shared" si="18"/>
        <v>RLIS</v>
      </c>
      <c r="AI44" s="85">
        <f t="shared" si="19"/>
        <v>0</v>
      </c>
    </row>
    <row r="45" spans="1:35" ht="15">
      <c r="A45" s="60" t="s">
        <v>313</v>
      </c>
      <c r="B45" s="61" t="s">
        <v>314</v>
      </c>
      <c r="C45" s="62" t="s">
        <v>315</v>
      </c>
      <c r="D45" s="63" t="s">
        <v>316</v>
      </c>
      <c r="E45" s="63" t="s">
        <v>317</v>
      </c>
      <c r="F45" s="64" t="s">
        <v>44</v>
      </c>
      <c r="G45" s="65" t="s">
        <v>318</v>
      </c>
      <c r="H45" s="66" t="s">
        <v>46</v>
      </c>
      <c r="I45" s="67">
        <v>6017432657</v>
      </c>
      <c r="J45" s="68" t="s">
        <v>65</v>
      </c>
      <c r="K45" s="69" t="s">
        <v>49</v>
      </c>
      <c r="L45" s="70"/>
      <c r="M45" s="71">
        <v>1153.26</v>
      </c>
      <c r="N45" s="72"/>
      <c r="O45" s="73">
        <v>32.33799237611182</v>
      </c>
      <c r="P45" s="74" t="s">
        <v>49</v>
      </c>
      <c r="Q45" s="75"/>
      <c r="R45" s="76"/>
      <c r="S45" s="77" t="s">
        <v>49</v>
      </c>
      <c r="T45" s="78">
        <v>160329.70021249042</v>
      </c>
      <c r="U45" s="79">
        <v>6266.26</v>
      </c>
      <c r="V45" s="80">
        <v>8708.787221793424</v>
      </c>
      <c r="W45" s="86">
        <v>15835.3</v>
      </c>
      <c r="X45" s="82" t="s">
        <v>50</v>
      </c>
      <c r="Y45" s="83" t="s">
        <v>50</v>
      </c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4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4" t="str">
        <f t="shared" si="18"/>
        <v>RLIS</v>
      </c>
      <c r="AI45" s="85">
        <f t="shared" si="19"/>
        <v>0</v>
      </c>
    </row>
    <row r="46" spans="1:35" ht="15">
      <c r="A46" s="60" t="s">
        <v>319</v>
      </c>
      <c r="B46" s="61" t="s">
        <v>320</v>
      </c>
      <c r="C46" s="62" t="s">
        <v>321</v>
      </c>
      <c r="D46" s="63" t="s">
        <v>322</v>
      </c>
      <c r="E46" s="63" t="s">
        <v>78</v>
      </c>
      <c r="F46" s="64" t="s">
        <v>44</v>
      </c>
      <c r="G46" s="65" t="s">
        <v>79</v>
      </c>
      <c r="H46" s="66" t="s">
        <v>323</v>
      </c>
      <c r="I46" s="67">
        <v>6622894771</v>
      </c>
      <c r="J46" s="68" t="s">
        <v>73</v>
      </c>
      <c r="K46" s="69" t="s">
        <v>48</v>
      </c>
      <c r="L46" s="70"/>
      <c r="M46" s="71">
        <v>2173.36</v>
      </c>
      <c r="N46" s="72"/>
      <c r="O46" s="73">
        <v>30.939226519337016</v>
      </c>
      <c r="P46" s="74" t="s">
        <v>49</v>
      </c>
      <c r="Q46" s="75"/>
      <c r="R46" s="76"/>
      <c r="S46" s="77" t="s">
        <v>49</v>
      </c>
      <c r="T46" s="78">
        <v>164616.99190392875</v>
      </c>
      <c r="U46" s="79">
        <v>5880.13</v>
      </c>
      <c r="V46" s="80">
        <v>9868.76880843304</v>
      </c>
      <c r="W46" s="86">
        <v>14891.5</v>
      </c>
      <c r="X46" s="82" t="s">
        <v>50</v>
      </c>
      <c r="Y46" s="83" t="s">
        <v>50</v>
      </c>
      <c r="Z46" s="62">
        <f t="shared" si="10"/>
        <v>0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4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4" t="str">
        <f t="shared" si="18"/>
        <v>RLIS</v>
      </c>
      <c r="AI46" s="85">
        <f t="shared" si="19"/>
        <v>0</v>
      </c>
    </row>
    <row r="47" spans="1:35" ht="15">
      <c r="A47" s="60" t="s">
        <v>324</v>
      </c>
      <c r="B47" s="61" t="s">
        <v>325</v>
      </c>
      <c r="C47" s="62" t="s">
        <v>326</v>
      </c>
      <c r="D47" s="63" t="s">
        <v>327</v>
      </c>
      <c r="E47" s="63" t="s">
        <v>328</v>
      </c>
      <c r="F47" s="64" t="s">
        <v>44</v>
      </c>
      <c r="G47" s="65" t="s">
        <v>329</v>
      </c>
      <c r="H47" s="66" t="s">
        <v>330</v>
      </c>
      <c r="I47" s="67">
        <v>6016496391</v>
      </c>
      <c r="J47" s="68" t="s">
        <v>73</v>
      </c>
      <c r="K47" s="69" t="s">
        <v>48</v>
      </c>
      <c r="L47" s="70"/>
      <c r="M47" s="71">
        <v>2807.55</v>
      </c>
      <c r="N47" s="72"/>
      <c r="O47" s="73">
        <v>47.412823397075364</v>
      </c>
      <c r="P47" s="74" t="s">
        <v>49</v>
      </c>
      <c r="Q47" s="75"/>
      <c r="R47" s="76"/>
      <c r="S47" s="77" t="s">
        <v>49</v>
      </c>
      <c r="T47" s="78">
        <v>329923.8746527837</v>
      </c>
      <c r="U47" s="79">
        <v>19851.86</v>
      </c>
      <c r="V47" s="80">
        <v>26573.813127545523</v>
      </c>
      <c r="W47" s="86">
        <v>34129.97</v>
      </c>
      <c r="X47" s="82" t="s">
        <v>50</v>
      </c>
      <c r="Y47" s="83" t="s">
        <v>50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4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4" t="str">
        <f t="shared" si="18"/>
        <v>RLIS</v>
      </c>
      <c r="AI47" s="85">
        <f t="shared" si="19"/>
        <v>0</v>
      </c>
    </row>
    <row r="48" spans="1:35" ht="15">
      <c r="A48" s="60" t="s">
        <v>331</v>
      </c>
      <c r="B48" s="61" t="s">
        <v>332</v>
      </c>
      <c r="C48" s="62" t="s">
        <v>333</v>
      </c>
      <c r="D48" s="63" t="s">
        <v>334</v>
      </c>
      <c r="E48" s="63" t="s">
        <v>335</v>
      </c>
      <c r="F48" s="64" t="s">
        <v>44</v>
      </c>
      <c r="G48" s="65" t="s">
        <v>336</v>
      </c>
      <c r="H48" s="66" t="s">
        <v>337</v>
      </c>
      <c r="I48" s="67">
        <v>6015872506</v>
      </c>
      <c r="J48" s="68" t="s">
        <v>65</v>
      </c>
      <c r="K48" s="69" t="s">
        <v>49</v>
      </c>
      <c r="L48" s="70"/>
      <c r="M48" s="71">
        <v>2166.69</v>
      </c>
      <c r="N48" s="72"/>
      <c r="O48" s="73">
        <v>26.364790520524757</v>
      </c>
      <c r="P48" s="74" t="s">
        <v>49</v>
      </c>
      <c r="Q48" s="75"/>
      <c r="R48" s="76"/>
      <c r="S48" s="77" t="s">
        <v>49</v>
      </c>
      <c r="T48" s="78">
        <v>189257.04818655114</v>
      </c>
      <c r="U48" s="79">
        <v>5974.44</v>
      </c>
      <c r="V48" s="80">
        <v>10522.421191684827</v>
      </c>
      <c r="W48" s="86">
        <v>13009.16</v>
      </c>
      <c r="X48" s="82" t="s">
        <v>81</v>
      </c>
      <c r="Y48" s="83" t="s">
        <v>50</v>
      </c>
      <c r="Z48" s="62">
        <f t="shared" si="10"/>
        <v>1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4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4" t="str">
        <f t="shared" si="18"/>
        <v>RLIS</v>
      </c>
      <c r="AI48" s="85">
        <f t="shared" si="19"/>
        <v>0</v>
      </c>
    </row>
    <row r="49" spans="1:35" ht="15">
      <c r="A49" s="60" t="s">
        <v>338</v>
      </c>
      <c r="B49" s="61" t="s">
        <v>339</v>
      </c>
      <c r="C49" s="62" t="s">
        <v>340</v>
      </c>
      <c r="D49" s="63" t="s">
        <v>341</v>
      </c>
      <c r="E49" s="63" t="s">
        <v>342</v>
      </c>
      <c r="F49" s="64" t="s">
        <v>44</v>
      </c>
      <c r="G49" s="65" t="s">
        <v>343</v>
      </c>
      <c r="H49" s="66" t="s">
        <v>344</v>
      </c>
      <c r="I49" s="67">
        <v>6012674579</v>
      </c>
      <c r="J49" s="68" t="s">
        <v>47</v>
      </c>
      <c r="K49" s="69" t="s">
        <v>48</v>
      </c>
      <c r="L49" s="70"/>
      <c r="M49" s="71">
        <v>3117.63</v>
      </c>
      <c r="N49" s="72"/>
      <c r="O49" s="73">
        <v>26.616965545033246</v>
      </c>
      <c r="P49" s="74" t="s">
        <v>49</v>
      </c>
      <c r="Q49" s="75"/>
      <c r="R49" s="76"/>
      <c r="S49" s="77" t="s">
        <v>49</v>
      </c>
      <c r="T49" s="78">
        <v>308826.91332715633</v>
      </c>
      <c r="U49" s="79">
        <v>11599.24</v>
      </c>
      <c r="V49" s="80">
        <v>18738.42102090271</v>
      </c>
      <c r="W49" s="86">
        <v>23031.12</v>
      </c>
      <c r="X49" s="82" t="s">
        <v>50</v>
      </c>
      <c r="Y49" s="83" t="s">
        <v>50</v>
      </c>
      <c r="Z49" s="62">
        <f t="shared" si="10"/>
        <v>0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4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4" t="str">
        <f t="shared" si="18"/>
        <v>RLIS</v>
      </c>
      <c r="AI49" s="85">
        <f t="shared" si="19"/>
        <v>0</v>
      </c>
    </row>
    <row r="50" spans="1:35" ht="15">
      <c r="A50" s="60" t="s">
        <v>345</v>
      </c>
      <c r="B50" s="61" t="s">
        <v>346</v>
      </c>
      <c r="C50" s="62" t="s">
        <v>347</v>
      </c>
      <c r="D50" s="63" t="s">
        <v>348</v>
      </c>
      <c r="E50" s="63" t="s">
        <v>349</v>
      </c>
      <c r="F50" s="64" t="s">
        <v>44</v>
      </c>
      <c r="G50" s="65" t="s">
        <v>350</v>
      </c>
      <c r="H50" s="66" t="s">
        <v>351</v>
      </c>
      <c r="I50" s="67">
        <v>6628419144</v>
      </c>
      <c r="J50" s="68" t="s">
        <v>47</v>
      </c>
      <c r="K50" s="69" t="s">
        <v>48</v>
      </c>
      <c r="L50" s="70"/>
      <c r="M50" s="71">
        <v>6632.59</v>
      </c>
      <c r="N50" s="72"/>
      <c r="O50" s="73">
        <v>25.689958896065768</v>
      </c>
      <c r="P50" s="74" t="s">
        <v>49</v>
      </c>
      <c r="Q50" s="75"/>
      <c r="R50" s="76"/>
      <c r="S50" s="77" t="s">
        <v>49</v>
      </c>
      <c r="T50" s="78">
        <v>364460.5920584325</v>
      </c>
      <c r="U50" s="79">
        <v>14573.69</v>
      </c>
      <c r="V50" s="80">
        <v>28971.08303882069</v>
      </c>
      <c r="W50" s="86">
        <v>29181.72</v>
      </c>
      <c r="X50" s="82" t="s">
        <v>50</v>
      </c>
      <c r="Y50" s="83" t="s">
        <v>50</v>
      </c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4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4" t="str">
        <f t="shared" si="18"/>
        <v>RLIS</v>
      </c>
      <c r="AI50" s="85">
        <f t="shared" si="19"/>
        <v>0</v>
      </c>
    </row>
    <row r="51" spans="1:35" ht="15">
      <c r="A51" s="60" t="s">
        <v>352</v>
      </c>
      <c r="B51" s="61" t="s">
        <v>353</v>
      </c>
      <c r="C51" s="62" t="s">
        <v>354</v>
      </c>
      <c r="D51" s="63" t="s">
        <v>355</v>
      </c>
      <c r="E51" s="63" t="s">
        <v>241</v>
      </c>
      <c r="F51" s="64" t="s">
        <v>44</v>
      </c>
      <c r="G51" s="65" t="s">
        <v>356</v>
      </c>
      <c r="H51" s="66" t="s">
        <v>357</v>
      </c>
      <c r="I51" s="67">
        <v>6624538566</v>
      </c>
      <c r="J51" s="68" t="s">
        <v>47</v>
      </c>
      <c r="K51" s="69" t="s">
        <v>48</v>
      </c>
      <c r="L51" s="70"/>
      <c r="M51" s="71">
        <v>2691.28</v>
      </c>
      <c r="N51" s="72"/>
      <c r="O51" s="73">
        <v>55.72013867002836</v>
      </c>
      <c r="P51" s="74" t="s">
        <v>49</v>
      </c>
      <c r="Q51" s="75"/>
      <c r="R51" s="76"/>
      <c r="S51" s="77" t="s">
        <v>49</v>
      </c>
      <c r="T51" s="78">
        <v>391155.37684635195</v>
      </c>
      <c r="U51" s="79">
        <v>21649.87</v>
      </c>
      <c r="V51" s="80">
        <v>27004.026011230926</v>
      </c>
      <c r="W51" s="86">
        <v>74064.94</v>
      </c>
      <c r="X51" s="82" t="s">
        <v>50</v>
      </c>
      <c r="Y51" s="83" t="s">
        <v>50</v>
      </c>
      <c r="Z51" s="62">
        <f t="shared" si="10"/>
        <v>0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4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4" t="str">
        <f t="shared" si="18"/>
        <v>RLIS</v>
      </c>
      <c r="AI51" s="85">
        <f t="shared" si="19"/>
        <v>0</v>
      </c>
    </row>
    <row r="52" spans="1:35" ht="15">
      <c r="A52" s="60" t="s">
        <v>358</v>
      </c>
      <c r="B52" s="61" t="s">
        <v>359</v>
      </c>
      <c r="C52" s="62" t="s">
        <v>360</v>
      </c>
      <c r="D52" s="63" t="s">
        <v>361</v>
      </c>
      <c r="E52" s="63" t="s">
        <v>362</v>
      </c>
      <c r="F52" s="64" t="s">
        <v>44</v>
      </c>
      <c r="G52" s="65" t="s">
        <v>363</v>
      </c>
      <c r="H52" s="66" t="s">
        <v>364</v>
      </c>
      <c r="I52" s="67">
        <v>6626865000</v>
      </c>
      <c r="J52" s="68" t="s">
        <v>73</v>
      </c>
      <c r="K52" s="69" t="s">
        <v>48</v>
      </c>
      <c r="L52" s="70"/>
      <c r="M52" s="71">
        <v>1024.14</v>
      </c>
      <c r="N52" s="72"/>
      <c r="O52" s="73">
        <v>39.5864106351551</v>
      </c>
      <c r="P52" s="74" t="s">
        <v>49</v>
      </c>
      <c r="Q52" s="75"/>
      <c r="R52" s="76"/>
      <c r="S52" s="77" t="s">
        <v>49</v>
      </c>
      <c r="T52" s="78">
        <v>178101.50360611043</v>
      </c>
      <c r="U52" s="79">
        <v>6935.13</v>
      </c>
      <c r="V52" s="80">
        <v>9025.543437777413</v>
      </c>
      <c r="W52" s="86">
        <v>15296.29</v>
      </c>
      <c r="X52" s="82" t="s">
        <v>50</v>
      </c>
      <c r="Y52" s="83" t="s">
        <v>50</v>
      </c>
      <c r="Z52" s="62">
        <f t="shared" si="10"/>
        <v>0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4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4" t="str">
        <f t="shared" si="18"/>
        <v>RLIS</v>
      </c>
      <c r="AI52" s="85">
        <f t="shared" si="19"/>
        <v>0</v>
      </c>
    </row>
    <row r="53" spans="1:35" ht="15">
      <c r="A53" s="60" t="s">
        <v>365</v>
      </c>
      <c r="B53" s="61" t="s">
        <v>366</v>
      </c>
      <c r="C53" s="62" t="s">
        <v>367</v>
      </c>
      <c r="D53" s="63" t="s">
        <v>368</v>
      </c>
      <c r="E53" s="63" t="s">
        <v>107</v>
      </c>
      <c r="F53" s="64" t="s">
        <v>44</v>
      </c>
      <c r="G53" s="65" t="s">
        <v>108</v>
      </c>
      <c r="H53" s="66" t="s">
        <v>369</v>
      </c>
      <c r="I53" s="67">
        <v>6018350011</v>
      </c>
      <c r="J53" s="68" t="s">
        <v>65</v>
      </c>
      <c r="K53" s="69" t="s">
        <v>49</v>
      </c>
      <c r="L53" s="70"/>
      <c r="M53" s="71">
        <v>2996.63</v>
      </c>
      <c r="N53" s="72"/>
      <c r="O53" s="73">
        <v>21.32954141485958</v>
      </c>
      <c r="P53" s="74" t="s">
        <v>49</v>
      </c>
      <c r="Q53" s="75"/>
      <c r="R53" s="76"/>
      <c r="S53" s="77" t="s">
        <v>49</v>
      </c>
      <c r="T53" s="78">
        <v>161834.35969786087</v>
      </c>
      <c r="U53" s="79">
        <v>5637.85</v>
      </c>
      <c r="V53" s="80">
        <v>11972.119763439343</v>
      </c>
      <c r="W53" s="86">
        <v>8201.76</v>
      </c>
      <c r="X53" s="82" t="s">
        <v>50</v>
      </c>
      <c r="Y53" s="83" t="s">
        <v>50</v>
      </c>
      <c r="Z53" s="62">
        <f t="shared" si="10"/>
        <v>1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4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4" t="str">
        <f t="shared" si="18"/>
        <v>RLIS</v>
      </c>
      <c r="AI53" s="85">
        <f t="shared" si="19"/>
        <v>0</v>
      </c>
    </row>
    <row r="54" spans="1:35" ht="15">
      <c r="A54" s="60" t="s">
        <v>370</v>
      </c>
      <c r="B54" s="61" t="s">
        <v>371</v>
      </c>
      <c r="C54" s="62" t="s">
        <v>372</v>
      </c>
      <c r="D54" s="63" t="s">
        <v>373</v>
      </c>
      <c r="E54" s="63" t="s">
        <v>374</v>
      </c>
      <c r="F54" s="64" t="s">
        <v>44</v>
      </c>
      <c r="G54" s="65" t="s">
        <v>375</v>
      </c>
      <c r="H54" s="66" t="s">
        <v>376</v>
      </c>
      <c r="I54" s="67">
        <v>6627733411</v>
      </c>
      <c r="J54" s="68" t="s">
        <v>47</v>
      </c>
      <c r="K54" s="69" t="s">
        <v>48</v>
      </c>
      <c r="L54" s="70"/>
      <c r="M54" s="71">
        <v>2600.91</v>
      </c>
      <c r="N54" s="72"/>
      <c r="O54" s="73">
        <v>27.816369676834796</v>
      </c>
      <c r="P54" s="74" t="s">
        <v>49</v>
      </c>
      <c r="Q54" s="75"/>
      <c r="R54" s="76"/>
      <c r="S54" s="77" t="s">
        <v>49</v>
      </c>
      <c r="T54" s="78">
        <v>294460.4363361278</v>
      </c>
      <c r="U54" s="79">
        <v>10145.71</v>
      </c>
      <c r="V54" s="80">
        <v>15828.184990863225</v>
      </c>
      <c r="W54" s="86">
        <v>22684.13</v>
      </c>
      <c r="X54" s="82" t="s">
        <v>50</v>
      </c>
      <c r="Y54" s="83" t="s">
        <v>50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4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4" t="str">
        <f t="shared" si="18"/>
        <v>RLIS</v>
      </c>
      <c r="AI54" s="85">
        <f t="shared" si="19"/>
        <v>0</v>
      </c>
    </row>
    <row r="55" spans="1:35" ht="15">
      <c r="A55" s="60" t="s">
        <v>377</v>
      </c>
      <c r="B55" s="61" t="s">
        <v>378</v>
      </c>
      <c r="C55" s="62" t="s">
        <v>379</v>
      </c>
      <c r="D55" s="63" t="s">
        <v>380</v>
      </c>
      <c r="E55" s="63" t="s">
        <v>165</v>
      </c>
      <c r="F55" s="64" t="s">
        <v>44</v>
      </c>
      <c r="G55" s="65" t="s">
        <v>381</v>
      </c>
      <c r="H55" s="66" t="s">
        <v>382</v>
      </c>
      <c r="I55" s="67">
        <v>6622445000</v>
      </c>
      <c r="J55" s="68" t="s">
        <v>65</v>
      </c>
      <c r="K55" s="69" t="s">
        <v>49</v>
      </c>
      <c r="L55" s="70"/>
      <c r="M55" s="71">
        <v>5194.18</v>
      </c>
      <c r="N55" s="72"/>
      <c r="O55" s="73">
        <v>23.410714285714285</v>
      </c>
      <c r="P55" s="74" t="s">
        <v>49</v>
      </c>
      <c r="Q55" s="75"/>
      <c r="R55" s="76"/>
      <c r="S55" s="77" t="s">
        <v>49</v>
      </c>
      <c r="T55" s="78">
        <v>363683.1589697504</v>
      </c>
      <c r="U55" s="79">
        <v>13828.37</v>
      </c>
      <c r="V55" s="80">
        <v>22834.242475048628</v>
      </c>
      <c r="W55" s="86">
        <v>32630.29</v>
      </c>
      <c r="X55" s="82" t="s">
        <v>50</v>
      </c>
      <c r="Y55" s="83" t="s">
        <v>50</v>
      </c>
      <c r="Z55" s="62">
        <f t="shared" si="10"/>
        <v>1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4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4" t="str">
        <f t="shared" si="18"/>
        <v>RLIS</v>
      </c>
      <c r="AI55" s="85">
        <f t="shared" si="19"/>
        <v>0</v>
      </c>
    </row>
    <row r="56" spans="1:35" ht="15">
      <c r="A56" s="60" t="s">
        <v>383</v>
      </c>
      <c r="B56" s="61" t="s">
        <v>384</v>
      </c>
      <c r="C56" s="62" t="s">
        <v>385</v>
      </c>
      <c r="D56" s="63" t="s">
        <v>386</v>
      </c>
      <c r="E56" s="63" t="s">
        <v>387</v>
      </c>
      <c r="F56" s="64" t="s">
        <v>44</v>
      </c>
      <c r="G56" s="65" t="s">
        <v>388</v>
      </c>
      <c r="H56" s="66" t="s">
        <v>389</v>
      </c>
      <c r="I56" s="67">
        <v>6017962441</v>
      </c>
      <c r="J56" s="68" t="s">
        <v>229</v>
      </c>
      <c r="K56" s="69" t="s">
        <v>49</v>
      </c>
      <c r="L56" s="70"/>
      <c r="M56" s="71">
        <v>768.03</v>
      </c>
      <c r="N56" s="72"/>
      <c r="O56" s="73">
        <v>31.69129720853859</v>
      </c>
      <c r="P56" s="74" t="s">
        <v>49</v>
      </c>
      <c r="Q56" s="75"/>
      <c r="R56" s="76"/>
      <c r="S56" s="77" t="s">
        <v>49</v>
      </c>
      <c r="T56" s="78">
        <v>100664.76329658879</v>
      </c>
      <c r="U56" s="79">
        <v>3831.06</v>
      </c>
      <c r="V56" s="80">
        <v>5424.135256755288</v>
      </c>
      <c r="W56" s="86">
        <v>7470.64</v>
      </c>
      <c r="X56" s="82" t="s">
        <v>81</v>
      </c>
      <c r="Y56" s="83" t="s">
        <v>50</v>
      </c>
      <c r="Z56" s="62">
        <f t="shared" si="10"/>
        <v>1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4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4" t="str">
        <f t="shared" si="18"/>
        <v>RLIS</v>
      </c>
      <c r="AI56" s="85">
        <f t="shared" si="19"/>
        <v>0</v>
      </c>
    </row>
    <row r="57" spans="1:35" ht="15">
      <c r="A57" s="60" t="s">
        <v>390</v>
      </c>
      <c r="B57" s="61" t="s">
        <v>391</v>
      </c>
      <c r="C57" s="62" t="s">
        <v>392</v>
      </c>
      <c r="D57" s="63" t="s">
        <v>393</v>
      </c>
      <c r="E57" s="63" t="s">
        <v>158</v>
      </c>
      <c r="F57" s="64" t="s">
        <v>44</v>
      </c>
      <c r="G57" s="65" t="s">
        <v>159</v>
      </c>
      <c r="H57" s="66" t="s">
        <v>394</v>
      </c>
      <c r="I57" s="67">
        <v>6017367193</v>
      </c>
      <c r="J57" s="68" t="s">
        <v>65</v>
      </c>
      <c r="K57" s="69" t="s">
        <v>49</v>
      </c>
      <c r="L57" s="70"/>
      <c r="M57" s="71">
        <v>2389.71</v>
      </c>
      <c r="N57" s="72"/>
      <c r="O57" s="73">
        <v>36.645548516172056</v>
      </c>
      <c r="P57" s="74" t="s">
        <v>49</v>
      </c>
      <c r="Q57" s="75"/>
      <c r="R57" s="76"/>
      <c r="S57" s="77" t="s">
        <v>49</v>
      </c>
      <c r="T57" s="78">
        <v>287489.59963941725</v>
      </c>
      <c r="U57" s="79">
        <v>10258.71</v>
      </c>
      <c r="V57" s="80">
        <v>15262.95696229068</v>
      </c>
      <c r="W57" s="86">
        <v>27270.28</v>
      </c>
      <c r="X57" s="82" t="s">
        <v>50</v>
      </c>
      <c r="Y57" s="83" t="s">
        <v>50</v>
      </c>
      <c r="Z57" s="62">
        <f t="shared" si="10"/>
        <v>1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4" t="str">
        <f t="shared" si="14"/>
        <v>-</v>
      </c>
      <c r="AE57" s="62">
        <f t="shared" si="15"/>
        <v>1</v>
      </c>
      <c r="AF57" s="63">
        <f t="shared" si="16"/>
        <v>1</v>
      </c>
      <c r="AG57" s="63" t="str">
        <f t="shared" si="17"/>
        <v>Initial</v>
      </c>
      <c r="AH57" s="84" t="str">
        <f t="shared" si="18"/>
        <v>RLIS</v>
      </c>
      <c r="AI57" s="85">
        <f t="shared" si="19"/>
        <v>0</v>
      </c>
    </row>
    <row r="58" spans="1:35" ht="15">
      <c r="A58" s="60" t="s">
        <v>395</v>
      </c>
      <c r="B58" s="61" t="s">
        <v>396</v>
      </c>
      <c r="C58" s="62" t="s">
        <v>397</v>
      </c>
      <c r="D58" s="63" t="s">
        <v>398</v>
      </c>
      <c r="E58" s="63" t="s">
        <v>399</v>
      </c>
      <c r="F58" s="64" t="s">
        <v>44</v>
      </c>
      <c r="G58" s="65" t="s">
        <v>400</v>
      </c>
      <c r="H58" s="66" t="s">
        <v>401</v>
      </c>
      <c r="I58" s="67">
        <v>6622524271</v>
      </c>
      <c r="J58" s="68" t="s">
        <v>229</v>
      </c>
      <c r="K58" s="69" t="s">
        <v>49</v>
      </c>
      <c r="L58" s="70"/>
      <c r="M58" s="71">
        <v>3108.85</v>
      </c>
      <c r="N58" s="72"/>
      <c r="O58" s="73">
        <v>29.159990844586865</v>
      </c>
      <c r="P58" s="74" t="s">
        <v>49</v>
      </c>
      <c r="Q58" s="75"/>
      <c r="R58" s="76"/>
      <c r="S58" s="77" t="s">
        <v>49</v>
      </c>
      <c r="T58" s="78">
        <v>310400.7909408738</v>
      </c>
      <c r="U58" s="79">
        <v>9416.95</v>
      </c>
      <c r="V58" s="80">
        <v>16326.277764405433</v>
      </c>
      <c r="W58" s="86">
        <v>19486.57</v>
      </c>
      <c r="X58" s="82" t="s">
        <v>50</v>
      </c>
      <c r="Y58" s="83" t="s">
        <v>50</v>
      </c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4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4" t="str">
        <f t="shared" si="18"/>
        <v>RLIS</v>
      </c>
      <c r="AI58" s="85">
        <f t="shared" si="19"/>
        <v>0</v>
      </c>
    </row>
    <row r="59" spans="1:35" ht="15">
      <c r="A59" s="60" t="s">
        <v>402</v>
      </c>
      <c r="B59" s="61" t="s">
        <v>403</v>
      </c>
      <c r="C59" s="62" t="s">
        <v>404</v>
      </c>
      <c r="D59" s="63" t="s">
        <v>405</v>
      </c>
      <c r="E59" s="63" t="s">
        <v>406</v>
      </c>
      <c r="F59" s="64" t="s">
        <v>44</v>
      </c>
      <c r="G59" s="65" t="s">
        <v>407</v>
      </c>
      <c r="H59" s="66" t="s">
        <v>46</v>
      </c>
      <c r="I59" s="67">
        <v>6016844661</v>
      </c>
      <c r="J59" s="68" t="s">
        <v>73</v>
      </c>
      <c r="K59" s="69" t="s">
        <v>48</v>
      </c>
      <c r="L59" s="70"/>
      <c r="M59" s="71">
        <v>2700.82</v>
      </c>
      <c r="N59" s="72"/>
      <c r="O59" s="73">
        <v>35.608223872073104</v>
      </c>
      <c r="P59" s="74" t="s">
        <v>49</v>
      </c>
      <c r="Q59" s="75"/>
      <c r="R59" s="76"/>
      <c r="S59" s="77" t="s">
        <v>49</v>
      </c>
      <c r="T59" s="78">
        <v>337641.9223159178</v>
      </c>
      <c r="U59" s="79">
        <v>16042.96</v>
      </c>
      <c r="V59" s="80">
        <v>22048.401280997194</v>
      </c>
      <c r="W59" s="86">
        <v>37163.77</v>
      </c>
      <c r="X59" s="82" t="s">
        <v>50</v>
      </c>
      <c r="Y59" s="83" t="s">
        <v>50</v>
      </c>
      <c r="Z59" s="62">
        <f t="shared" si="10"/>
        <v>0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4" t="str">
        <f t="shared" si="14"/>
        <v>-</v>
      </c>
      <c r="AE59" s="62">
        <f t="shared" si="15"/>
        <v>1</v>
      </c>
      <c r="AF59" s="63">
        <f t="shared" si="16"/>
        <v>1</v>
      </c>
      <c r="AG59" s="63" t="str">
        <f t="shared" si="17"/>
        <v>Initial</v>
      </c>
      <c r="AH59" s="84" t="str">
        <f t="shared" si="18"/>
        <v>RLIS</v>
      </c>
      <c r="AI59" s="85">
        <f t="shared" si="19"/>
        <v>0</v>
      </c>
    </row>
    <row r="60" spans="1:35" ht="15">
      <c r="A60" s="60" t="s">
        <v>408</v>
      </c>
      <c r="B60" s="61" t="s">
        <v>409</v>
      </c>
      <c r="C60" s="62" t="s">
        <v>410</v>
      </c>
      <c r="D60" s="63" t="s">
        <v>411</v>
      </c>
      <c r="E60" s="63" t="s">
        <v>412</v>
      </c>
      <c r="F60" s="64" t="s">
        <v>44</v>
      </c>
      <c r="G60" s="65" t="s">
        <v>413</v>
      </c>
      <c r="H60" s="66" t="s">
        <v>414</v>
      </c>
      <c r="I60" s="67">
        <v>6014452876</v>
      </c>
      <c r="J60" s="68" t="s">
        <v>47</v>
      </c>
      <c r="K60" s="69" t="s">
        <v>48</v>
      </c>
      <c r="L60" s="70"/>
      <c r="M60" s="71">
        <v>3807.71</v>
      </c>
      <c r="N60" s="72"/>
      <c r="O60" s="73">
        <v>34.43830570902394</v>
      </c>
      <c r="P60" s="74" t="s">
        <v>49</v>
      </c>
      <c r="Q60" s="75"/>
      <c r="R60" s="76"/>
      <c r="S60" s="77" t="s">
        <v>49</v>
      </c>
      <c r="T60" s="78">
        <v>584360.279964652</v>
      </c>
      <c r="U60" s="79">
        <v>29159.09</v>
      </c>
      <c r="V60" s="80">
        <v>33668.85853217044</v>
      </c>
      <c r="W60" s="86">
        <v>91972.95</v>
      </c>
      <c r="X60" s="82" t="s">
        <v>50</v>
      </c>
      <c r="Y60" s="83" t="s">
        <v>50</v>
      </c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4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4" t="str">
        <f t="shared" si="18"/>
        <v>RLIS</v>
      </c>
      <c r="AI60" s="85">
        <f t="shared" si="19"/>
        <v>0</v>
      </c>
    </row>
    <row r="61" spans="1:35" ht="15">
      <c r="A61" s="60" t="s">
        <v>415</v>
      </c>
      <c r="B61" s="61" t="s">
        <v>416</v>
      </c>
      <c r="C61" s="62" t="s">
        <v>417</v>
      </c>
      <c r="D61" s="63" t="s">
        <v>418</v>
      </c>
      <c r="E61" s="63" t="s">
        <v>419</v>
      </c>
      <c r="F61" s="64" t="s">
        <v>44</v>
      </c>
      <c r="G61" s="65" t="s">
        <v>420</v>
      </c>
      <c r="H61" s="66" t="s">
        <v>421</v>
      </c>
      <c r="I61" s="67">
        <v>6016563752</v>
      </c>
      <c r="J61" s="68" t="s">
        <v>73</v>
      </c>
      <c r="K61" s="69" t="s">
        <v>48</v>
      </c>
      <c r="L61" s="70"/>
      <c r="M61" s="71">
        <v>2956.43</v>
      </c>
      <c r="N61" s="72"/>
      <c r="O61" s="73">
        <v>22.21464301955434</v>
      </c>
      <c r="P61" s="74" t="s">
        <v>49</v>
      </c>
      <c r="Q61" s="75"/>
      <c r="R61" s="76"/>
      <c r="S61" s="77" t="s">
        <v>49</v>
      </c>
      <c r="T61" s="78">
        <v>263601.67471895256</v>
      </c>
      <c r="U61" s="79">
        <v>9637.3</v>
      </c>
      <c r="V61" s="80">
        <v>16231.851485401428</v>
      </c>
      <c r="W61" s="86">
        <v>18547.5</v>
      </c>
      <c r="X61" s="82" t="s">
        <v>50</v>
      </c>
      <c r="Y61" s="83" t="s">
        <v>50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4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4" t="str">
        <f t="shared" si="18"/>
        <v>RLIS</v>
      </c>
      <c r="AI61" s="85">
        <f t="shared" si="19"/>
        <v>0</v>
      </c>
    </row>
    <row r="62" spans="1:35" ht="15">
      <c r="A62" s="60" t="s">
        <v>422</v>
      </c>
      <c r="B62" s="61" t="s">
        <v>423</v>
      </c>
      <c r="C62" s="62" t="s">
        <v>424</v>
      </c>
      <c r="D62" s="63" t="s">
        <v>425</v>
      </c>
      <c r="E62" s="63" t="s">
        <v>426</v>
      </c>
      <c r="F62" s="64" t="s">
        <v>44</v>
      </c>
      <c r="G62" s="65" t="s">
        <v>427</v>
      </c>
      <c r="H62" s="66" t="s">
        <v>46</v>
      </c>
      <c r="I62" s="67">
        <v>6629632151</v>
      </c>
      <c r="J62" s="68" t="s">
        <v>65</v>
      </c>
      <c r="K62" s="69" t="s">
        <v>49</v>
      </c>
      <c r="L62" s="70"/>
      <c r="M62" s="71">
        <v>1331.32</v>
      </c>
      <c r="N62" s="72"/>
      <c r="O62" s="73">
        <v>23.990306946688207</v>
      </c>
      <c r="P62" s="74" t="s">
        <v>49</v>
      </c>
      <c r="Q62" s="75"/>
      <c r="R62" s="76"/>
      <c r="S62" s="77" t="s">
        <v>49</v>
      </c>
      <c r="T62" s="78">
        <v>82910.96912561446</v>
      </c>
      <c r="U62" s="79">
        <v>2427.22</v>
      </c>
      <c r="V62" s="80">
        <v>5286.103244446476</v>
      </c>
      <c r="W62" s="86">
        <v>5110.93</v>
      </c>
      <c r="X62" s="82" t="s">
        <v>50</v>
      </c>
      <c r="Y62" s="83" t="s">
        <v>50</v>
      </c>
      <c r="Z62" s="62">
        <f t="shared" si="10"/>
        <v>1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4" t="str">
        <f t="shared" si="14"/>
        <v>-</v>
      </c>
      <c r="AE62" s="62">
        <f t="shared" si="15"/>
        <v>1</v>
      </c>
      <c r="AF62" s="63">
        <f t="shared" si="16"/>
        <v>1</v>
      </c>
      <c r="AG62" s="63" t="str">
        <f t="shared" si="17"/>
        <v>Initial</v>
      </c>
      <c r="AH62" s="84" t="str">
        <f t="shared" si="18"/>
        <v>RLIS</v>
      </c>
      <c r="AI62" s="85">
        <f t="shared" si="19"/>
        <v>0</v>
      </c>
    </row>
    <row r="63" spans="1:35" ht="15">
      <c r="A63" s="60" t="s">
        <v>428</v>
      </c>
      <c r="B63" s="61" t="s">
        <v>429</v>
      </c>
      <c r="C63" s="62" t="s">
        <v>430</v>
      </c>
      <c r="D63" s="63" t="s">
        <v>431</v>
      </c>
      <c r="E63" s="63" t="s">
        <v>432</v>
      </c>
      <c r="F63" s="64" t="s">
        <v>44</v>
      </c>
      <c r="G63" s="65" t="s">
        <v>433</v>
      </c>
      <c r="H63" s="66" t="s">
        <v>434</v>
      </c>
      <c r="I63" s="67">
        <v>6625341800</v>
      </c>
      <c r="J63" s="68" t="s">
        <v>73</v>
      </c>
      <c r="K63" s="69" t="s">
        <v>48</v>
      </c>
      <c r="L63" s="70"/>
      <c r="M63" s="71">
        <v>2124.62</v>
      </c>
      <c r="N63" s="72"/>
      <c r="O63" s="73">
        <v>23.043266893534273</v>
      </c>
      <c r="P63" s="74" t="s">
        <v>49</v>
      </c>
      <c r="Q63" s="75"/>
      <c r="R63" s="76"/>
      <c r="S63" s="77" t="s">
        <v>49</v>
      </c>
      <c r="T63" s="78">
        <v>136656.8981210009</v>
      </c>
      <c r="U63" s="79">
        <v>3862.48</v>
      </c>
      <c r="V63" s="80">
        <v>8190.1339408459335</v>
      </c>
      <c r="W63" s="86">
        <v>8095.9</v>
      </c>
      <c r="X63" s="82" t="s">
        <v>50</v>
      </c>
      <c r="Y63" s="83" t="s">
        <v>50</v>
      </c>
      <c r="Z63" s="62">
        <f t="shared" si="10"/>
        <v>0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4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4" t="str">
        <f t="shared" si="18"/>
        <v>RLIS</v>
      </c>
      <c r="AI63" s="85">
        <f t="shared" si="19"/>
        <v>0</v>
      </c>
    </row>
    <row r="64" spans="1:35" ht="15">
      <c r="A64" s="60" t="s">
        <v>435</v>
      </c>
      <c r="B64" s="61" t="s">
        <v>436</v>
      </c>
      <c r="C64" s="62" t="s">
        <v>437</v>
      </c>
      <c r="D64" s="63" t="s">
        <v>438</v>
      </c>
      <c r="E64" s="63" t="s">
        <v>439</v>
      </c>
      <c r="F64" s="64" t="s">
        <v>44</v>
      </c>
      <c r="G64" s="65" t="s">
        <v>440</v>
      </c>
      <c r="H64" s="66" t="s">
        <v>441</v>
      </c>
      <c r="I64" s="67">
        <v>6016352317</v>
      </c>
      <c r="J64" s="68" t="s">
        <v>65</v>
      </c>
      <c r="K64" s="69" t="s">
        <v>49</v>
      </c>
      <c r="L64" s="70"/>
      <c r="M64" s="71">
        <v>1894.2</v>
      </c>
      <c r="N64" s="72"/>
      <c r="O64" s="73">
        <v>23.998136067101584</v>
      </c>
      <c r="P64" s="74" t="s">
        <v>49</v>
      </c>
      <c r="Q64" s="75"/>
      <c r="R64" s="76"/>
      <c r="S64" s="77" t="s">
        <v>49</v>
      </c>
      <c r="T64" s="78">
        <v>135745.06208000585</v>
      </c>
      <c r="U64" s="79">
        <v>4294.37</v>
      </c>
      <c r="V64" s="80">
        <v>8295.539271985595</v>
      </c>
      <c r="W64" s="86">
        <v>8528.29</v>
      </c>
      <c r="X64" s="82" t="s">
        <v>81</v>
      </c>
      <c r="Y64" s="83" t="s">
        <v>50</v>
      </c>
      <c r="Z64" s="62">
        <f t="shared" si="10"/>
        <v>1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4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4" t="str">
        <f t="shared" si="18"/>
        <v>RLIS</v>
      </c>
      <c r="AI64" s="85">
        <f t="shared" si="19"/>
        <v>0</v>
      </c>
    </row>
    <row r="65" spans="1:35" ht="15">
      <c r="A65" s="60" t="s">
        <v>442</v>
      </c>
      <c r="B65" s="61" t="s">
        <v>443</v>
      </c>
      <c r="C65" s="62" t="s">
        <v>444</v>
      </c>
      <c r="D65" s="63" t="s">
        <v>445</v>
      </c>
      <c r="E65" s="63" t="s">
        <v>446</v>
      </c>
      <c r="F65" s="64" t="s">
        <v>44</v>
      </c>
      <c r="G65" s="65" t="s">
        <v>447</v>
      </c>
      <c r="H65" s="66" t="s">
        <v>448</v>
      </c>
      <c r="I65" s="67">
        <v>6016832451</v>
      </c>
      <c r="J65" s="68" t="s">
        <v>73</v>
      </c>
      <c r="K65" s="69" t="s">
        <v>48</v>
      </c>
      <c r="L65" s="70"/>
      <c r="M65" s="71">
        <v>983.3</v>
      </c>
      <c r="N65" s="72"/>
      <c r="O65" s="73">
        <v>28.000000000000004</v>
      </c>
      <c r="P65" s="74" t="s">
        <v>49</v>
      </c>
      <c r="Q65" s="75"/>
      <c r="R65" s="76"/>
      <c r="S65" s="77" t="s">
        <v>49</v>
      </c>
      <c r="T65" s="78">
        <v>105141.64392960293</v>
      </c>
      <c r="U65" s="79">
        <v>3406.37</v>
      </c>
      <c r="V65" s="80">
        <v>5549.684038607633</v>
      </c>
      <c r="W65" s="86">
        <v>7477.34</v>
      </c>
      <c r="X65" s="82" t="s">
        <v>81</v>
      </c>
      <c r="Y65" s="83" t="s">
        <v>50</v>
      </c>
      <c r="Z65" s="62">
        <f t="shared" si="10"/>
        <v>0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4" t="str">
        <f t="shared" si="14"/>
        <v>-</v>
      </c>
      <c r="AE65" s="62">
        <f t="shared" si="15"/>
        <v>1</v>
      </c>
      <c r="AF65" s="63">
        <f t="shared" si="16"/>
        <v>1</v>
      </c>
      <c r="AG65" s="63" t="str">
        <f t="shared" si="17"/>
        <v>Initial</v>
      </c>
      <c r="AH65" s="84" t="str">
        <f t="shared" si="18"/>
        <v>RLIS</v>
      </c>
      <c r="AI65" s="85">
        <f t="shared" si="19"/>
        <v>0</v>
      </c>
    </row>
    <row r="66" spans="1:35" ht="15">
      <c r="A66" s="60" t="s">
        <v>449</v>
      </c>
      <c r="B66" s="61" t="s">
        <v>450</v>
      </c>
      <c r="C66" s="62" t="s">
        <v>451</v>
      </c>
      <c r="D66" s="63" t="s">
        <v>452</v>
      </c>
      <c r="E66" s="63" t="s">
        <v>453</v>
      </c>
      <c r="F66" s="64" t="s">
        <v>44</v>
      </c>
      <c r="G66" s="65" t="s">
        <v>454</v>
      </c>
      <c r="H66" s="66" t="s">
        <v>455</v>
      </c>
      <c r="I66" s="67">
        <v>6623984000</v>
      </c>
      <c r="J66" s="68" t="s">
        <v>47</v>
      </c>
      <c r="K66" s="69" t="s">
        <v>48</v>
      </c>
      <c r="L66" s="70"/>
      <c r="M66" s="71">
        <v>706.7</v>
      </c>
      <c r="N66" s="72"/>
      <c r="O66" s="73">
        <v>62.67281105990783</v>
      </c>
      <c r="P66" s="74" t="s">
        <v>49</v>
      </c>
      <c r="Q66" s="75"/>
      <c r="R66" s="76"/>
      <c r="S66" s="77" t="s">
        <v>49</v>
      </c>
      <c r="T66" s="78">
        <v>124680.51262000324</v>
      </c>
      <c r="U66" s="79">
        <v>8092.78</v>
      </c>
      <c r="V66" s="80">
        <v>9683.135089729736</v>
      </c>
      <c r="W66" s="86">
        <v>25604.29</v>
      </c>
      <c r="X66" s="82" t="s">
        <v>81</v>
      </c>
      <c r="Y66" s="83" t="s">
        <v>50</v>
      </c>
      <c r="Z66" s="62">
        <f t="shared" si="10"/>
        <v>0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4" t="str">
        <f t="shared" si="14"/>
        <v>-</v>
      </c>
      <c r="AE66" s="62">
        <f t="shared" si="15"/>
        <v>1</v>
      </c>
      <c r="AF66" s="63">
        <f t="shared" si="16"/>
        <v>1</v>
      </c>
      <c r="AG66" s="63" t="str">
        <f t="shared" si="17"/>
        <v>Initial</v>
      </c>
      <c r="AH66" s="84" t="str">
        <f t="shared" si="18"/>
        <v>RLIS</v>
      </c>
      <c r="AI66" s="85">
        <f t="shared" si="19"/>
        <v>0</v>
      </c>
    </row>
    <row r="67" spans="1:35" ht="15">
      <c r="A67" s="60" t="s">
        <v>456</v>
      </c>
      <c r="B67" s="61" t="s">
        <v>457</v>
      </c>
      <c r="C67" s="62" t="s">
        <v>458</v>
      </c>
      <c r="D67" s="63" t="s">
        <v>459</v>
      </c>
      <c r="E67" s="63" t="s">
        <v>460</v>
      </c>
      <c r="F67" s="64" t="s">
        <v>44</v>
      </c>
      <c r="G67" s="65" t="s">
        <v>461</v>
      </c>
      <c r="H67" s="66" t="s">
        <v>46</v>
      </c>
      <c r="I67" s="67">
        <v>6624872305</v>
      </c>
      <c r="J67" s="68" t="s">
        <v>65</v>
      </c>
      <c r="K67" s="69" t="s">
        <v>49</v>
      </c>
      <c r="L67" s="70"/>
      <c r="M67" s="71">
        <v>1596.08</v>
      </c>
      <c r="N67" s="72"/>
      <c r="O67" s="73">
        <v>43.611227482195225</v>
      </c>
      <c r="P67" s="74" t="s">
        <v>49</v>
      </c>
      <c r="Q67" s="75"/>
      <c r="R67" s="76"/>
      <c r="S67" s="77" t="s">
        <v>49</v>
      </c>
      <c r="T67" s="78">
        <v>266390.62759058684</v>
      </c>
      <c r="U67" s="79">
        <v>10919.1</v>
      </c>
      <c r="V67" s="80">
        <v>14452.467538677098</v>
      </c>
      <c r="W67" s="86">
        <v>31054.7</v>
      </c>
      <c r="X67" s="82" t="s">
        <v>50</v>
      </c>
      <c r="Y67" s="83" t="s">
        <v>50</v>
      </c>
      <c r="Z67" s="62">
        <f t="shared" si="10"/>
        <v>1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4" t="str">
        <f t="shared" si="14"/>
        <v>-</v>
      </c>
      <c r="AE67" s="62">
        <f t="shared" si="15"/>
        <v>1</v>
      </c>
      <c r="AF67" s="63">
        <f t="shared" si="16"/>
        <v>1</v>
      </c>
      <c r="AG67" s="63" t="str">
        <f t="shared" si="17"/>
        <v>Initial</v>
      </c>
      <c r="AH67" s="84" t="str">
        <f t="shared" si="18"/>
        <v>RLIS</v>
      </c>
      <c r="AI67" s="85">
        <f t="shared" si="19"/>
        <v>0</v>
      </c>
    </row>
    <row r="68" spans="1:35" ht="15">
      <c r="A68" s="60" t="s">
        <v>462</v>
      </c>
      <c r="B68" s="61" t="s">
        <v>463</v>
      </c>
      <c r="C68" s="62" t="s">
        <v>464</v>
      </c>
      <c r="D68" s="63" t="s">
        <v>465</v>
      </c>
      <c r="E68" s="63" t="s">
        <v>466</v>
      </c>
      <c r="F68" s="64" t="s">
        <v>44</v>
      </c>
      <c r="G68" s="65" t="s">
        <v>467</v>
      </c>
      <c r="H68" s="66" t="s">
        <v>468</v>
      </c>
      <c r="I68" s="67">
        <v>6012762216</v>
      </c>
      <c r="J68" s="68" t="s">
        <v>65</v>
      </c>
      <c r="K68" s="69" t="s">
        <v>49</v>
      </c>
      <c r="L68" s="70"/>
      <c r="M68" s="71">
        <v>2201.79</v>
      </c>
      <c r="N68" s="72"/>
      <c r="O68" s="73">
        <v>23.93107849393746</v>
      </c>
      <c r="P68" s="74" t="s">
        <v>49</v>
      </c>
      <c r="Q68" s="75"/>
      <c r="R68" s="76"/>
      <c r="S68" s="77" t="s">
        <v>49</v>
      </c>
      <c r="T68" s="78">
        <v>86371.16188442636</v>
      </c>
      <c r="U68" s="79">
        <v>3979.56</v>
      </c>
      <c r="V68" s="80">
        <v>8749.699808523974</v>
      </c>
      <c r="W68" s="86">
        <v>7591.8</v>
      </c>
      <c r="X68" s="82" t="s">
        <v>50</v>
      </c>
      <c r="Y68" s="83" t="s">
        <v>50</v>
      </c>
      <c r="Z68" s="62">
        <f t="shared" si="10"/>
        <v>1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4" t="str">
        <f t="shared" si="14"/>
        <v>-</v>
      </c>
      <c r="AE68" s="62">
        <f t="shared" si="15"/>
        <v>1</v>
      </c>
      <c r="AF68" s="63">
        <f t="shared" si="16"/>
        <v>1</v>
      </c>
      <c r="AG68" s="63" t="str">
        <f t="shared" si="17"/>
        <v>Initial</v>
      </c>
      <c r="AH68" s="84" t="str">
        <f t="shared" si="18"/>
        <v>RLIS</v>
      </c>
      <c r="AI68" s="85">
        <f t="shared" si="19"/>
        <v>0</v>
      </c>
    </row>
    <row r="69" spans="1:35" ht="15">
      <c r="A69" s="60" t="s">
        <v>469</v>
      </c>
      <c r="B69" s="61" t="s">
        <v>470</v>
      </c>
      <c r="C69" s="62" t="s">
        <v>471</v>
      </c>
      <c r="D69" s="63" t="s">
        <v>472</v>
      </c>
      <c r="E69" s="63" t="s">
        <v>473</v>
      </c>
      <c r="F69" s="64" t="s">
        <v>44</v>
      </c>
      <c r="G69" s="65" t="s">
        <v>474</v>
      </c>
      <c r="H69" s="66" t="s">
        <v>475</v>
      </c>
      <c r="I69" s="67">
        <v>6627264527</v>
      </c>
      <c r="J69" s="68" t="s">
        <v>47</v>
      </c>
      <c r="K69" s="69" t="s">
        <v>48</v>
      </c>
      <c r="L69" s="70"/>
      <c r="M69" s="71">
        <v>1918.92</v>
      </c>
      <c r="N69" s="72"/>
      <c r="O69" s="73">
        <v>40.140227870289216</v>
      </c>
      <c r="P69" s="74" t="s">
        <v>49</v>
      </c>
      <c r="Q69" s="75"/>
      <c r="R69" s="76"/>
      <c r="S69" s="77" t="s">
        <v>49</v>
      </c>
      <c r="T69" s="78">
        <v>281690.01064201817</v>
      </c>
      <c r="U69" s="79">
        <v>13082.47</v>
      </c>
      <c r="V69" s="80">
        <v>16652.47792600983</v>
      </c>
      <c r="W69" s="86">
        <v>40348.81</v>
      </c>
      <c r="X69" s="82" t="s">
        <v>50</v>
      </c>
      <c r="Y69" s="83" t="s">
        <v>50</v>
      </c>
      <c r="Z69" s="62">
        <f t="shared" si="10"/>
        <v>0</v>
      </c>
      <c r="AA69" s="63">
        <f t="shared" si="11"/>
        <v>0</v>
      </c>
      <c r="AB69" s="63">
        <f t="shared" si="12"/>
        <v>0</v>
      </c>
      <c r="AC69" s="63">
        <f t="shared" si="13"/>
        <v>0</v>
      </c>
      <c r="AD69" s="84" t="str">
        <f t="shared" si="14"/>
        <v>-</v>
      </c>
      <c r="AE69" s="62">
        <f t="shared" si="15"/>
        <v>1</v>
      </c>
      <c r="AF69" s="63">
        <f t="shared" si="16"/>
        <v>1</v>
      </c>
      <c r="AG69" s="63" t="str">
        <f t="shared" si="17"/>
        <v>Initial</v>
      </c>
      <c r="AH69" s="84" t="str">
        <f t="shared" si="18"/>
        <v>RLIS</v>
      </c>
      <c r="AI69" s="85">
        <f t="shared" si="19"/>
        <v>0</v>
      </c>
    </row>
    <row r="70" spans="1:35" ht="15">
      <c r="A70" s="60" t="s">
        <v>476</v>
      </c>
      <c r="B70" s="61" t="s">
        <v>477</v>
      </c>
      <c r="C70" s="62" t="s">
        <v>478</v>
      </c>
      <c r="D70" s="63" t="s">
        <v>479</v>
      </c>
      <c r="E70" s="63" t="s">
        <v>480</v>
      </c>
      <c r="F70" s="64" t="s">
        <v>44</v>
      </c>
      <c r="G70" s="65" t="s">
        <v>481</v>
      </c>
      <c r="H70" s="66" t="s">
        <v>482</v>
      </c>
      <c r="I70" s="67">
        <v>6624472353</v>
      </c>
      <c r="J70" s="68" t="s">
        <v>73</v>
      </c>
      <c r="K70" s="69" t="s">
        <v>48</v>
      </c>
      <c r="L70" s="70"/>
      <c r="M70" s="71">
        <v>664.69</v>
      </c>
      <c r="N70" s="72"/>
      <c r="O70" s="73">
        <v>36.533084808946874</v>
      </c>
      <c r="P70" s="74" t="s">
        <v>49</v>
      </c>
      <c r="Q70" s="75"/>
      <c r="R70" s="76"/>
      <c r="S70" s="77" t="s">
        <v>49</v>
      </c>
      <c r="T70" s="78">
        <v>91172.92572984936</v>
      </c>
      <c r="U70" s="79">
        <v>5247.86</v>
      </c>
      <c r="V70" s="80">
        <v>6694.113194400292</v>
      </c>
      <c r="W70" s="86">
        <v>6784.71</v>
      </c>
      <c r="X70" s="82" t="s">
        <v>50</v>
      </c>
      <c r="Y70" s="83" t="s">
        <v>50</v>
      </c>
      <c r="Z70" s="62">
        <f aca="true" t="shared" si="20" ref="Z70:Z103">IF(OR(K70="YES",TRIM(L70)="YES"),1,0)</f>
        <v>0</v>
      </c>
      <c r="AA70" s="63">
        <f aca="true" t="shared" si="21" ref="AA70:AA103">IF(OR(AND(ISNUMBER(M70),AND(M70&gt;0,M70&lt;600)),AND(ISNUMBER(M70),AND(M70&gt;0,N70="YES"))),1,0)</f>
        <v>0</v>
      </c>
      <c r="AB70" s="63">
        <f aca="true" t="shared" si="22" ref="AB70:AB103">IF(AND(OR(K70="YES",TRIM(L70)="YES"),(Z70=0)),"Trouble",0)</f>
        <v>0</v>
      </c>
      <c r="AC70" s="63">
        <f aca="true" t="shared" si="23" ref="AC70:AC103">IF(AND(OR(AND(ISNUMBER(M70),AND(M70&gt;0,M70&lt;600)),AND(ISNUMBER(M70),AND(M70&gt;0,N70="YES"))),(AA70=0)),"Trouble",0)</f>
        <v>0</v>
      </c>
      <c r="AD70" s="84" t="str">
        <f aca="true" t="shared" si="24" ref="AD70:AD103">IF(AND(Z70=1,AA70=1),"SRSA","-")</f>
        <v>-</v>
      </c>
      <c r="AE70" s="62">
        <f aca="true" t="shared" si="25" ref="AE70:AE103">IF(S70="YES",1,0)</f>
        <v>1</v>
      </c>
      <c r="AF70" s="63">
        <f aca="true" t="shared" si="26" ref="AF70:AF103">IF(OR(AND(ISNUMBER(Q70),Q70&gt;=20),(AND(ISNUMBER(Q70)=FALSE,AND(ISNUMBER(O70),O70&gt;=20)))),1,0)</f>
        <v>1</v>
      </c>
      <c r="AG70" s="63" t="str">
        <f aca="true" t="shared" si="27" ref="AG70:AG101">IF(AND(AE70=1,AF70=1),"Initial",0)</f>
        <v>Initial</v>
      </c>
      <c r="AH70" s="84" t="str">
        <f aca="true" t="shared" si="28" ref="AH70:AH101">IF(AND(AND(AG70="Initial",AI70=0),AND(ISNUMBER(M70),M70&gt;0)),"RLIS","-")</f>
        <v>RLIS</v>
      </c>
      <c r="AI70" s="85">
        <f aca="true" t="shared" si="29" ref="AI70:AI103">IF(AND(AD70="SRSA",AG70="Initial"),"SRSA",0)</f>
        <v>0</v>
      </c>
    </row>
    <row r="71" spans="1:35" ht="15">
      <c r="A71" s="60" t="s">
        <v>483</v>
      </c>
      <c r="B71" s="61" t="s">
        <v>484</v>
      </c>
      <c r="C71" s="62" t="s">
        <v>485</v>
      </c>
      <c r="D71" s="63" t="s">
        <v>486</v>
      </c>
      <c r="E71" s="63" t="s">
        <v>487</v>
      </c>
      <c r="F71" s="64" t="s">
        <v>44</v>
      </c>
      <c r="G71" s="65" t="s">
        <v>488</v>
      </c>
      <c r="H71" s="66" t="s">
        <v>489</v>
      </c>
      <c r="I71" s="67">
        <v>6623231472</v>
      </c>
      <c r="J71" s="68" t="s">
        <v>65</v>
      </c>
      <c r="K71" s="69" t="s">
        <v>49</v>
      </c>
      <c r="L71" s="70"/>
      <c r="M71" s="71">
        <v>800.74</v>
      </c>
      <c r="N71" s="72"/>
      <c r="O71" s="73">
        <v>37.08293612964728</v>
      </c>
      <c r="P71" s="74" t="s">
        <v>49</v>
      </c>
      <c r="Q71" s="75"/>
      <c r="R71" s="76"/>
      <c r="S71" s="77" t="s">
        <v>49</v>
      </c>
      <c r="T71" s="78">
        <v>176894.6015610663</v>
      </c>
      <c r="U71" s="79">
        <v>8014.62</v>
      </c>
      <c r="V71" s="80">
        <v>8373.219038199952</v>
      </c>
      <c r="W71" s="86">
        <v>22568.64</v>
      </c>
      <c r="X71" s="82" t="s">
        <v>50</v>
      </c>
      <c r="Y71" s="83" t="s">
        <v>50</v>
      </c>
      <c r="Z71" s="62">
        <f t="shared" si="20"/>
        <v>1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4" t="str">
        <f t="shared" si="24"/>
        <v>-</v>
      </c>
      <c r="AE71" s="62">
        <f t="shared" si="25"/>
        <v>1</v>
      </c>
      <c r="AF71" s="63">
        <f t="shared" si="26"/>
        <v>1</v>
      </c>
      <c r="AG71" s="63" t="str">
        <f t="shared" si="27"/>
        <v>Initial</v>
      </c>
      <c r="AH71" s="84" t="str">
        <f t="shared" si="28"/>
        <v>RLIS</v>
      </c>
      <c r="AI71" s="85">
        <f t="shared" si="29"/>
        <v>0</v>
      </c>
    </row>
    <row r="72" spans="1:35" ht="15">
      <c r="A72" s="60" t="s">
        <v>490</v>
      </c>
      <c r="B72" s="61" t="s">
        <v>491</v>
      </c>
      <c r="C72" s="62" t="s">
        <v>492</v>
      </c>
      <c r="D72" s="63" t="s">
        <v>493</v>
      </c>
      <c r="E72" s="63" t="s">
        <v>494</v>
      </c>
      <c r="F72" s="64" t="s">
        <v>44</v>
      </c>
      <c r="G72" s="65" t="s">
        <v>495</v>
      </c>
      <c r="H72" s="66" t="s">
        <v>496</v>
      </c>
      <c r="I72" s="67">
        <v>6017987744</v>
      </c>
      <c r="J72" s="68" t="s">
        <v>65</v>
      </c>
      <c r="K72" s="69" t="s">
        <v>49</v>
      </c>
      <c r="L72" s="70"/>
      <c r="M72" s="71">
        <v>2994.79</v>
      </c>
      <c r="N72" s="72"/>
      <c r="O72" s="73">
        <v>21.49350649350649</v>
      </c>
      <c r="P72" s="74" t="s">
        <v>49</v>
      </c>
      <c r="Q72" s="75"/>
      <c r="R72" s="76"/>
      <c r="S72" s="77" t="s">
        <v>49</v>
      </c>
      <c r="T72" s="78">
        <v>170082.420112784</v>
      </c>
      <c r="U72" s="79">
        <v>5607.58</v>
      </c>
      <c r="V72" s="80">
        <v>12029.709558695296</v>
      </c>
      <c r="W72" s="86">
        <v>9725.44</v>
      </c>
      <c r="X72" s="82" t="s">
        <v>50</v>
      </c>
      <c r="Y72" s="83" t="s">
        <v>50</v>
      </c>
      <c r="Z72" s="62">
        <f t="shared" si="20"/>
        <v>1</v>
      </c>
      <c r="AA72" s="63">
        <f t="shared" si="21"/>
        <v>0</v>
      </c>
      <c r="AB72" s="63">
        <f t="shared" si="22"/>
        <v>0</v>
      </c>
      <c r="AC72" s="63">
        <f t="shared" si="23"/>
        <v>0</v>
      </c>
      <c r="AD72" s="84" t="str">
        <f t="shared" si="24"/>
        <v>-</v>
      </c>
      <c r="AE72" s="62">
        <f t="shared" si="25"/>
        <v>1</v>
      </c>
      <c r="AF72" s="63">
        <f t="shared" si="26"/>
        <v>1</v>
      </c>
      <c r="AG72" s="63" t="str">
        <f t="shared" si="27"/>
        <v>Initial</v>
      </c>
      <c r="AH72" s="84" t="str">
        <f t="shared" si="28"/>
        <v>RLIS</v>
      </c>
      <c r="AI72" s="85">
        <f t="shared" si="29"/>
        <v>0</v>
      </c>
    </row>
    <row r="73" spans="1:35" ht="15">
      <c r="A73" s="60" t="s">
        <v>497</v>
      </c>
      <c r="B73" s="61" t="s">
        <v>498</v>
      </c>
      <c r="C73" s="62" t="s">
        <v>499</v>
      </c>
      <c r="D73" s="63" t="s">
        <v>500</v>
      </c>
      <c r="E73" s="63" t="s">
        <v>501</v>
      </c>
      <c r="F73" s="64" t="s">
        <v>44</v>
      </c>
      <c r="G73" s="65" t="s">
        <v>502</v>
      </c>
      <c r="H73" s="66" t="s">
        <v>46</v>
      </c>
      <c r="I73" s="67">
        <v>6019643211</v>
      </c>
      <c r="J73" s="68" t="s">
        <v>229</v>
      </c>
      <c r="K73" s="69" t="s">
        <v>49</v>
      </c>
      <c r="L73" s="70"/>
      <c r="M73" s="71">
        <v>1259.16</v>
      </c>
      <c r="N73" s="72"/>
      <c r="O73" s="73">
        <v>26.534296028880867</v>
      </c>
      <c r="P73" s="74" t="s">
        <v>49</v>
      </c>
      <c r="Q73" s="75"/>
      <c r="R73" s="76"/>
      <c r="S73" s="77" t="s">
        <v>49</v>
      </c>
      <c r="T73" s="78">
        <v>129198.02001882839</v>
      </c>
      <c r="U73" s="79">
        <v>3903.38</v>
      </c>
      <c r="V73" s="80">
        <v>6661.79118524957</v>
      </c>
      <c r="W73" s="86">
        <v>8635.4</v>
      </c>
      <c r="X73" s="82" t="s">
        <v>81</v>
      </c>
      <c r="Y73" s="83" t="s">
        <v>50</v>
      </c>
      <c r="Z73" s="62">
        <f t="shared" si="20"/>
        <v>1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4" t="str">
        <f t="shared" si="24"/>
        <v>-</v>
      </c>
      <c r="AE73" s="62">
        <f t="shared" si="25"/>
        <v>1</v>
      </c>
      <c r="AF73" s="63">
        <f t="shared" si="26"/>
        <v>1</v>
      </c>
      <c r="AG73" s="63" t="str">
        <f t="shared" si="27"/>
        <v>Initial</v>
      </c>
      <c r="AH73" s="84" t="str">
        <f t="shared" si="28"/>
        <v>RLIS</v>
      </c>
      <c r="AI73" s="85">
        <f t="shared" si="29"/>
        <v>0</v>
      </c>
    </row>
    <row r="74" spans="1:35" ht="15">
      <c r="A74" s="60" t="s">
        <v>503</v>
      </c>
      <c r="B74" s="61" t="s">
        <v>504</v>
      </c>
      <c r="C74" s="62" t="s">
        <v>505</v>
      </c>
      <c r="D74" s="63" t="s">
        <v>506</v>
      </c>
      <c r="E74" s="63" t="s">
        <v>419</v>
      </c>
      <c r="F74" s="64" t="s">
        <v>44</v>
      </c>
      <c r="G74" s="65" t="s">
        <v>420</v>
      </c>
      <c r="H74" s="66" t="s">
        <v>507</v>
      </c>
      <c r="I74" s="67">
        <v>6016562672</v>
      </c>
      <c r="J74" s="68" t="s">
        <v>73</v>
      </c>
      <c r="K74" s="69" t="s">
        <v>48</v>
      </c>
      <c r="L74" s="70"/>
      <c r="M74" s="71">
        <v>1115</v>
      </c>
      <c r="N74" s="72"/>
      <c r="O74" s="73">
        <v>37.819548872180455</v>
      </c>
      <c r="P74" s="74" t="s">
        <v>49</v>
      </c>
      <c r="Q74" s="75"/>
      <c r="R74" s="76"/>
      <c r="S74" s="77" t="s">
        <v>49</v>
      </c>
      <c r="T74" s="78">
        <v>127774.32050081079</v>
      </c>
      <c r="U74" s="79">
        <v>6265.16</v>
      </c>
      <c r="V74" s="80">
        <v>8845.164013596115</v>
      </c>
      <c r="W74" s="86">
        <v>16783.27</v>
      </c>
      <c r="X74" s="82" t="s">
        <v>50</v>
      </c>
      <c r="Y74" s="83" t="s">
        <v>50</v>
      </c>
      <c r="Z74" s="62">
        <f t="shared" si="20"/>
        <v>0</v>
      </c>
      <c r="AA74" s="63">
        <f t="shared" si="21"/>
        <v>0</v>
      </c>
      <c r="AB74" s="63">
        <f t="shared" si="22"/>
        <v>0</v>
      </c>
      <c r="AC74" s="63">
        <f t="shared" si="23"/>
        <v>0</v>
      </c>
      <c r="AD74" s="84" t="str">
        <f t="shared" si="24"/>
        <v>-</v>
      </c>
      <c r="AE74" s="62">
        <f t="shared" si="25"/>
        <v>1</v>
      </c>
      <c r="AF74" s="63">
        <f t="shared" si="26"/>
        <v>1</v>
      </c>
      <c r="AG74" s="63" t="str">
        <f t="shared" si="27"/>
        <v>Initial</v>
      </c>
      <c r="AH74" s="84" t="str">
        <f t="shared" si="28"/>
        <v>RLIS</v>
      </c>
      <c r="AI74" s="85">
        <f t="shared" si="29"/>
        <v>0</v>
      </c>
    </row>
    <row r="75" spans="1:35" ht="15">
      <c r="A75" s="60" t="s">
        <v>508</v>
      </c>
      <c r="B75" s="61" t="s">
        <v>509</v>
      </c>
      <c r="C75" s="62" t="s">
        <v>510</v>
      </c>
      <c r="D75" s="63" t="s">
        <v>511</v>
      </c>
      <c r="E75" s="63" t="s">
        <v>512</v>
      </c>
      <c r="F75" s="64" t="s">
        <v>44</v>
      </c>
      <c r="G75" s="65" t="s">
        <v>513</v>
      </c>
      <c r="H75" s="66" t="s">
        <v>514</v>
      </c>
      <c r="I75" s="67">
        <v>6017983230</v>
      </c>
      <c r="J75" s="68" t="s">
        <v>73</v>
      </c>
      <c r="K75" s="69" t="s">
        <v>48</v>
      </c>
      <c r="L75" s="70"/>
      <c r="M75" s="71">
        <v>3402.57</v>
      </c>
      <c r="N75" s="72"/>
      <c r="O75" s="73">
        <v>29.83517629876904</v>
      </c>
      <c r="P75" s="74" t="s">
        <v>49</v>
      </c>
      <c r="Q75" s="75"/>
      <c r="R75" s="76"/>
      <c r="S75" s="77" t="s">
        <v>49</v>
      </c>
      <c r="T75" s="78">
        <v>338474.3029209925</v>
      </c>
      <c r="U75" s="79">
        <v>13799.71</v>
      </c>
      <c r="V75" s="80">
        <v>21204.66698726559</v>
      </c>
      <c r="W75" s="86">
        <v>26068.85</v>
      </c>
      <c r="X75" s="82" t="s">
        <v>50</v>
      </c>
      <c r="Y75" s="83" t="s">
        <v>50</v>
      </c>
      <c r="Z75" s="62">
        <f t="shared" si="20"/>
        <v>0</v>
      </c>
      <c r="AA75" s="63">
        <f t="shared" si="21"/>
        <v>0</v>
      </c>
      <c r="AB75" s="63">
        <f t="shared" si="22"/>
        <v>0</v>
      </c>
      <c r="AC75" s="63">
        <f t="shared" si="23"/>
        <v>0</v>
      </c>
      <c r="AD75" s="84" t="str">
        <f t="shared" si="24"/>
        <v>-</v>
      </c>
      <c r="AE75" s="62">
        <f t="shared" si="25"/>
        <v>1</v>
      </c>
      <c r="AF75" s="63">
        <f t="shared" si="26"/>
        <v>1</v>
      </c>
      <c r="AG75" s="63" t="str">
        <f t="shared" si="27"/>
        <v>Initial</v>
      </c>
      <c r="AH75" s="84" t="str">
        <f t="shared" si="28"/>
        <v>RLIS</v>
      </c>
      <c r="AI75" s="85">
        <f t="shared" si="29"/>
        <v>0</v>
      </c>
    </row>
    <row r="76" spans="1:35" ht="15">
      <c r="A76" s="60" t="s">
        <v>515</v>
      </c>
      <c r="B76" s="61" t="s">
        <v>516</v>
      </c>
      <c r="C76" s="62" t="s">
        <v>517</v>
      </c>
      <c r="D76" s="63" t="s">
        <v>518</v>
      </c>
      <c r="E76" s="63" t="s">
        <v>519</v>
      </c>
      <c r="F76" s="64" t="s">
        <v>44</v>
      </c>
      <c r="G76" s="65" t="s">
        <v>520</v>
      </c>
      <c r="H76" s="66" t="s">
        <v>521</v>
      </c>
      <c r="I76" s="67">
        <v>6624893336</v>
      </c>
      <c r="J76" s="68" t="s">
        <v>73</v>
      </c>
      <c r="K76" s="69" t="s">
        <v>48</v>
      </c>
      <c r="L76" s="70"/>
      <c r="M76" s="71">
        <v>2203.61</v>
      </c>
      <c r="N76" s="72"/>
      <c r="O76" s="73">
        <v>24.93150684931507</v>
      </c>
      <c r="P76" s="74" t="s">
        <v>49</v>
      </c>
      <c r="Q76" s="75"/>
      <c r="R76" s="76"/>
      <c r="S76" s="77" t="s">
        <v>49</v>
      </c>
      <c r="T76" s="78">
        <v>129311.86056160691</v>
      </c>
      <c r="U76" s="79">
        <v>5129.08</v>
      </c>
      <c r="V76" s="80">
        <v>8742.516768437345</v>
      </c>
      <c r="W76" s="86">
        <v>11838.71</v>
      </c>
      <c r="X76" s="82" t="s">
        <v>81</v>
      </c>
      <c r="Y76" s="83" t="s">
        <v>50</v>
      </c>
      <c r="Z76" s="62">
        <f t="shared" si="20"/>
        <v>0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4" t="str">
        <f t="shared" si="24"/>
        <v>-</v>
      </c>
      <c r="AE76" s="62">
        <f t="shared" si="25"/>
        <v>1</v>
      </c>
      <c r="AF76" s="63">
        <f t="shared" si="26"/>
        <v>1</v>
      </c>
      <c r="AG76" s="63" t="str">
        <f t="shared" si="27"/>
        <v>Initial</v>
      </c>
      <c r="AH76" s="84" t="str">
        <f t="shared" si="28"/>
        <v>RLIS</v>
      </c>
      <c r="AI76" s="85">
        <f t="shared" si="29"/>
        <v>0</v>
      </c>
    </row>
    <row r="77" spans="1:35" ht="15">
      <c r="A77" s="60" t="s">
        <v>522</v>
      </c>
      <c r="B77" s="61" t="s">
        <v>523</v>
      </c>
      <c r="C77" s="62" t="s">
        <v>524</v>
      </c>
      <c r="D77" s="63" t="s">
        <v>525</v>
      </c>
      <c r="E77" s="63" t="s">
        <v>526</v>
      </c>
      <c r="F77" s="64" t="s">
        <v>44</v>
      </c>
      <c r="G77" s="65" t="s">
        <v>527</v>
      </c>
      <c r="H77" s="66" t="s">
        <v>528</v>
      </c>
      <c r="I77" s="67">
        <v>6017958477</v>
      </c>
      <c r="J77" s="68" t="s">
        <v>73</v>
      </c>
      <c r="K77" s="69" t="s">
        <v>48</v>
      </c>
      <c r="L77" s="70"/>
      <c r="M77" s="71">
        <v>2115.19</v>
      </c>
      <c r="N77" s="72"/>
      <c r="O77" s="73">
        <v>22.67080745341615</v>
      </c>
      <c r="P77" s="74" t="s">
        <v>49</v>
      </c>
      <c r="Q77" s="75"/>
      <c r="R77" s="76"/>
      <c r="S77" s="77" t="s">
        <v>49</v>
      </c>
      <c r="T77" s="78">
        <v>157719.62031622167</v>
      </c>
      <c r="U77" s="79">
        <v>5026.8</v>
      </c>
      <c r="V77" s="80">
        <v>9499.91195309761</v>
      </c>
      <c r="W77" s="86">
        <v>8562.32</v>
      </c>
      <c r="X77" s="82" t="s">
        <v>50</v>
      </c>
      <c r="Y77" s="83" t="s">
        <v>50</v>
      </c>
      <c r="Z77" s="62">
        <f t="shared" si="20"/>
        <v>0</v>
      </c>
      <c r="AA77" s="63">
        <f t="shared" si="21"/>
        <v>0</v>
      </c>
      <c r="AB77" s="63">
        <f t="shared" si="22"/>
        <v>0</v>
      </c>
      <c r="AC77" s="63">
        <f t="shared" si="23"/>
        <v>0</v>
      </c>
      <c r="AD77" s="84" t="str">
        <f t="shared" si="24"/>
        <v>-</v>
      </c>
      <c r="AE77" s="62">
        <f t="shared" si="25"/>
        <v>1</v>
      </c>
      <c r="AF77" s="63">
        <f t="shared" si="26"/>
        <v>1</v>
      </c>
      <c r="AG77" s="63" t="str">
        <f t="shared" si="27"/>
        <v>Initial</v>
      </c>
      <c r="AH77" s="84" t="str">
        <f t="shared" si="28"/>
        <v>RLIS</v>
      </c>
      <c r="AI77" s="85">
        <f t="shared" si="29"/>
        <v>0</v>
      </c>
    </row>
    <row r="78" spans="1:35" ht="15">
      <c r="A78" s="60" t="s">
        <v>529</v>
      </c>
      <c r="B78" s="61" t="s">
        <v>530</v>
      </c>
      <c r="C78" s="62" t="s">
        <v>531</v>
      </c>
      <c r="D78" s="63" t="s">
        <v>191</v>
      </c>
      <c r="E78" s="63" t="s">
        <v>532</v>
      </c>
      <c r="F78" s="64" t="s">
        <v>44</v>
      </c>
      <c r="G78" s="65" t="s">
        <v>533</v>
      </c>
      <c r="H78" s="66" t="s">
        <v>46</v>
      </c>
      <c r="I78" s="67">
        <v>6623265451</v>
      </c>
      <c r="J78" s="68" t="s">
        <v>65</v>
      </c>
      <c r="K78" s="69" t="s">
        <v>49</v>
      </c>
      <c r="L78" s="70"/>
      <c r="M78" s="71">
        <v>1283.66</v>
      </c>
      <c r="N78" s="72"/>
      <c r="O78" s="73">
        <v>40.13566986998304</v>
      </c>
      <c r="P78" s="74" t="s">
        <v>49</v>
      </c>
      <c r="Q78" s="75"/>
      <c r="R78" s="76"/>
      <c r="S78" s="77" t="s">
        <v>49</v>
      </c>
      <c r="T78" s="78">
        <v>240143.49816841393</v>
      </c>
      <c r="U78" s="79">
        <v>10889.57</v>
      </c>
      <c r="V78" s="80">
        <v>12967.002007205605</v>
      </c>
      <c r="W78" s="86">
        <v>34304.07</v>
      </c>
      <c r="X78" s="82" t="s">
        <v>81</v>
      </c>
      <c r="Y78" s="83" t="s">
        <v>50</v>
      </c>
      <c r="Z78" s="62">
        <f t="shared" si="20"/>
        <v>1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4" t="str">
        <f t="shared" si="24"/>
        <v>-</v>
      </c>
      <c r="AE78" s="62">
        <f t="shared" si="25"/>
        <v>1</v>
      </c>
      <c r="AF78" s="63">
        <f t="shared" si="26"/>
        <v>1</v>
      </c>
      <c r="AG78" s="63" t="str">
        <f t="shared" si="27"/>
        <v>Initial</v>
      </c>
      <c r="AH78" s="84" t="str">
        <f t="shared" si="28"/>
        <v>RLIS</v>
      </c>
      <c r="AI78" s="85">
        <f t="shared" si="29"/>
        <v>0</v>
      </c>
    </row>
    <row r="79" spans="1:35" ht="15">
      <c r="A79" s="60" t="s">
        <v>534</v>
      </c>
      <c r="B79" s="61" t="s">
        <v>535</v>
      </c>
      <c r="C79" s="62" t="s">
        <v>536</v>
      </c>
      <c r="D79" s="63" t="s">
        <v>537</v>
      </c>
      <c r="E79" s="63" t="s">
        <v>538</v>
      </c>
      <c r="F79" s="64" t="s">
        <v>44</v>
      </c>
      <c r="G79" s="65" t="s">
        <v>539</v>
      </c>
      <c r="H79" s="66" t="s">
        <v>540</v>
      </c>
      <c r="I79" s="67">
        <v>6017762186</v>
      </c>
      <c r="J79" s="68" t="s">
        <v>65</v>
      </c>
      <c r="K79" s="69" t="s">
        <v>49</v>
      </c>
      <c r="L79" s="70"/>
      <c r="M79" s="71">
        <v>1941.13</v>
      </c>
      <c r="N79" s="72"/>
      <c r="O79" s="73">
        <v>33.23793949304988</v>
      </c>
      <c r="P79" s="74" t="s">
        <v>49</v>
      </c>
      <c r="Q79" s="75"/>
      <c r="R79" s="76"/>
      <c r="S79" s="77" t="s">
        <v>49</v>
      </c>
      <c r="T79" s="78">
        <v>203135.30432702485</v>
      </c>
      <c r="U79" s="79">
        <v>7275.88</v>
      </c>
      <c r="V79" s="80">
        <v>11542.31775680984</v>
      </c>
      <c r="W79" s="86">
        <v>18424.32</v>
      </c>
      <c r="X79" s="82" t="s">
        <v>50</v>
      </c>
      <c r="Y79" s="83" t="s">
        <v>50</v>
      </c>
      <c r="Z79" s="62">
        <f t="shared" si="20"/>
        <v>1</v>
      </c>
      <c r="AA79" s="63">
        <f t="shared" si="21"/>
        <v>0</v>
      </c>
      <c r="AB79" s="63">
        <f t="shared" si="22"/>
        <v>0</v>
      </c>
      <c r="AC79" s="63">
        <f t="shared" si="23"/>
        <v>0</v>
      </c>
      <c r="AD79" s="84" t="str">
        <f t="shared" si="24"/>
        <v>-</v>
      </c>
      <c r="AE79" s="62">
        <f t="shared" si="25"/>
        <v>1</v>
      </c>
      <c r="AF79" s="63">
        <f t="shared" si="26"/>
        <v>1</v>
      </c>
      <c r="AG79" s="63" t="str">
        <f t="shared" si="27"/>
        <v>Initial</v>
      </c>
      <c r="AH79" s="84" t="str">
        <f t="shared" si="28"/>
        <v>RLIS</v>
      </c>
      <c r="AI79" s="85">
        <f t="shared" si="29"/>
        <v>0</v>
      </c>
    </row>
    <row r="80" spans="1:35" ht="15">
      <c r="A80" s="60" t="s">
        <v>541</v>
      </c>
      <c r="B80" s="61" t="s">
        <v>542</v>
      </c>
      <c r="C80" s="62" t="s">
        <v>543</v>
      </c>
      <c r="D80" s="63" t="s">
        <v>544</v>
      </c>
      <c r="E80" s="63" t="s">
        <v>545</v>
      </c>
      <c r="F80" s="64" t="s">
        <v>44</v>
      </c>
      <c r="G80" s="65" t="s">
        <v>546</v>
      </c>
      <c r="H80" s="66" t="s">
        <v>46</v>
      </c>
      <c r="I80" s="67">
        <v>6017886581</v>
      </c>
      <c r="J80" s="68" t="s">
        <v>229</v>
      </c>
      <c r="K80" s="69" t="s">
        <v>49</v>
      </c>
      <c r="L80" s="70"/>
      <c r="M80" s="71">
        <v>728.16</v>
      </c>
      <c r="N80" s="72"/>
      <c r="O80" s="73">
        <v>35.43758967001435</v>
      </c>
      <c r="P80" s="74" t="s">
        <v>49</v>
      </c>
      <c r="Q80" s="75"/>
      <c r="R80" s="76"/>
      <c r="S80" s="77" t="s">
        <v>49</v>
      </c>
      <c r="T80" s="78">
        <v>63757.50579613104</v>
      </c>
      <c r="U80" s="79">
        <v>2467.74</v>
      </c>
      <c r="V80" s="80">
        <v>4055.3916831055367</v>
      </c>
      <c r="W80" s="86">
        <v>6393.55</v>
      </c>
      <c r="X80" s="82" t="s">
        <v>81</v>
      </c>
      <c r="Y80" s="83" t="s">
        <v>50</v>
      </c>
      <c r="Z80" s="62">
        <f t="shared" si="20"/>
        <v>1</v>
      </c>
      <c r="AA80" s="63">
        <f t="shared" si="21"/>
        <v>0</v>
      </c>
      <c r="AB80" s="63">
        <f t="shared" si="22"/>
        <v>0</v>
      </c>
      <c r="AC80" s="63">
        <f t="shared" si="23"/>
        <v>0</v>
      </c>
      <c r="AD80" s="84" t="str">
        <f t="shared" si="24"/>
        <v>-</v>
      </c>
      <c r="AE80" s="62">
        <f t="shared" si="25"/>
        <v>1</v>
      </c>
      <c r="AF80" s="63">
        <f t="shared" si="26"/>
        <v>1</v>
      </c>
      <c r="AG80" s="63" t="str">
        <f t="shared" si="27"/>
        <v>Initial</v>
      </c>
      <c r="AH80" s="84" t="str">
        <f t="shared" si="28"/>
        <v>RLIS</v>
      </c>
      <c r="AI80" s="85">
        <f t="shared" si="29"/>
        <v>0</v>
      </c>
    </row>
    <row r="81" spans="1:35" ht="15">
      <c r="A81" s="60" t="s">
        <v>547</v>
      </c>
      <c r="B81" s="61" t="s">
        <v>548</v>
      </c>
      <c r="C81" s="62" t="s">
        <v>549</v>
      </c>
      <c r="D81" s="63" t="s">
        <v>550</v>
      </c>
      <c r="E81" s="63" t="s">
        <v>212</v>
      </c>
      <c r="F81" s="64" t="s">
        <v>44</v>
      </c>
      <c r="G81" s="65" t="s">
        <v>213</v>
      </c>
      <c r="H81" s="66" t="s">
        <v>46</v>
      </c>
      <c r="I81" s="67">
        <v>6014693861</v>
      </c>
      <c r="J81" s="68" t="s">
        <v>47</v>
      </c>
      <c r="K81" s="69" t="s">
        <v>48</v>
      </c>
      <c r="L81" s="70"/>
      <c r="M81" s="71">
        <v>3616.78</v>
      </c>
      <c r="N81" s="72"/>
      <c r="O81" s="73">
        <v>29.57032292500667</v>
      </c>
      <c r="P81" s="74" t="s">
        <v>49</v>
      </c>
      <c r="Q81" s="75"/>
      <c r="R81" s="76"/>
      <c r="S81" s="77" t="s">
        <v>49</v>
      </c>
      <c r="T81" s="78">
        <v>261245.25011469025</v>
      </c>
      <c r="U81" s="79">
        <v>10471.75</v>
      </c>
      <c r="V81" s="80">
        <v>17339.180970342968</v>
      </c>
      <c r="W81" s="86">
        <v>25914.29</v>
      </c>
      <c r="X81" s="82" t="s">
        <v>50</v>
      </c>
      <c r="Y81" s="83" t="s">
        <v>50</v>
      </c>
      <c r="Z81" s="62">
        <f t="shared" si="20"/>
        <v>0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4" t="str">
        <f t="shared" si="24"/>
        <v>-</v>
      </c>
      <c r="AE81" s="62">
        <f t="shared" si="25"/>
        <v>1</v>
      </c>
      <c r="AF81" s="63">
        <f t="shared" si="26"/>
        <v>1</v>
      </c>
      <c r="AG81" s="63" t="str">
        <f t="shared" si="27"/>
        <v>Initial</v>
      </c>
      <c r="AH81" s="84" t="str">
        <f t="shared" si="28"/>
        <v>RLIS</v>
      </c>
      <c r="AI81" s="85">
        <f t="shared" si="29"/>
        <v>0</v>
      </c>
    </row>
    <row r="82" spans="1:35" ht="15">
      <c r="A82" s="60" t="s">
        <v>551</v>
      </c>
      <c r="B82" s="61" t="s">
        <v>552</v>
      </c>
      <c r="C82" s="62" t="s">
        <v>553</v>
      </c>
      <c r="D82" s="63" t="s">
        <v>554</v>
      </c>
      <c r="E82" s="63" t="s">
        <v>555</v>
      </c>
      <c r="F82" s="64" t="s">
        <v>44</v>
      </c>
      <c r="G82" s="65" t="s">
        <v>556</v>
      </c>
      <c r="H82" s="66" t="s">
        <v>46</v>
      </c>
      <c r="I82" s="67">
        <v>6017824296</v>
      </c>
      <c r="J82" s="68" t="s">
        <v>65</v>
      </c>
      <c r="K82" s="69" t="s">
        <v>49</v>
      </c>
      <c r="L82" s="70"/>
      <c r="M82" s="71">
        <v>2913.51</v>
      </c>
      <c r="N82" s="72"/>
      <c r="O82" s="73">
        <v>24.45690259285214</v>
      </c>
      <c r="P82" s="74" t="s">
        <v>49</v>
      </c>
      <c r="Q82" s="75"/>
      <c r="R82" s="76"/>
      <c r="S82" s="77" t="s">
        <v>49</v>
      </c>
      <c r="T82" s="78">
        <v>221254.5002884899</v>
      </c>
      <c r="U82" s="79">
        <v>7144.9</v>
      </c>
      <c r="V82" s="80">
        <v>12965.217363073545</v>
      </c>
      <c r="W82" s="86">
        <v>16738.21</v>
      </c>
      <c r="X82" s="82" t="s">
        <v>50</v>
      </c>
      <c r="Y82" s="83" t="s">
        <v>50</v>
      </c>
      <c r="Z82" s="62">
        <f t="shared" si="20"/>
        <v>1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4" t="str">
        <f t="shared" si="24"/>
        <v>-</v>
      </c>
      <c r="AE82" s="62">
        <f t="shared" si="25"/>
        <v>1</v>
      </c>
      <c r="AF82" s="63">
        <f t="shared" si="26"/>
        <v>1</v>
      </c>
      <c r="AG82" s="63" t="str">
        <f t="shared" si="27"/>
        <v>Initial</v>
      </c>
      <c r="AH82" s="84" t="str">
        <f t="shared" si="28"/>
        <v>RLIS</v>
      </c>
      <c r="AI82" s="85">
        <f t="shared" si="29"/>
        <v>0</v>
      </c>
    </row>
    <row r="83" spans="1:35" ht="15">
      <c r="A83" s="60" t="s">
        <v>557</v>
      </c>
      <c r="B83" s="61" t="s">
        <v>558</v>
      </c>
      <c r="C83" s="62" t="s">
        <v>559</v>
      </c>
      <c r="D83" s="63" t="s">
        <v>316</v>
      </c>
      <c r="E83" s="63" t="s">
        <v>560</v>
      </c>
      <c r="F83" s="64" t="s">
        <v>44</v>
      </c>
      <c r="G83" s="65" t="s">
        <v>561</v>
      </c>
      <c r="H83" s="66" t="s">
        <v>562</v>
      </c>
      <c r="I83" s="67">
        <v>6628734302</v>
      </c>
      <c r="J83" s="68" t="s">
        <v>65</v>
      </c>
      <c r="K83" s="69" t="s">
        <v>49</v>
      </c>
      <c r="L83" s="70"/>
      <c r="M83" s="71">
        <v>1078.54</v>
      </c>
      <c r="N83" s="72"/>
      <c r="O83" s="73">
        <v>51.955307262569825</v>
      </c>
      <c r="P83" s="74" t="s">
        <v>49</v>
      </c>
      <c r="Q83" s="75"/>
      <c r="R83" s="76"/>
      <c r="S83" s="77" t="s">
        <v>49</v>
      </c>
      <c r="T83" s="78">
        <v>218394.9527772979</v>
      </c>
      <c r="U83" s="79">
        <v>11128.56</v>
      </c>
      <c r="V83" s="80">
        <v>13753.616388856017</v>
      </c>
      <c r="W83" s="86">
        <v>29765.53</v>
      </c>
      <c r="X83" s="82" t="s">
        <v>50</v>
      </c>
      <c r="Y83" s="83" t="s">
        <v>50</v>
      </c>
      <c r="Z83" s="62">
        <f t="shared" si="20"/>
        <v>1</v>
      </c>
      <c r="AA83" s="63">
        <f t="shared" si="21"/>
        <v>0</v>
      </c>
      <c r="AB83" s="63">
        <f t="shared" si="22"/>
        <v>0</v>
      </c>
      <c r="AC83" s="63">
        <f t="shared" si="23"/>
        <v>0</v>
      </c>
      <c r="AD83" s="84" t="str">
        <f t="shared" si="24"/>
        <v>-</v>
      </c>
      <c r="AE83" s="62">
        <f t="shared" si="25"/>
        <v>1</v>
      </c>
      <c r="AF83" s="63">
        <f t="shared" si="26"/>
        <v>1</v>
      </c>
      <c r="AG83" s="63" t="str">
        <f t="shared" si="27"/>
        <v>Initial</v>
      </c>
      <c r="AH83" s="84" t="str">
        <f t="shared" si="28"/>
        <v>RLIS</v>
      </c>
      <c r="AI83" s="85">
        <f t="shared" si="29"/>
        <v>0</v>
      </c>
    </row>
    <row r="84" spans="1:35" ht="15">
      <c r="A84" s="60" t="s">
        <v>563</v>
      </c>
      <c r="B84" s="61" t="s">
        <v>564</v>
      </c>
      <c r="C84" s="62" t="s">
        <v>565</v>
      </c>
      <c r="D84" s="63" t="s">
        <v>566</v>
      </c>
      <c r="E84" s="63" t="s">
        <v>567</v>
      </c>
      <c r="F84" s="64" t="s">
        <v>44</v>
      </c>
      <c r="G84" s="65" t="s">
        <v>568</v>
      </c>
      <c r="H84" s="66" t="s">
        <v>569</v>
      </c>
      <c r="I84" s="67">
        <v>6625639361</v>
      </c>
      <c r="J84" s="68" t="s">
        <v>47</v>
      </c>
      <c r="K84" s="69" t="s">
        <v>48</v>
      </c>
      <c r="L84" s="70"/>
      <c r="M84" s="71">
        <v>4377.53</v>
      </c>
      <c r="N84" s="72"/>
      <c r="O84" s="73">
        <v>30.76414886588857</v>
      </c>
      <c r="P84" s="74" t="s">
        <v>49</v>
      </c>
      <c r="Q84" s="75"/>
      <c r="R84" s="76"/>
      <c r="S84" s="77" t="s">
        <v>49</v>
      </c>
      <c r="T84" s="78">
        <v>334188.1268372524</v>
      </c>
      <c r="U84" s="79">
        <v>11967.24</v>
      </c>
      <c r="V84" s="80">
        <v>21034.029852779673</v>
      </c>
      <c r="W84" s="86">
        <v>29186.62</v>
      </c>
      <c r="X84" s="82" t="s">
        <v>50</v>
      </c>
      <c r="Y84" s="83" t="s">
        <v>50</v>
      </c>
      <c r="Z84" s="62">
        <f t="shared" si="20"/>
        <v>0</v>
      </c>
      <c r="AA84" s="63">
        <f t="shared" si="21"/>
        <v>0</v>
      </c>
      <c r="AB84" s="63">
        <f t="shared" si="22"/>
        <v>0</v>
      </c>
      <c r="AC84" s="63">
        <f t="shared" si="23"/>
        <v>0</v>
      </c>
      <c r="AD84" s="84" t="str">
        <f t="shared" si="24"/>
        <v>-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4" t="str">
        <f t="shared" si="28"/>
        <v>RLIS</v>
      </c>
      <c r="AI84" s="85">
        <f t="shared" si="29"/>
        <v>0</v>
      </c>
    </row>
    <row r="85" spans="1:35" ht="15">
      <c r="A85" s="60" t="s">
        <v>570</v>
      </c>
      <c r="B85" s="61" t="s">
        <v>571</v>
      </c>
      <c r="C85" s="62" t="s">
        <v>572</v>
      </c>
      <c r="D85" s="63" t="s">
        <v>573</v>
      </c>
      <c r="E85" s="63" t="s">
        <v>574</v>
      </c>
      <c r="F85" s="64" t="s">
        <v>44</v>
      </c>
      <c r="G85" s="65" t="s">
        <v>575</v>
      </c>
      <c r="H85" s="66" t="s">
        <v>576</v>
      </c>
      <c r="I85" s="67">
        <v>6017833742</v>
      </c>
      <c r="J85" s="68" t="s">
        <v>65</v>
      </c>
      <c r="K85" s="69" t="s">
        <v>49</v>
      </c>
      <c r="L85" s="70"/>
      <c r="M85" s="71">
        <v>1877.08</v>
      </c>
      <c r="N85" s="72"/>
      <c r="O85" s="73">
        <v>39.12704598597038</v>
      </c>
      <c r="P85" s="74" t="s">
        <v>49</v>
      </c>
      <c r="Q85" s="75"/>
      <c r="R85" s="76"/>
      <c r="S85" s="77" t="s">
        <v>49</v>
      </c>
      <c r="T85" s="78">
        <v>276931.42550298764</v>
      </c>
      <c r="U85" s="79">
        <v>13882.389</v>
      </c>
      <c r="V85" s="80">
        <v>17775.88063092097</v>
      </c>
      <c r="W85" s="86">
        <v>35031.12</v>
      </c>
      <c r="X85" s="82" t="s">
        <v>81</v>
      </c>
      <c r="Y85" s="83" t="s">
        <v>50</v>
      </c>
      <c r="Z85" s="62">
        <f t="shared" si="20"/>
        <v>1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4" t="str">
        <f t="shared" si="24"/>
        <v>-</v>
      </c>
      <c r="AE85" s="62">
        <f t="shared" si="25"/>
        <v>1</v>
      </c>
      <c r="AF85" s="63">
        <f t="shared" si="26"/>
        <v>1</v>
      </c>
      <c r="AG85" s="63" t="str">
        <f t="shared" si="27"/>
        <v>Initial</v>
      </c>
      <c r="AH85" s="84" t="str">
        <f t="shared" si="28"/>
        <v>RLIS</v>
      </c>
      <c r="AI85" s="85">
        <f t="shared" si="29"/>
        <v>0</v>
      </c>
    </row>
    <row r="86" spans="1:35" ht="15">
      <c r="A86" s="60" t="s">
        <v>577</v>
      </c>
      <c r="B86" s="61" t="s">
        <v>578</v>
      </c>
      <c r="C86" s="62" t="s">
        <v>579</v>
      </c>
      <c r="D86" s="63" t="s">
        <v>580</v>
      </c>
      <c r="E86" s="63" t="s">
        <v>581</v>
      </c>
      <c r="F86" s="64" t="s">
        <v>44</v>
      </c>
      <c r="G86" s="65" t="s">
        <v>582</v>
      </c>
      <c r="H86" s="66" t="s">
        <v>583</v>
      </c>
      <c r="I86" s="67">
        <v>6628377156</v>
      </c>
      <c r="J86" s="68" t="s">
        <v>47</v>
      </c>
      <c r="K86" s="69" t="s">
        <v>48</v>
      </c>
      <c r="L86" s="70"/>
      <c r="M86" s="71">
        <v>2622.33</v>
      </c>
      <c r="N86" s="72"/>
      <c r="O86" s="73">
        <v>25.010250102501026</v>
      </c>
      <c r="P86" s="74" t="s">
        <v>49</v>
      </c>
      <c r="Q86" s="75"/>
      <c r="R86" s="76"/>
      <c r="S86" s="77" t="s">
        <v>49</v>
      </c>
      <c r="T86" s="78">
        <v>158615.96518120522</v>
      </c>
      <c r="U86" s="79">
        <v>5759.56</v>
      </c>
      <c r="V86" s="80">
        <v>11213.27395517787</v>
      </c>
      <c r="W86" s="86">
        <v>13454.55</v>
      </c>
      <c r="X86" s="82" t="s">
        <v>50</v>
      </c>
      <c r="Y86" s="83" t="s">
        <v>50</v>
      </c>
      <c r="Z86" s="62">
        <f t="shared" si="20"/>
        <v>0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4" t="str">
        <f t="shared" si="24"/>
        <v>-</v>
      </c>
      <c r="AE86" s="62">
        <f t="shared" si="25"/>
        <v>1</v>
      </c>
      <c r="AF86" s="63">
        <f t="shared" si="26"/>
        <v>1</v>
      </c>
      <c r="AG86" s="63" t="str">
        <f t="shared" si="27"/>
        <v>Initial</v>
      </c>
      <c r="AH86" s="84" t="str">
        <f t="shared" si="28"/>
        <v>RLIS</v>
      </c>
      <c r="AI86" s="85">
        <f t="shared" si="29"/>
        <v>0</v>
      </c>
    </row>
    <row r="87" spans="1:35" ht="15">
      <c r="A87" s="60" t="s">
        <v>584</v>
      </c>
      <c r="B87" s="61" t="s">
        <v>585</v>
      </c>
      <c r="C87" s="62" t="s">
        <v>586</v>
      </c>
      <c r="D87" s="63" t="s">
        <v>587</v>
      </c>
      <c r="E87" s="63" t="s">
        <v>487</v>
      </c>
      <c r="F87" s="64" t="s">
        <v>44</v>
      </c>
      <c r="G87" s="65" t="s">
        <v>488</v>
      </c>
      <c r="H87" s="66" t="s">
        <v>588</v>
      </c>
      <c r="I87" s="67">
        <v>6623244050</v>
      </c>
      <c r="J87" s="68" t="s">
        <v>73</v>
      </c>
      <c r="K87" s="69" t="s">
        <v>48</v>
      </c>
      <c r="L87" s="70"/>
      <c r="M87" s="71">
        <v>4044.5</v>
      </c>
      <c r="N87" s="72"/>
      <c r="O87" s="73">
        <v>29.070650797670293</v>
      </c>
      <c r="P87" s="74" t="s">
        <v>49</v>
      </c>
      <c r="Q87" s="75"/>
      <c r="R87" s="76"/>
      <c r="S87" s="77" t="s">
        <v>49</v>
      </c>
      <c r="T87" s="78">
        <v>291863.4321266122</v>
      </c>
      <c r="U87" s="79">
        <v>10430.71</v>
      </c>
      <c r="V87" s="80">
        <v>17149.804220116333</v>
      </c>
      <c r="W87" s="86">
        <v>25248.73</v>
      </c>
      <c r="X87" s="82" t="s">
        <v>50</v>
      </c>
      <c r="Y87" s="83" t="s">
        <v>50</v>
      </c>
      <c r="Z87" s="62">
        <f t="shared" si="20"/>
        <v>0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4" t="str">
        <f t="shared" si="24"/>
        <v>-</v>
      </c>
      <c r="AE87" s="62">
        <f t="shared" si="25"/>
        <v>1</v>
      </c>
      <c r="AF87" s="63">
        <f t="shared" si="26"/>
        <v>1</v>
      </c>
      <c r="AG87" s="63" t="str">
        <f t="shared" si="27"/>
        <v>Initial</v>
      </c>
      <c r="AH87" s="84" t="str">
        <f t="shared" si="28"/>
        <v>RLIS</v>
      </c>
      <c r="AI87" s="85">
        <f t="shared" si="29"/>
        <v>0</v>
      </c>
    </row>
    <row r="88" spans="1:35" ht="15">
      <c r="A88" s="60" t="s">
        <v>589</v>
      </c>
      <c r="B88" s="61" t="s">
        <v>590</v>
      </c>
      <c r="C88" s="62" t="s">
        <v>591</v>
      </c>
      <c r="D88" s="63" t="s">
        <v>592</v>
      </c>
      <c r="E88" s="63" t="s">
        <v>290</v>
      </c>
      <c r="F88" s="64" t="s">
        <v>44</v>
      </c>
      <c r="G88" s="65" t="s">
        <v>291</v>
      </c>
      <c r="H88" s="66" t="s">
        <v>46</v>
      </c>
      <c r="I88" s="67">
        <v>6628874919</v>
      </c>
      <c r="J88" s="68" t="s">
        <v>47</v>
      </c>
      <c r="K88" s="69" t="s">
        <v>48</v>
      </c>
      <c r="L88" s="70"/>
      <c r="M88" s="71">
        <v>1648.36</v>
      </c>
      <c r="N88" s="72"/>
      <c r="O88" s="73">
        <v>48.41650671785029</v>
      </c>
      <c r="P88" s="74" t="s">
        <v>49</v>
      </c>
      <c r="Q88" s="75"/>
      <c r="R88" s="76"/>
      <c r="S88" s="77" t="s">
        <v>49</v>
      </c>
      <c r="T88" s="78">
        <v>291802.6061999483</v>
      </c>
      <c r="U88" s="79">
        <v>15398.93</v>
      </c>
      <c r="V88" s="80">
        <v>18984.21963872857</v>
      </c>
      <c r="W88" s="86">
        <v>44638.7</v>
      </c>
      <c r="X88" s="82" t="s">
        <v>50</v>
      </c>
      <c r="Y88" s="83" t="s">
        <v>50</v>
      </c>
      <c r="Z88" s="62">
        <f t="shared" si="20"/>
        <v>0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4" t="str">
        <f t="shared" si="24"/>
        <v>-</v>
      </c>
      <c r="AE88" s="62">
        <f t="shared" si="25"/>
        <v>1</v>
      </c>
      <c r="AF88" s="63">
        <f t="shared" si="26"/>
        <v>1</v>
      </c>
      <c r="AG88" s="63" t="str">
        <f t="shared" si="27"/>
        <v>Initial</v>
      </c>
      <c r="AH88" s="84" t="str">
        <f t="shared" si="28"/>
        <v>RLIS</v>
      </c>
      <c r="AI88" s="85">
        <f t="shared" si="29"/>
        <v>0</v>
      </c>
    </row>
    <row r="89" spans="1:35" ht="15">
      <c r="A89" s="60" t="s">
        <v>593</v>
      </c>
      <c r="B89" s="61" t="s">
        <v>594</v>
      </c>
      <c r="C89" s="62" t="s">
        <v>595</v>
      </c>
      <c r="D89" s="63" t="s">
        <v>596</v>
      </c>
      <c r="E89" s="63" t="s">
        <v>597</v>
      </c>
      <c r="F89" s="64" t="s">
        <v>44</v>
      </c>
      <c r="G89" s="65" t="s">
        <v>598</v>
      </c>
      <c r="H89" s="66" t="s">
        <v>599</v>
      </c>
      <c r="I89" s="67">
        <v>6624233206</v>
      </c>
      <c r="J89" s="68" t="s">
        <v>47</v>
      </c>
      <c r="K89" s="69" t="s">
        <v>48</v>
      </c>
      <c r="L89" s="70"/>
      <c r="M89" s="71">
        <v>3141.51</v>
      </c>
      <c r="N89" s="72"/>
      <c r="O89" s="73">
        <v>22.53384912959381</v>
      </c>
      <c r="P89" s="74" t="s">
        <v>49</v>
      </c>
      <c r="Q89" s="75"/>
      <c r="R89" s="76"/>
      <c r="S89" s="77" t="s">
        <v>49</v>
      </c>
      <c r="T89" s="78">
        <v>196641.15822271953</v>
      </c>
      <c r="U89" s="79">
        <v>5504.55</v>
      </c>
      <c r="V89" s="80">
        <v>12305.150499602878</v>
      </c>
      <c r="W89" s="86">
        <v>11257.83</v>
      </c>
      <c r="X89" s="82" t="s">
        <v>50</v>
      </c>
      <c r="Y89" s="83" t="s">
        <v>50</v>
      </c>
      <c r="Z89" s="62">
        <f t="shared" si="20"/>
        <v>0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4" t="str">
        <f t="shared" si="24"/>
        <v>-</v>
      </c>
      <c r="AE89" s="62">
        <f t="shared" si="25"/>
        <v>1</v>
      </c>
      <c r="AF89" s="63">
        <f t="shared" si="26"/>
        <v>1</v>
      </c>
      <c r="AG89" s="63" t="str">
        <f t="shared" si="27"/>
        <v>Initial</v>
      </c>
      <c r="AH89" s="84" t="str">
        <f t="shared" si="28"/>
        <v>RLIS</v>
      </c>
      <c r="AI89" s="85">
        <f t="shared" si="29"/>
        <v>0</v>
      </c>
    </row>
    <row r="90" spans="1:35" ht="15">
      <c r="A90" s="60" t="s">
        <v>600</v>
      </c>
      <c r="B90" s="61" t="s">
        <v>601</v>
      </c>
      <c r="C90" s="62" t="s">
        <v>602</v>
      </c>
      <c r="D90" s="63" t="s">
        <v>603</v>
      </c>
      <c r="E90" s="63" t="s">
        <v>604</v>
      </c>
      <c r="F90" s="64" t="s">
        <v>44</v>
      </c>
      <c r="G90" s="65" t="s">
        <v>605</v>
      </c>
      <c r="H90" s="66" t="s">
        <v>182</v>
      </c>
      <c r="I90" s="67">
        <v>6017749579</v>
      </c>
      <c r="J90" s="68" t="s">
        <v>65</v>
      </c>
      <c r="K90" s="69" t="s">
        <v>49</v>
      </c>
      <c r="L90" s="70"/>
      <c r="M90" s="71">
        <v>857.31</v>
      </c>
      <c r="N90" s="72"/>
      <c r="O90" s="73">
        <v>30.79754601226994</v>
      </c>
      <c r="P90" s="74" t="s">
        <v>49</v>
      </c>
      <c r="Q90" s="75"/>
      <c r="R90" s="76"/>
      <c r="S90" s="77" t="s">
        <v>49</v>
      </c>
      <c r="T90" s="78">
        <v>60335.57690009057</v>
      </c>
      <c r="U90" s="79">
        <v>2505.1</v>
      </c>
      <c r="V90" s="80">
        <v>4400.94890038904</v>
      </c>
      <c r="W90" s="86">
        <v>5747.51</v>
      </c>
      <c r="X90" s="82" t="s">
        <v>81</v>
      </c>
      <c r="Y90" s="83" t="s">
        <v>50</v>
      </c>
      <c r="Z90" s="62">
        <f t="shared" si="20"/>
        <v>1</v>
      </c>
      <c r="AA90" s="63">
        <f t="shared" si="21"/>
        <v>0</v>
      </c>
      <c r="AB90" s="63">
        <f t="shared" si="22"/>
        <v>0</v>
      </c>
      <c r="AC90" s="63">
        <f t="shared" si="23"/>
        <v>0</v>
      </c>
      <c r="AD90" s="84" t="str">
        <f t="shared" si="24"/>
        <v>-</v>
      </c>
      <c r="AE90" s="62">
        <f t="shared" si="25"/>
        <v>1</v>
      </c>
      <c r="AF90" s="63">
        <f t="shared" si="26"/>
        <v>1</v>
      </c>
      <c r="AG90" s="63" t="str">
        <f t="shared" si="27"/>
        <v>Initial</v>
      </c>
      <c r="AH90" s="84" t="str">
        <f t="shared" si="28"/>
        <v>RLIS</v>
      </c>
      <c r="AI90" s="85">
        <f t="shared" si="29"/>
        <v>0</v>
      </c>
    </row>
    <row r="91" spans="1:35" ht="15">
      <c r="A91" s="60" t="s">
        <v>606</v>
      </c>
      <c r="B91" s="61" t="s">
        <v>607</v>
      </c>
      <c r="C91" s="62" t="s">
        <v>608</v>
      </c>
      <c r="D91" s="63" t="s">
        <v>609</v>
      </c>
      <c r="E91" s="63" t="s">
        <v>610</v>
      </c>
      <c r="F91" s="64" t="s">
        <v>44</v>
      </c>
      <c r="G91" s="65" t="s">
        <v>611</v>
      </c>
      <c r="H91" s="66" t="s">
        <v>46</v>
      </c>
      <c r="I91" s="67">
        <v>6016385122</v>
      </c>
      <c r="J91" s="68" t="s">
        <v>47</v>
      </c>
      <c r="K91" s="69" t="s">
        <v>48</v>
      </c>
      <c r="L91" s="70"/>
      <c r="M91" s="71">
        <v>8627.46</v>
      </c>
      <c r="N91" s="72"/>
      <c r="O91" s="73">
        <v>28.804060484297345</v>
      </c>
      <c r="P91" s="74" t="s">
        <v>49</v>
      </c>
      <c r="Q91" s="75"/>
      <c r="R91" s="76"/>
      <c r="S91" s="77" t="s">
        <v>49</v>
      </c>
      <c r="T91" s="78">
        <v>716571.1490803029</v>
      </c>
      <c r="U91" s="79">
        <v>24216.87</v>
      </c>
      <c r="V91" s="80">
        <v>43210.07462973891</v>
      </c>
      <c r="W91" s="86">
        <v>58104.12</v>
      </c>
      <c r="X91" s="82" t="s">
        <v>50</v>
      </c>
      <c r="Y91" s="83" t="s">
        <v>50</v>
      </c>
      <c r="Z91" s="62">
        <f t="shared" si="20"/>
        <v>0</v>
      </c>
      <c r="AA91" s="63">
        <f t="shared" si="21"/>
        <v>0</v>
      </c>
      <c r="AB91" s="63">
        <f t="shared" si="22"/>
        <v>0</v>
      </c>
      <c r="AC91" s="63">
        <f t="shared" si="23"/>
        <v>0</v>
      </c>
      <c r="AD91" s="84" t="str">
        <f t="shared" si="24"/>
        <v>-</v>
      </c>
      <c r="AE91" s="62">
        <f t="shared" si="25"/>
        <v>1</v>
      </c>
      <c r="AF91" s="63">
        <f t="shared" si="26"/>
        <v>1</v>
      </c>
      <c r="AG91" s="63" t="str">
        <f t="shared" si="27"/>
        <v>Initial</v>
      </c>
      <c r="AH91" s="84" t="str">
        <f t="shared" si="28"/>
        <v>RLIS</v>
      </c>
      <c r="AI91" s="85">
        <f t="shared" si="29"/>
        <v>0</v>
      </c>
    </row>
    <row r="92" spans="1:35" ht="15">
      <c r="A92" s="60" t="s">
        <v>612</v>
      </c>
      <c r="B92" s="61" t="s">
        <v>613</v>
      </c>
      <c r="C92" s="62" t="s">
        <v>614</v>
      </c>
      <c r="D92" s="63" t="s">
        <v>615</v>
      </c>
      <c r="E92" s="63" t="s">
        <v>616</v>
      </c>
      <c r="F92" s="64" t="s">
        <v>44</v>
      </c>
      <c r="G92" s="65" t="s">
        <v>617</v>
      </c>
      <c r="H92" s="66" t="s">
        <v>618</v>
      </c>
      <c r="I92" s="67">
        <v>6018763401</v>
      </c>
      <c r="J92" s="68" t="s">
        <v>65</v>
      </c>
      <c r="K92" s="69" t="s">
        <v>49</v>
      </c>
      <c r="L92" s="70"/>
      <c r="M92" s="71">
        <v>2446.17</v>
      </c>
      <c r="N92" s="72"/>
      <c r="O92" s="73">
        <v>36.74825174825175</v>
      </c>
      <c r="P92" s="74" t="s">
        <v>49</v>
      </c>
      <c r="Q92" s="75"/>
      <c r="R92" s="76"/>
      <c r="S92" s="77" t="s">
        <v>49</v>
      </c>
      <c r="T92" s="78">
        <v>315836.22432690987</v>
      </c>
      <c r="U92" s="79">
        <v>13296.73</v>
      </c>
      <c r="V92" s="80">
        <v>17271.7204074609</v>
      </c>
      <c r="W92" s="86">
        <v>40108.81</v>
      </c>
      <c r="X92" s="82" t="s">
        <v>50</v>
      </c>
      <c r="Y92" s="83" t="s">
        <v>50</v>
      </c>
      <c r="Z92" s="62">
        <f t="shared" si="20"/>
        <v>1</v>
      </c>
      <c r="AA92" s="63">
        <f t="shared" si="21"/>
        <v>0</v>
      </c>
      <c r="AB92" s="63">
        <f t="shared" si="22"/>
        <v>0</v>
      </c>
      <c r="AC92" s="63">
        <f t="shared" si="23"/>
        <v>0</v>
      </c>
      <c r="AD92" s="84" t="str">
        <f t="shared" si="24"/>
        <v>-</v>
      </c>
      <c r="AE92" s="62">
        <f t="shared" si="25"/>
        <v>1</v>
      </c>
      <c r="AF92" s="63">
        <f t="shared" si="26"/>
        <v>1</v>
      </c>
      <c r="AG92" s="63" t="str">
        <f t="shared" si="27"/>
        <v>Initial</v>
      </c>
      <c r="AH92" s="84" t="str">
        <f t="shared" si="28"/>
        <v>RLIS</v>
      </c>
      <c r="AI92" s="85">
        <f t="shared" si="29"/>
        <v>0</v>
      </c>
    </row>
    <row r="93" spans="1:35" ht="15">
      <c r="A93" s="60" t="s">
        <v>619</v>
      </c>
      <c r="B93" s="61" t="s">
        <v>620</v>
      </c>
      <c r="C93" s="62" t="s">
        <v>621</v>
      </c>
      <c r="D93" s="63" t="s">
        <v>622</v>
      </c>
      <c r="E93" s="63" t="s">
        <v>623</v>
      </c>
      <c r="F93" s="64" t="s">
        <v>44</v>
      </c>
      <c r="G93" s="65" t="s">
        <v>624</v>
      </c>
      <c r="H93" s="66" t="s">
        <v>625</v>
      </c>
      <c r="I93" s="67">
        <v>6624731203</v>
      </c>
      <c r="J93" s="68" t="s">
        <v>73</v>
      </c>
      <c r="K93" s="69" t="s">
        <v>48</v>
      </c>
      <c r="L93" s="70"/>
      <c r="M93" s="71">
        <v>1270.04</v>
      </c>
      <c r="N93" s="72"/>
      <c r="O93" s="73">
        <v>29.83128834355828</v>
      </c>
      <c r="P93" s="74" t="s">
        <v>49</v>
      </c>
      <c r="Q93" s="75"/>
      <c r="R93" s="76"/>
      <c r="S93" s="77" t="s">
        <v>49</v>
      </c>
      <c r="T93" s="78">
        <v>111516.44345955885</v>
      </c>
      <c r="U93" s="79">
        <v>4474.02</v>
      </c>
      <c r="V93" s="80">
        <v>6399.54271189941</v>
      </c>
      <c r="W93" s="86">
        <v>11947.68</v>
      </c>
      <c r="X93" s="82" t="s">
        <v>81</v>
      </c>
      <c r="Y93" s="83" t="s">
        <v>50</v>
      </c>
      <c r="Z93" s="62">
        <f t="shared" si="20"/>
        <v>0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4" t="str">
        <f t="shared" si="24"/>
        <v>-</v>
      </c>
      <c r="AE93" s="62">
        <f t="shared" si="25"/>
        <v>1</v>
      </c>
      <c r="AF93" s="63">
        <f t="shared" si="26"/>
        <v>1</v>
      </c>
      <c r="AG93" s="63" t="str">
        <f t="shared" si="27"/>
        <v>Initial</v>
      </c>
      <c r="AH93" s="84" t="str">
        <f t="shared" si="28"/>
        <v>RLIS</v>
      </c>
      <c r="AI93" s="85">
        <f t="shared" si="29"/>
        <v>0</v>
      </c>
    </row>
    <row r="94" spans="1:35" ht="15">
      <c r="A94" s="60" t="s">
        <v>626</v>
      </c>
      <c r="B94" s="61" t="s">
        <v>627</v>
      </c>
      <c r="C94" s="62" t="s">
        <v>628</v>
      </c>
      <c r="D94" s="63" t="s">
        <v>629</v>
      </c>
      <c r="E94" s="63" t="s">
        <v>630</v>
      </c>
      <c r="F94" s="64" t="s">
        <v>44</v>
      </c>
      <c r="G94" s="65" t="s">
        <v>631</v>
      </c>
      <c r="H94" s="66" t="s">
        <v>632</v>
      </c>
      <c r="I94" s="67">
        <v>6017354871</v>
      </c>
      <c r="J94" s="68" t="s">
        <v>47</v>
      </c>
      <c r="K94" s="69" t="s">
        <v>48</v>
      </c>
      <c r="L94" s="70"/>
      <c r="M94" s="71">
        <v>3652.79</v>
      </c>
      <c r="N94" s="72"/>
      <c r="O94" s="73">
        <v>29.24981055822177</v>
      </c>
      <c r="P94" s="74" t="s">
        <v>49</v>
      </c>
      <c r="Q94" s="75"/>
      <c r="R94" s="76"/>
      <c r="S94" s="77" t="s">
        <v>49</v>
      </c>
      <c r="T94" s="78">
        <v>353209.7308992288</v>
      </c>
      <c r="U94" s="79">
        <v>12459.4</v>
      </c>
      <c r="V94" s="80">
        <v>20311.08920868907</v>
      </c>
      <c r="W94" s="86">
        <v>31269.25</v>
      </c>
      <c r="X94" s="82" t="s">
        <v>50</v>
      </c>
      <c r="Y94" s="83" t="s">
        <v>50</v>
      </c>
      <c r="Z94" s="62">
        <f t="shared" si="20"/>
        <v>0</v>
      </c>
      <c r="AA94" s="63">
        <f t="shared" si="21"/>
        <v>0</v>
      </c>
      <c r="AB94" s="63">
        <f t="shared" si="22"/>
        <v>0</v>
      </c>
      <c r="AC94" s="63">
        <f t="shared" si="23"/>
        <v>0</v>
      </c>
      <c r="AD94" s="84" t="str">
        <f t="shared" si="24"/>
        <v>-</v>
      </c>
      <c r="AE94" s="62">
        <f t="shared" si="25"/>
        <v>1</v>
      </c>
      <c r="AF94" s="63">
        <f t="shared" si="26"/>
        <v>1</v>
      </c>
      <c r="AG94" s="63" t="str">
        <f t="shared" si="27"/>
        <v>Initial</v>
      </c>
      <c r="AH94" s="84" t="str">
        <f t="shared" si="28"/>
        <v>RLIS</v>
      </c>
      <c r="AI94" s="85">
        <f t="shared" si="29"/>
        <v>0</v>
      </c>
    </row>
    <row r="95" spans="1:35" ht="15">
      <c r="A95" s="60" t="s">
        <v>633</v>
      </c>
      <c r="B95" s="61" t="s">
        <v>634</v>
      </c>
      <c r="C95" s="62" t="s">
        <v>635</v>
      </c>
      <c r="D95" s="63" t="s">
        <v>636</v>
      </c>
      <c r="E95" s="63" t="s">
        <v>637</v>
      </c>
      <c r="F95" s="64" t="s">
        <v>44</v>
      </c>
      <c r="G95" s="65" t="s">
        <v>638</v>
      </c>
      <c r="H95" s="66" t="s">
        <v>46</v>
      </c>
      <c r="I95" s="67">
        <v>6622585921</v>
      </c>
      <c r="J95" s="68" t="s">
        <v>65</v>
      </c>
      <c r="K95" s="69" t="s">
        <v>49</v>
      </c>
      <c r="L95" s="70"/>
      <c r="M95" s="71">
        <v>1737.87</v>
      </c>
      <c r="N95" s="72"/>
      <c r="O95" s="73">
        <v>30.299471520845568</v>
      </c>
      <c r="P95" s="74" t="s">
        <v>49</v>
      </c>
      <c r="Q95" s="75"/>
      <c r="R95" s="76"/>
      <c r="S95" s="77" t="s">
        <v>49</v>
      </c>
      <c r="T95" s="78">
        <v>144505.10872724222</v>
      </c>
      <c r="U95" s="79">
        <v>4567.77</v>
      </c>
      <c r="V95" s="80">
        <v>8354.395949219857</v>
      </c>
      <c r="W95" s="86">
        <v>10295.66</v>
      </c>
      <c r="X95" s="82" t="s">
        <v>50</v>
      </c>
      <c r="Y95" s="83" t="s">
        <v>50</v>
      </c>
      <c r="Z95" s="62">
        <f t="shared" si="20"/>
        <v>1</v>
      </c>
      <c r="AA95" s="63">
        <f t="shared" si="21"/>
        <v>0</v>
      </c>
      <c r="AB95" s="63">
        <f t="shared" si="22"/>
        <v>0</v>
      </c>
      <c r="AC95" s="63">
        <f t="shared" si="23"/>
        <v>0</v>
      </c>
      <c r="AD95" s="84" t="str">
        <f t="shared" si="24"/>
        <v>-</v>
      </c>
      <c r="AE95" s="62">
        <f t="shared" si="25"/>
        <v>1</v>
      </c>
      <c r="AF95" s="63">
        <f t="shared" si="26"/>
        <v>1</v>
      </c>
      <c r="AG95" s="63" t="str">
        <f t="shared" si="27"/>
        <v>Initial</v>
      </c>
      <c r="AH95" s="84" t="str">
        <f t="shared" si="28"/>
        <v>RLIS</v>
      </c>
      <c r="AI95" s="85">
        <f t="shared" si="29"/>
        <v>0</v>
      </c>
    </row>
    <row r="96" spans="1:35" ht="15">
      <c r="A96" s="60" t="s">
        <v>639</v>
      </c>
      <c r="B96" s="61" t="s">
        <v>640</v>
      </c>
      <c r="C96" s="62" t="s">
        <v>641</v>
      </c>
      <c r="D96" s="63" t="s">
        <v>642</v>
      </c>
      <c r="E96" s="63" t="s">
        <v>643</v>
      </c>
      <c r="F96" s="64" t="s">
        <v>44</v>
      </c>
      <c r="G96" s="65" t="s">
        <v>644</v>
      </c>
      <c r="H96" s="66" t="s">
        <v>645</v>
      </c>
      <c r="I96" s="67">
        <v>6627593525</v>
      </c>
      <c r="J96" s="68" t="s">
        <v>65</v>
      </c>
      <c r="K96" s="69" t="s">
        <v>49</v>
      </c>
      <c r="L96" s="70"/>
      <c r="M96" s="71">
        <v>876.76</v>
      </c>
      <c r="N96" s="72"/>
      <c r="O96" s="73">
        <v>61.429915333960494</v>
      </c>
      <c r="P96" s="74" t="s">
        <v>49</v>
      </c>
      <c r="Q96" s="75"/>
      <c r="R96" s="76"/>
      <c r="S96" s="77" t="s">
        <v>49</v>
      </c>
      <c r="T96" s="78">
        <v>163363.67303050365</v>
      </c>
      <c r="U96" s="79">
        <v>9806.39</v>
      </c>
      <c r="V96" s="80">
        <v>11776.635946974611</v>
      </c>
      <c r="W96" s="86">
        <v>30342.35</v>
      </c>
      <c r="X96" s="82" t="s">
        <v>50</v>
      </c>
      <c r="Y96" s="83" t="s">
        <v>50</v>
      </c>
      <c r="Z96" s="62">
        <f t="shared" si="20"/>
        <v>1</v>
      </c>
      <c r="AA96" s="63">
        <f t="shared" si="21"/>
        <v>0</v>
      </c>
      <c r="AB96" s="63">
        <f t="shared" si="22"/>
        <v>0</v>
      </c>
      <c r="AC96" s="63">
        <f t="shared" si="23"/>
        <v>0</v>
      </c>
      <c r="AD96" s="84" t="str">
        <f t="shared" si="24"/>
        <v>-</v>
      </c>
      <c r="AE96" s="62">
        <f t="shared" si="25"/>
        <v>1</v>
      </c>
      <c r="AF96" s="63">
        <f t="shared" si="26"/>
        <v>1</v>
      </c>
      <c r="AG96" s="63" t="str">
        <f t="shared" si="27"/>
        <v>Initial</v>
      </c>
      <c r="AH96" s="84" t="str">
        <f t="shared" si="28"/>
        <v>RLIS</v>
      </c>
      <c r="AI96" s="85">
        <f t="shared" si="29"/>
        <v>0</v>
      </c>
    </row>
    <row r="97" spans="1:35" ht="15">
      <c r="A97" s="60" t="s">
        <v>646</v>
      </c>
      <c r="B97" s="61" t="s">
        <v>647</v>
      </c>
      <c r="C97" s="62" t="s">
        <v>648</v>
      </c>
      <c r="D97" s="63" t="s">
        <v>649</v>
      </c>
      <c r="E97" s="63" t="s">
        <v>650</v>
      </c>
      <c r="F97" s="64" t="s">
        <v>44</v>
      </c>
      <c r="G97" s="65" t="s">
        <v>651</v>
      </c>
      <c r="H97" s="66" t="s">
        <v>652</v>
      </c>
      <c r="I97" s="67">
        <v>6017642280</v>
      </c>
      <c r="J97" s="68" t="s">
        <v>65</v>
      </c>
      <c r="K97" s="69" t="s">
        <v>49</v>
      </c>
      <c r="L97" s="70"/>
      <c r="M97" s="71">
        <v>1558.36</v>
      </c>
      <c r="N97" s="72"/>
      <c r="O97" s="73">
        <v>25.89428723972237</v>
      </c>
      <c r="P97" s="74" t="s">
        <v>49</v>
      </c>
      <c r="Q97" s="75"/>
      <c r="R97" s="76"/>
      <c r="S97" s="77" t="s">
        <v>49</v>
      </c>
      <c r="T97" s="78">
        <v>152529.41690083046</v>
      </c>
      <c r="U97" s="79">
        <v>4886.88</v>
      </c>
      <c r="V97" s="80">
        <v>8296.97537402404</v>
      </c>
      <c r="W97" s="86">
        <v>10445.48</v>
      </c>
      <c r="X97" s="82" t="s">
        <v>50</v>
      </c>
      <c r="Y97" s="83" t="s">
        <v>50</v>
      </c>
      <c r="Z97" s="62">
        <f t="shared" si="20"/>
        <v>1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4" t="str">
        <f t="shared" si="24"/>
        <v>-</v>
      </c>
      <c r="AE97" s="62">
        <f t="shared" si="25"/>
        <v>1</v>
      </c>
      <c r="AF97" s="63">
        <f t="shared" si="26"/>
        <v>1</v>
      </c>
      <c r="AG97" s="63" t="str">
        <f t="shared" si="27"/>
        <v>Initial</v>
      </c>
      <c r="AH97" s="84" t="str">
        <f t="shared" si="28"/>
        <v>RLIS</v>
      </c>
      <c r="AI97" s="85">
        <f t="shared" si="29"/>
        <v>0</v>
      </c>
    </row>
    <row r="98" spans="1:35" ht="15">
      <c r="A98" s="60" t="s">
        <v>653</v>
      </c>
      <c r="B98" s="61" t="s">
        <v>654</v>
      </c>
      <c r="C98" s="62" t="s">
        <v>655</v>
      </c>
      <c r="D98" s="63" t="s">
        <v>656</v>
      </c>
      <c r="E98" s="63" t="s">
        <v>657</v>
      </c>
      <c r="F98" s="64" t="s">
        <v>44</v>
      </c>
      <c r="G98" s="65" t="s">
        <v>658</v>
      </c>
      <c r="H98" s="66" t="s">
        <v>659</v>
      </c>
      <c r="I98" s="67">
        <v>6624944242</v>
      </c>
      <c r="J98" s="68" t="s">
        <v>73</v>
      </c>
      <c r="K98" s="69" t="s">
        <v>48</v>
      </c>
      <c r="L98" s="70"/>
      <c r="M98" s="71">
        <v>3150.31</v>
      </c>
      <c r="N98" s="72"/>
      <c r="O98" s="73">
        <v>34.01724650609575</v>
      </c>
      <c r="P98" s="74" t="s">
        <v>49</v>
      </c>
      <c r="Q98" s="75"/>
      <c r="R98" s="76"/>
      <c r="S98" s="77" t="s">
        <v>49</v>
      </c>
      <c r="T98" s="78">
        <v>321899.87953411066</v>
      </c>
      <c r="U98" s="79">
        <v>12117.44</v>
      </c>
      <c r="V98" s="80">
        <v>18787.966584743957</v>
      </c>
      <c r="W98" s="86">
        <v>33267.19</v>
      </c>
      <c r="X98" s="82" t="s">
        <v>50</v>
      </c>
      <c r="Y98" s="83" t="s">
        <v>50</v>
      </c>
      <c r="Z98" s="62">
        <f t="shared" si="20"/>
        <v>0</v>
      </c>
      <c r="AA98" s="63">
        <f t="shared" si="21"/>
        <v>0</v>
      </c>
      <c r="AB98" s="63">
        <f t="shared" si="22"/>
        <v>0</v>
      </c>
      <c r="AC98" s="63">
        <f t="shared" si="23"/>
        <v>0</v>
      </c>
      <c r="AD98" s="84" t="str">
        <f t="shared" si="24"/>
        <v>-</v>
      </c>
      <c r="AE98" s="62">
        <f t="shared" si="25"/>
        <v>1</v>
      </c>
      <c r="AF98" s="63">
        <f t="shared" si="26"/>
        <v>1</v>
      </c>
      <c r="AG98" s="63" t="str">
        <f t="shared" si="27"/>
        <v>Initial</v>
      </c>
      <c r="AH98" s="84" t="str">
        <f t="shared" si="28"/>
        <v>RLIS</v>
      </c>
      <c r="AI98" s="85">
        <f t="shared" si="29"/>
        <v>0</v>
      </c>
    </row>
    <row r="99" spans="1:35" ht="15">
      <c r="A99" s="60" t="s">
        <v>660</v>
      </c>
      <c r="B99" s="61" t="s">
        <v>661</v>
      </c>
      <c r="C99" s="62" t="s">
        <v>662</v>
      </c>
      <c r="D99" s="63" t="s">
        <v>663</v>
      </c>
      <c r="E99" s="63" t="s">
        <v>664</v>
      </c>
      <c r="F99" s="64" t="s">
        <v>44</v>
      </c>
      <c r="G99" s="65" t="s">
        <v>665</v>
      </c>
      <c r="H99" s="66" t="s">
        <v>666</v>
      </c>
      <c r="I99" s="67">
        <v>6623759291</v>
      </c>
      <c r="J99" s="68" t="s">
        <v>65</v>
      </c>
      <c r="K99" s="69" t="s">
        <v>49</v>
      </c>
      <c r="L99" s="70"/>
      <c r="M99" s="71">
        <v>904.71</v>
      </c>
      <c r="N99" s="72"/>
      <c r="O99" s="73">
        <v>43.611911623439006</v>
      </c>
      <c r="P99" s="74" t="s">
        <v>49</v>
      </c>
      <c r="Q99" s="75"/>
      <c r="R99" s="76"/>
      <c r="S99" s="77" t="s">
        <v>49</v>
      </c>
      <c r="T99" s="78">
        <v>163815.07916557818</v>
      </c>
      <c r="U99" s="79">
        <v>8089.58</v>
      </c>
      <c r="V99" s="80">
        <v>10044.03773488921</v>
      </c>
      <c r="W99" s="86">
        <v>13569.35</v>
      </c>
      <c r="X99" s="82" t="s">
        <v>50</v>
      </c>
      <c r="Y99" s="83" t="s">
        <v>50</v>
      </c>
      <c r="Z99" s="62">
        <f t="shared" si="20"/>
        <v>1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4" t="str">
        <f t="shared" si="24"/>
        <v>-</v>
      </c>
      <c r="AE99" s="62">
        <f t="shared" si="25"/>
        <v>1</v>
      </c>
      <c r="AF99" s="63">
        <f t="shared" si="26"/>
        <v>1</v>
      </c>
      <c r="AG99" s="63" t="str">
        <f t="shared" si="27"/>
        <v>Initial</v>
      </c>
      <c r="AH99" s="84" t="str">
        <f t="shared" si="28"/>
        <v>RLIS</v>
      </c>
      <c r="AI99" s="85">
        <f t="shared" si="29"/>
        <v>0</v>
      </c>
    </row>
    <row r="100" spans="1:35" ht="15">
      <c r="A100" s="60" t="s">
        <v>667</v>
      </c>
      <c r="B100" s="61" t="s">
        <v>668</v>
      </c>
      <c r="C100" s="62" t="s">
        <v>669</v>
      </c>
      <c r="D100" s="63" t="s">
        <v>670</v>
      </c>
      <c r="E100" s="63" t="s">
        <v>671</v>
      </c>
      <c r="F100" s="64" t="s">
        <v>44</v>
      </c>
      <c r="G100" s="65" t="s">
        <v>672</v>
      </c>
      <c r="H100" s="66" t="s">
        <v>673</v>
      </c>
      <c r="I100" s="67">
        <v>6018886085</v>
      </c>
      <c r="J100" s="68" t="s">
        <v>65</v>
      </c>
      <c r="K100" s="69" t="s">
        <v>49</v>
      </c>
      <c r="L100" s="70"/>
      <c r="M100" s="71">
        <v>1287.89</v>
      </c>
      <c r="N100" s="72"/>
      <c r="O100" s="73">
        <v>35.7355568790947</v>
      </c>
      <c r="P100" s="74" t="s">
        <v>49</v>
      </c>
      <c r="Q100" s="75"/>
      <c r="R100" s="76"/>
      <c r="S100" s="77" t="s">
        <v>49</v>
      </c>
      <c r="T100" s="78">
        <v>200752.78495286373</v>
      </c>
      <c r="U100" s="79">
        <v>10286.55</v>
      </c>
      <c r="V100" s="80">
        <v>12272.438908027461</v>
      </c>
      <c r="W100" s="86">
        <v>33486.72</v>
      </c>
      <c r="X100" s="82" t="s">
        <v>50</v>
      </c>
      <c r="Y100" s="83" t="s">
        <v>50</v>
      </c>
      <c r="Z100" s="62">
        <f t="shared" si="20"/>
        <v>1</v>
      </c>
      <c r="AA100" s="63">
        <f t="shared" si="21"/>
        <v>0</v>
      </c>
      <c r="AB100" s="63">
        <f t="shared" si="22"/>
        <v>0</v>
      </c>
      <c r="AC100" s="63">
        <f t="shared" si="23"/>
        <v>0</v>
      </c>
      <c r="AD100" s="84" t="str">
        <f t="shared" si="24"/>
        <v>-</v>
      </c>
      <c r="AE100" s="62">
        <f t="shared" si="25"/>
        <v>1</v>
      </c>
      <c r="AF100" s="63">
        <f t="shared" si="26"/>
        <v>1</v>
      </c>
      <c r="AG100" s="63" t="str">
        <f t="shared" si="27"/>
        <v>Initial</v>
      </c>
      <c r="AH100" s="84" t="str">
        <f t="shared" si="28"/>
        <v>RLIS</v>
      </c>
      <c r="AI100" s="85">
        <f t="shared" si="29"/>
        <v>0</v>
      </c>
    </row>
    <row r="101" spans="1:35" ht="15">
      <c r="A101" s="60" t="s">
        <v>674</v>
      </c>
      <c r="B101" s="61" t="s">
        <v>675</v>
      </c>
      <c r="C101" s="62" t="s">
        <v>676</v>
      </c>
      <c r="D101" s="63" t="s">
        <v>677</v>
      </c>
      <c r="E101" s="63" t="s">
        <v>678</v>
      </c>
      <c r="F101" s="64" t="s">
        <v>44</v>
      </c>
      <c r="G101" s="65" t="s">
        <v>679</v>
      </c>
      <c r="H101" s="66" t="s">
        <v>680</v>
      </c>
      <c r="I101" s="67">
        <v>6622833731</v>
      </c>
      <c r="J101" s="68" t="s">
        <v>73</v>
      </c>
      <c r="K101" s="69" t="s">
        <v>48</v>
      </c>
      <c r="L101" s="70"/>
      <c r="M101" s="71">
        <v>1196.36</v>
      </c>
      <c r="N101" s="72"/>
      <c r="O101" s="73">
        <v>36.602628918099086</v>
      </c>
      <c r="P101" s="74" t="s">
        <v>49</v>
      </c>
      <c r="Q101" s="75"/>
      <c r="R101" s="76"/>
      <c r="S101" s="77" t="s">
        <v>49</v>
      </c>
      <c r="T101" s="78">
        <v>111793.57216816276</v>
      </c>
      <c r="U101" s="79">
        <v>4309.09</v>
      </c>
      <c r="V101" s="80">
        <v>6945.406587943098</v>
      </c>
      <c r="W101" s="86">
        <v>10109.98</v>
      </c>
      <c r="X101" s="82" t="s">
        <v>81</v>
      </c>
      <c r="Y101" s="83" t="s">
        <v>50</v>
      </c>
      <c r="Z101" s="62">
        <f t="shared" si="20"/>
        <v>0</v>
      </c>
      <c r="AA101" s="63">
        <f t="shared" si="21"/>
        <v>0</v>
      </c>
      <c r="AB101" s="63">
        <f t="shared" si="22"/>
        <v>0</v>
      </c>
      <c r="AC101" s="63">
        <f t="shared" si="23"/>
        <v>0</v>
      </c>
      <c r="AD101" s="84" t="str">
        <f t="shared" si="24"/>
        <v>-</v>
      </c>
      <c r="AE101" s="62">
        <f t="shared" si="25"/>
        <v>1</v>
      </c>
      <c r="AF101" s="63">
        <f t="shared" si="26"/>
        <v>1</v>
      </c>
      <c r="AG101" s="63" t="str">
        <f t="shared" si="27"/>
        <v>Initial</v>
      </c>
      <c r="AH101" s="84" t="str">
        <f t="shared" si="28"/>
        <v>RLIS</v>
      </c>
      <c r="AI101" s="85">
        <f t="shared" si="29"/>
        <v>0</v>
      </c>
    </row>
    <row r="102" spans="1:35" ht="15">
      <c r="A102" s="60" t="s">
        <v>681</v>
      </c>
      <c r="B102" s="61" t="s">
        <v>682</v>
      </c>
      <c r="C102" s="62" t="s">
        <v>683</v>
      </c>
      <c r="D102" s="63" t="s">
        <v>684</v>
      </c>
      <c r="E102" s="63" t="s">
        <v>685</v>
      </c>
      <c r="F102" s="64" t="s">
        <v>44</v>
      </c>
      <c r="G102" s="65" t="s">
        <v>686</v>
      </c>
      <c r="H102" s="66" t="s">
        <v>687</v>
      </c>
      <c r="I102" s="67">
        <v>6627462125</v>
      </c>
      <c r="J102" s="68" t="s">
        <v>73</v>
      </c>
      <c r="K102" s="69" t="s">
        <v>48</v>
      </c>
      <c r="L102" s="70"/>
      <c r="M102" s="71">
        <v>2593.95</v>
      </c>
      <c r="N102" s="72"/>
      <c r="O102" s="73">
        <v>48.53000402738623</v>
      </c>
      <c r="P102" s="74" t="s">
        <v>49</v>
      </c>
      <c r="Q102" s="75"/>
      <c r="R102" s="76"/>
      <c r="S102" s="77" t="s">
        <v>49</v>
      </c>
      <c r="T102" s="78">
        <v>308854.39396182104</v>
      </c>
      <c r="U102" s="79">
        <v>18296.14</v>
      </c>
      <c r="V102" s="80">
        <v>24171.1135411482</v>
      </c>
      <c r="W102" s="86">
        <v>36587.02</v>
      </c>
      <c r="X102" s="82" t="s">
        <v>50</v>
      </c>
      <c r="Y102" s="83" t="s">
        <v>50</v>
      </c>
      <c r="Z102" s="62">
        <f t="shared" si="20"/>
        <v>0</v>
      </c>
      <c r="AA102" s="63">
        <f t="shared" si="21"/>
        <v>0</v>
      </c>
      <c r="AB102" s="63">
        <f t="shared" si="22"/>
        <v>0</v>
      </c>
      <c r="AC102" s="63">
        <f t="shared" si="23"/>
        <v>0</v>
      </c>
      <c r="AD102" s="84" t="str">
        <f t="shared" si="24"/>
        <v>-</v>
      </c>
      <c r="AE102" s="62">
        <f t="shared" si="25"/>
        <v>1</v>
      </c>
      <c r="AF102" s="63">
        <f t="shared" si="26"/>
        <v>1</v>
      </c>
      <c r="AG102" s="63" t="str">
        <f>IF(AND(AE102=1,AF102=1),"Initial",0)</f>
        <v>Initial</v>
      </c>
      <c r="AH102" s="84" t="str">
        <f>IF(AND(AND(AG102="Initial",AI102=0),AND(ISNUMBER(M102),M102&gt;0)),"RLIS","-")</f>
        <v>RLIS</v>
      </c>
      <c r="AI102" s="85">
        <f t="shared" si="29"/>
        <v>0</v>
      </c>
    </row>
    <row r="103" spans="1:35" ht="15">
      <c r="A103" s="60" t="s">
        <v>688</v>
      </c>
      <c r="B103" s="61" t="s">
        <v>689</v>
      </c>
      <c r="C103" s="62" t="s">
        <v>690</v>
      </c>
      <c r="D103" s="63" t="s">
        <v>691</v>
      </c>
      <c r="E103" s="63" t="s">
        <v>685</v>
      </c>
      <c r="F103" s="64" t="s">
        <v>44</v>
      </c>
      <c r="G103" s="65" t="s">
        <v>686</v>
      </c>
      <c r="H103" s="66" t="s">
        <v>692</v>
      </c>
      <c r="I103" s="67">
        <v>6627464672</v>
      </c>
      <c r="J103" s="68" t="s">
        <v>65</v>
      </c>
      <c r="K103" s="69" t="s">
        <v>49</v>
      </c>
      <c r="L103" s="70"/>
      <c r="M103" s="71">
        <v>1667.34</v>
      </c>
      <c r="N103" s="72"/>
      <c r="O103" s="73">
        <v>33.21328531412565</v>
      </c>
      <c r="P103" s="74" t="s">
        <v>49</v>
      </c>
      <c r="Q103" s="75"/>
      <c r="R103" s="76"/>
      <c r="S103" s="77" t="s">
        <v>49</v>
      </c>
      <c r="T103" s="78">
        <v>239578.37219763934</v>
      </c>
      <c r="U103" s="79">
        <v>10542.77</v>
      </c>
      <c r="V103" s="80">
        <v>14297.017132082496</v>
      </c>
      <c r="W103" s="86">
        <v>15359.3</v>
      </c>
      <c r="X103" s="82" t="s">
        <v>81</v>
      </c>
      <c r="Y103" s="83" t="s">
        <v>50</v>
      </c>
      <c r="Z103" s="62">
        <f t="shared" si="20"/>
        <v>1</v>
      </c>
      <c r="AA103" s="63">
        <f t="shared" si="21"/>
        <v>0</v>
      </c>
      <c r="AB103" s="63">
        <f t="shared" si="22"/>
        <v>0</v>
      </c>
      <c r="AC103" s="63">
        <f t="shared" si="23"/>
        <v>0</v>
      </c>
      <c r="AD103" s="84" t="str">
        <f t="shared" si="24"/>
        <v>-</v>
      </c>
      <c r="AE103" s="62">
        <f t="shared" si="25"/>
        <v>1</v>
      </c>
      <c r="AF103" s="63">
        <f t="shared" si="26"/>
        <v>1</v>
      </c>
      <c r="AG103" s="63" t="str">
        <f>IF(AND(AE103=1,AF103=1),"Initial",0)</f>
        <v>Initial</v>
      </c>
      <c r="AH103" s="84" t="str">
        <f>IF(AND(AND(AG103="Initial",AI103=0),AND(ISNUMBER(M103),M103&gt;0)),"RLIS","-")</f>
        <v>RLIS</v>
      </c>
      <c r="AI103" s="85">
        <f t="shared" si="2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41.57421875" style="0" bestFit="1" customWidth="1"/>
    <col min="4" max="4" width="32.140625" style="0" bestFit="1" customWidth="1"/>
    <col min="5" max="5" width="1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1102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39</v>
      </c>
      <c r="B5" s="61" t="s">
        <v>40</v>
      </c>
      <c r="C5" s="62" t="s">
        <v>41</v>
      </c>
      <c r="D5" s="63" t="s">
        <v>42</v>
      </c>
      <c r="E5" s="63" t="s">
        <v>43</v>
      </c>
      <c r="F5" s="64" t="s">
        <v>44</v>
      </c>
      <c r="G5" s="65" t="s">
        <v>45</v>
      </c>
      <c r="H5" s="66" t="s">
        <v>46</v>
      </c>
      <c r="I5" s="67">
        <v>6623694682</v>
      </c>
      <c r="J5" s="68" t="s">
        <v>47</v>
      </c>
      <c r="K5" s="69" t="s">
        <v>48</v>
      </c>
      <c r="L5" s="70"/>
      <c r="M5" s="71">
        <v>1437.54</v>
      </c>
      <c r="N5" s="72"/>
      <c r="O5" s="73">
        <v>33.84932920536636</v>
      </c>
      <c r="P5" s="74" t="s">
        <v>49</v>
      </c>
      <c r="Q5" s="75"/>
      <c r="R5" s="76"/>
      <c r="S5" s="77" t="s">
        <v>49</v>
      </c>
      <c r="T5" s="78">
        <v>214756.8148457833</v>
      </c>
      <c r="U5" s="79">
        <v>7238.44</v>
      </c>
      <c r="V5" s="80">
        <v>10413.962203889902</v>
      </c>
      <c r="W5" s="81">
        <v>19434.21</v>
      </c>
      <c r="X5" s="82" t="s">
        <v>50</v>
      </c>
      <c r="Y5" s="83" t="s">
        <v>50</v>
      </c>
      <c r="Z5" s="62">
        <f aca="true" t="shared" si="0" ref="Z5:Z36">IF(OR(K5="YES",TRIM(L5)="YES"),1,0)</f>
        <v>0</v>
      </c>
      <c r="AA5" s="63">
        <f aca="true" t="shared" si="1" ref="AA5:AA36">IF(OR(AND(ISNUMBER(M5),AND(M5&gt;0,M5&lt;600)),AND(ISNUMBER(M5),AND(M5&gt;0,N5="YES"))),1,0)</f>
        <v>0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4" t="str">
        <f aca="true" t="shared" si="4" ref="AD5:AD36">IF(AND(Z5=1,AA5=1),"SRSA","-")</f>
        <v>-</v>
      </c>
      <c r="AE5" s="62">
        <f aca="true" t="shared" si="5" ref="AE5:AE36">IF(S5="YES",1,0)</f>
        <v>1</v>
      </c>
      <c r="AF5" s="63">
        <f aca="true" t="shared" si="6" ref="AF5:AF36">IF(OR(AND(ISNUMBER(Q5),Q5&gt;=20),(AND(ISNUMBER(Q5)=FALSE,AND(ISNUMBER(O5),O5&gt;=20)))),1,0)</f>
        <v>1</v>
      </c>
      <c r="AG5" s="63" t="str">
        <f aca="true" t="shared" si="7" ref="AG5:AG36">IF(AND(AE5=1,AF5=1),"Initial",0)</f>
        <v>Initial</v>
      </c>
      <c r="AH5" s="84" t="str">
        <f aca="true" t="shared" si="8" ref="AH5:AH36">IF(AND(AND(AG5="Initial",AI5=0),AND(ISNUMBER(M5),M5&gt;0)),"RLIS","-")</f>
        <v>RLIS</v>
      </c>
      <c r="AI5" s="85">
        <f aca="true" t="shared" si="9" ref="AI5:AI36">IF(AND(AD5="SRSA",AG5="Initial"),"SRSA",0)</f>
        <v>0</v>
      </c>
    </row>
    <row r="6" spans="1:35" ht="15">
      <c r="A6" s="60" t="s">
        <v>51</v>
      </c>
      <c r="B6" s="61" t="s">
        <v>52</v>
      </c>
      <c r="C6" s="62" t="s">
        <v>53</v>
      </c>
      <c r="D6" s="63" t="s">
        <v>54</v>
      </c>
      <c r="E6" s="63" t="s">
        <v>55</v>
      </c>
      <c r="F6" s="64" t="s">
        <v>44</v>
      </c>
      <c r="G6" s="65" t="s">
        <v>56</v>
      </c>
      <c r="H6" s="66" t="s">
        <v>57</v>
      </c>
      <c r="I6" s="67">
        <v>6622865591</v>
      </c>
      <c r="J6" s="68" t="s">
        <v>47</v>
      </c>
      <c r="K6" s="69" t="s">
        <v>48</v>
      </c>
      <c r="L6" s="70"/>
      <c r="M6" s="71">
        <v>3592.82</v>
      </c>
      <c r="N6" s="72"/>
      <c r="O6" s="73">
        <v>20.286085825747723</v>
      </c>
      <c r="P6" s="74" t="s">
        <v>49</v>
      </c>
      <c r="Q6" s="75"/>
      <c r="R6" s="76"/>
      <c r="S6" s="77" t="s">
        <v>49</v>
      </c>
      <c r="T6" s="78">
        <v>201904.16919119307</v>
      </c>
      <c r="U6" s="79">
        <v>6416.6</v>
      </c>
      <c r="V6" s="80">
        <v>13562.714745080593</v>
      </c>
      <c r="W6" s="81">
        <v>12958.56</v>
      </c>
      <c r="X6" s="82" t="s">
        <v>50</v>
      </c>
      <c r="Y6" s="83" t="s">
        <v>50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4" t="str">
        <f t="shared" si="4"/>
        <v>-</v>
      </c>
      <c r="AE6" s="62">
        <f t="shared" si="5"/>
        <v>1</v>
      </c>
      <c r="AF6" s="63">
        <f t="shared" si="6"/>
        <v>1</v>
      </c>
      <c r="AG6" s="63" t="str">
        <f t="shared" si="7"/>
        <v>Initial</v>
      </c>
      <c r="AH6" s="84" t="str">
        <f t="shared" si="8"/>
        <v>RLIS</v>
      </c>
      <c r="AI6" s="85">
        <f t="shared" si="9"/>
        <v>0</v>
      </c>
    </row>
    <row r="7" spans="1:35" ht="15">
      <c r="A7" s="60" t="s">
        <v>58</v>
      </c>
      <c r="B7" s="61" t="s">
        <v>59</v>
      </c>
      <c r="C7" s="62" t="s">
        <v>60</v>
      </c>
      <c r="D7" s="63" t="s">
        <v>61</v>
      </c>
      <c r="E7" s="63" t="s">
        <v>62</v>
      </c>
      <c r="F7" s="64" t="s">
        <v>44</v>
      </c>
      <c r="G7" s="65" t="s">
        <v>63</v>
      </c>
      <c r="H7" s="66" t="s">
        <v>64</v>
      </c>
      <c r="I7" s="67">
        <v>6016574361</v>
      </c>
      <c r="J7" s="68" t="s">
        <v>65</v>
      </c>
      <c r="K7" s="69" t="s">
        <v>49</v>
      </c>
      <c r="L7" s="70"/>
      <c r="M7" s="71">
        <v>1207.16</v>
      </c>
      <c r="N7" s="72"/>
      <c r="O7" s="73">
        <v>32.21175414984298</v>
      </c>
      <c r="P7" s="74" t="s">
        <v>49</v>
      </c>
      <c r="Q7" s="75"/>
      <c r="R7" s="76"/>
      <c r="S7" s="77" t="s">
        <v>49</v>
      </c>
      <c r="T7" s="78">
        <v>202452.2804520676</v>
      </c>
      <c r="U7" s="79">
        <v>6526.16</v>
      </c>
      <c r="V7" s="80">
        <v>9679.845641833275</v>
      </c>
      <c r="W7" s="81">
        <v>16253.23</v>
      </c>
      <c r="X7" s="82" t="s">
        <v>50</v>
      </c>
      <c r="Y7" s="83" t="s">
        <v>50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4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4" t="str">
        <f t="shared" si="8"/>
        <v>RLIS</v>
      </c>
      <c r="AI7" s="85">
        <f t="shared" si="9"/>
        <v>0</v>
      </c>
    </row>
    <row r="8" spans="1:35" ht="15">
      <c r="A8" s="60" t="s">
        <v>66</v>
      </c>
      <c r="B8" s="61" t="s">
        <v>67</v>
      </c>
      <c r="C8" s="62" t="s">
        <v>68</v>
      </c>
      <c r="D8" s="63" t="s">
        <v>69</v>
      </c>
      <c r="E8" s="63" t="s">
        <v>70</v>
      </c>
      <c r="F8" s="64" t="s">
        <v>44</v>
      </c>
      <c r="G8" s="65" t="s">
        <v>71</v>
      </c>
      <c r="H8" s="66" t="s">
        <v>72</v>
      </c>
      <c r="I8" s="67">
        <v>6622565991</v>
      </c>
      <c r="J8" s="68" t="s">
        <v>73</v>
      </c>
      <c r="K8" s="69" t="s">
        <v>48</v>
      </c>
      <c r="L8" s="70"/>
      <c r="M8" s="71">
        <v>1781.05</v>
      </c>
      <c r="N8" s="72"/>
      <c r="O8" s="73">
        <v>23.623011015911874</v>
      </c>
      <c r="P8" s="74" t="s">
        <v>49</v>
      </c>
      <c r="Q8" s="75"/>
      <c r="R8" s="76"/>
      <c r="S8" s="77" t="s">
        <v>49</v>
      </c>
      <c r="T8" s="78">
        <v>100793.76703625011</v>
      </c>
      <c r="U8" s="79">
        <v>3570.64</v>
      </c>
      <c r="V8" s="80">
        <v>7316.48672521827</v>
      </c>
      <c r="W8" s="81">
        <v>7867.04</v>
      </c>
      <c r="X8" s="82" t="s">
        <v>50</v>
      </c>
      <c r="Y8" s="83" t="s">
        <v>50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4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4" t="str">
        <f t="shared" si="8"/>
        <v>RLIS</v>
      </c>
      <c r="AI8" s="85">
        <f t="shared" si="9"/>
        <v>0</v>
      </c>
    </row>
    <row r="9" spans="1:35" ht="15">
      <c r="A9" s="60" t="s">
        <v>74</v>
      </c>
      <c r="B9" s="61" t="s">
        <v>75</v>
      </c>
      <c r="C9" s="62" t="s">
        <v>76</v>
      </c>
      <c r="D9" s="63" t="s">
        <v>77</v>
      </c>
      <c r="E9" s="63" t="s">
        <v>78</v>
      </c>
      <c r="F9" s="64" t="s">
        <v>44</v>
      </c>
      <c r="G9" s="65" t="s">
        <v>79</v>
      </c>
      <c r="H9" s="66" t="s">
        <v>80</v>
      </c>
      <c r="I9" s="67">
        <v>6622892801</v>
      </c>
      <c r="J9" s="68" t="s">
        <v>65</v>
      </c>
      <c r="K9" s="69" t="s">
        <v>49</v>
      </c>
      <c r="L9" s="70"/>
      <c r="M9" s="71">
        <v>1071.86</v>
      </c>
      <c r="N9" s="72"/>
      <c r="O9" s="73">
        <v>38.48870056497175</v>
      </c>
      <c r="P9" s="74" t="s">
        <v>49</v>
      </c>
      <c r="Q9" s="75"/>
      <c r="R9" s="76"/>
      <c r="S9" s="77" t="s">
        <v>49</v>
      </c>
      <c r="T9" s="78">
        <v>132317.13987956484</v>
      </c>
      <c r="U9" s="79">
        <v>5775</v>
      </c>
      <c r="V9" s="80">
        <v>7357.833473278637</v>
      </c>
      <c r="W9" s="81">
        <v>16680.33</v>
      </c>
      <c r="X9" s="82" t="s">
        <v>81</v>
      </c>
      <c r="Y9" s="83" t="s">
        <v>50</v>
      </c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4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4" t="str">
        <f t="shared" si="8"/>
        <v>RLIS</v>
      </c>
      <c r="AI9" s="85">
        <f t="shared" si="9"/>
        <v>0</v>
      </c>
    </row>
    <row r="10" spans="1:35" ht="15">
      <c r="A10" s="60" t="s">
        <v>82</v>
      </c>
      <c r="B10" s="61" t="s">
        <v>83</v>
      </c>
      <c r="C10" s="62" t="s">
        <v>84</v>
      </c>
      <c r="D10" s="63" t="s">
        <v>85</v>
      </c>
      <c r="E10" s="63" t="s">
        <v>86</v>
      </c>
      <c r="F10" s="64" t="s">
        <v>44</v>
      </c>
      <c r="G10" s="65" t="s">
        <v>87</v>
      </c>
      <c r="H10" s="66" t="s">
        <v>88</v>
      </c>
      <c r="I10" s="67">
        <v>6623651000</v>
      </c>
      <c r="J10" s="68" t="s">
        <v>73</v>
      </c>
      <c r="K10" s="69" t="s">
        <v>48</v>
      </c>
      <c r="L10" s="70"/>
      <c r="M10" s="71">
        <v>887.89</v>
      </c>
      <c r="N10" s="72"/>
      <c r="O10" s="73">
        <v>31.875607385811467</v>
      </c>
      <c r="P10" s="74" t="s">
        <v>49</v>
      </c>
      <c r="Q10" s="75"/>
      <c r="R10" s="76"/>
      <c r="S10" s="77" t="s">
        <v>49</v>
      </c>
      <c r="T10" s="78">
        <v>67236.54127164603</v>
      </c>
      <c r="U10" s="79">
        <v>2850.16</v>
      </c>
      <c r="V10" s="80">
        <v>4785.802506604314</v>
      </c>
      <c r="W10" s="81">
        <v>6966.59</v>
      </c>
      <c r="X10" s="82" t="s">
        <v>81</v>
      </c>
      <c r="Y10" s="83" t="s">
        <v>50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4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4" t="str">
        <f t="shared" si="8"/>
        <v>RLIS</v>
      </c>
      <c r="AI10" s="85">
        <f t="shared" si="9"/>
        <v>0</v>
      </c>
    </row>
    <row r="11" spans="1:35" ht="15">
      <c r="A11" s="60" t="s">
        <v>693</v>
      </c>
      <c r="B11" s="61" t="s">
        <v>694</v>
      </c>
      <c r="C11" s="62" t="s">
        <v>695</v>
      </c>
      <c r="D11" s="63" t="s">
        <v>696</v>
      </c>
      <c r="E11" s="63" t="s">
        <v>697</v>
      </c>
      <c r="F11" s="64" t="s">
        <v>44</v>
      </c>
      <c r="G11" s="65" t="s">
        <v>698</v>
      </c>
      <c r="H11" s="66" t="s">
        <v>699</v>
      </c>
      <c r="I11" s="67">
        <v>2284676621</v>
      </c>
      <c r="J11" s="68" t="s">
        <v>700</v>
      </c>
      <c r="K11" s="69" t="s">
        <v>48</v>
      </c>
      <c r="L11" s="70"/>
      <c r="M11" s="71">
        <v>1604.14</v>
      </c>
      <c r="N11" s="72"/>
      <c r="O11" s="73">
        <v>24.78962131837307</v>
      </c>
      <c r="P11" s="74" t="s">
        <v>49</v>
      </c>
      <c r="Q11" s="75"/>
      <c r="R11" s="76"/>
      <c r="S11" s="77" t="s">
        <v>48</v>
      </c>
      <c r="T11" s="78">
        <v>249515.82090373797</v>
      </c>
      <c r="U11" s="79">
        <v>7130.3</v>
      </c>
      <c r="V11" s="80">
        <v>12632.179840158486</v>
      </c>
      <c r="W11" s="81">
        <v>15215.95</v>
      </c>
      <c r="X11" s="82" t="s">
        <v>81</v>
      </c>
      <c r="Y11" s="83" t="s">
        <v>50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4" t="str">
        <f t="shared" si="4"/>
        <v>-</v>
      </c>
      <c r="AE11" s="62">
        <f t="shared" si="5"/>
        <v>0</v>
      </c>
      <c r="AF11" s="63">
        <f t="shared" si="6"/>
        <v>1</v>
      </c>
      <c r="AG11" s="63">
        <f t="shared" si="7"/>
        <v>0</v>
      </c>
      <c r="AH11" s="84" t="str">
        <f t="shared" si="8"/>
        <v>-</v>
      </c>
      <c r="AI11" s="85">
        <f t="shared" si="9"/>
        <v>0</v>
      </c>
    </row>
    <row r="12" spans="1:35" ht="15">
      <c r="A12" s="60" t="s">
        <v>701</v>
      </c>
      <c r="B12" s="61" t="s">
        <v>702</v>
      </c>
      <c r="C12" s="62" t="s">
        <v>703</v>
      </c>
      <c r="D12" s="63" t="s">
        <v>704</v>
      </c>
      <c r="E12" s="63" t="s">
        <v>705</v>
      </c>
      <c r="F12" s="64" t="s">
        <v>44</v>
      </c>
      <c r="G12" s="65" t="s">
        <v>706</v>
      </c>
      <c r="H12" s="66" t="s">
        <v>645</v>
      </c>
      <c r="I12" s="67">
        <v>6627423287</v>
      </c>
      <c r="J12" s="68" t="s">
        <v>65</v>
      </c>
      <c r="K12" s="69" t="s">
        <v>49</v>
      </c>
      <c r="L12" s="70"/>
      <c r="M12" s="71">
        <v>251.89</v>
      </c>
      <c r="N12" s="72"/>
      <c r="O12" s="73">
        <v>56.05095541401274</v>
      </c>
      <c r="P12" s="74" t="s">
        <v>49</v>
      </c>
      <c r="Q12" s="75"/>
      <c r="R12" s="76"/>
      <c r="S12" s="77" t="s">
        <v>49</v>
      </c>
      <c r="T12" s="78">
        <v>50763.57320545204</v>
      </c>
      <c r="U12" s="79">
        <v>2895.72</v>
      </c>
      <c r="V12" s="80">
        <v>3487.523680665618</v>
      </c>
      <c r="W12" s="81">
        <v>7738.35</v>
      </c>
      <c r="X12" s="82" t="s">
        <v>81</v>
      </c>
      <c r="Y12" s="83" t="s">
        <v>50</v>
      </c>
      <c r="Z12" s="62">
        <f t="shared" si="0"/>
        <v>1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4" t="str">
        <f t="shared" si="4"/>
        <v>SRSA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4" t="str">
        <f t="shared" si="8"/>
        <v>-</v>
      </c>
      <c r="AI12" s="85" t="str">
        <f t="shared" si="9"/>
        <v>SRSA</v>
      </c>
    </row>
    <row r="13" spans="1:35" ht="15">
      <c r="A13" s="60" t="s">
        <v>89</v>
      </c>
      <c r="B13" s="61" t="s">
        <v>90</v>
      </c>
      <c r="C13" s="62" t="s">
        <v>91</v>
      </c>
      <c r="D13" s="63" t="s">
        <v>92</v>
      </c>
      <c r="E13" s="63" t="s">
        <v>93</v>
      </c>
      <c r="F13" s="64" t="s">
        <v>44</v>
      </c>
      <c r="G13" s="65" t="s">
        <v>94</v>
      </c>
      <c r="H13" s="66" t="s">
        <v>95</v>
      </c>
      <c r="I13" s="67">
        <v>6622246252</v>
      </c>
      <c r="J13" s="68" t="s">
        <v>65</v>
      </c>
      <c r="K13" s="69" t="s">
        <v>49</v>
      </c>
      <c r="L13" s="70"/>
      <c r="M13" s="71">
        <v>1304</v>
      </c>
      <c r="N13" s="72"/>
      <c r="O13" s="73">
        <v>30.815913688469323</v>
      </c>
      <c r="P13" s="74" t="s">
        <v>49</v>
      </c>
      <c r="Q13" s="75"/>
      <c r="R13" s="76"/>
      <c r="S13" s="77" t="s">
        <v>49</v>
      </c>
      <c r="T13" s="78">
        <v>125360.44603365811</v>
      </c>
      <c r="U13" s="79">
        <v>4134.93</v>
      </c>
      <c r="V13" s="80">
        <v>6791.674255652955</v>
      </c>
      <c r="W13" s="81">
        <v>10011.49</v>
      </c>
      <c r="X13" s="82" t="s">
        <v>81</v>
      </c>
      <c r="Y13" s="83" t="s">
        <v>50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4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4" t="str">
        <f t="shared" si="8"/>
        <v>RLIS</v>
      </c>
      <c r="AI13" s="85">
        <f t="shared" si="9"/>
        <v>0</v>
      </c>
    </row>
    <row r="14" spans="1:35" ht="15">
      <c r="A14" s="60" t="s">
        <v>707</v>
      </c>
      <c r="B14" s="61" t="s">
        <v>708</v>
      </c>
      <c r="C14" s="62" t="s">
        <v>709</v>
      </c>
      <c r="D14" s="63" t="s">
        <v>710</v>
      </c>
      <c r="E14" s="63" t="s">
        <v>711</v>
      </c>
      <c r="F14" s="64" t="s">
        <v>44</v>
      </c>
      <c r="G14" s="65" t="s">
        <v>712</v>
      </c>
      <c r="H14" s="66" t="s">
        <v>713</v>
      </c>
      <c r="I14" s="67">
        <v>2283741810</v>
      </c>
      <c r="J14" s="68" t="s">
        <v>714</v>
      </c>
      <c r="K14" s="69" t="s">
        <v>48</v>
      </c>
      <c r="L14" s="70"/>
      <c r="M14" s="71">
        <v>4466.86</v>
      </c>
      <c r="N14" s="72"/>
      <c r="O14" s="73">
        <v>20.86216839677047</v>
      </c>
      <c r="P14" s="74" t="s">
        <v>49</v>
      </c>
      <c r="Q14" s="75"/>
      <c r="R14" s="76"/>
      <c r="S14" s="77" t="s">
        <v>48</v>
      </c>
      <c r="T14" s="78">
        <v>562534.4643853528</v>
      </c>
      <c r="U14" s="79">
        <v>15814.13</v>
      </c>
      <c r="V14" s="80">
        <v>26207.183397022287</v>
      </c>
      <c r="W14" s="81">
        <v>27075.77</v>
      </c>
      <c r="X14" s="82" t="s">
        <v>50</v>
      </c>
      <c r="Y14" s="83" t="s">
        <v>50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4" t="str">
        <f t="shared" si="4"/>
        <v>-</v>
      </c>
      <c r="AE14" s="62">
        <f t="shared" si="5"/>
        <v>0</v>
      </c>
      <c r="AF14" s="63">
        <f t="shared" si="6"/>
        <v>1</v>
      </c>
      <c r="AG14" s="63">
        <f t="shared" si="7"/>
        <v>0</v>
      </c>
      <c r="AH14" s="84" t="str">
        <f t="shared" si="8"/>
        <v>-</v>
      </c>
      <c r="AI14" s="85">
        <f t="shared" si="9"/>
        <v>0</v>
      </c>
    </row>
    <row r="15" spans="1:35" ht="15">
      <c r="A15" s="60" t="s">
        <v>96</v>
      </c>
      <c r="B15" s="61" t="s">
        <v>97</v>
      </c>
      <c r="C15" s="62" t="s">
        <v>98</v>
      </c>
      <c r="D15" s="63" t="s">
        <v>99</v>
      </c>
      <c r="E15" s="63" t="s">
        <v>100</v>
      </c>
      <c r="F15" s="64" t="s">
        <v>44</v>
      </c>
      <c r="G15" s="65" t="s">
        <v>101</v>
      </c>
      <c r="H15" s="66" t="s">
        <v>102</v>
      </c>
      <c r="I15" s="67">
        <v>6627282171</v>
      </c>
      <c r="J15" s="68" t="s">
        <v>73</v>
      </c>
      <c r="K15" s="69" t="s">
        <v>48</v>
      </c>
      <c r="L15" s="70"/>
      <c r="M15" s="71">
        <v>1258.15</v>
      </c>
      <c r="N15" s="72"/>
      <c r="O15" s="73">
        <v>22.5769669327252</v>
      </c>
      <c r="P15" s="74" t="s">
        <v>49</v>
      </c>
      <c r="Q15" s="75"/>
      <c r="R15" s="76"/>
      <c r="S15" s="77" t="s">
        <v>49</v>
      </c>
      <c r="T15" s="78">
        <v>50611.8025185607</v>
      </c>
      <c r="U15" s="79">
        <v>1685.74</v>
      </c>
      <c r="V15" s="80">
        <v>4236.787345609913</v>
      </c>
      <c r="W15" s="81">
        <v>3538.67</v>
      </c>
      <c r="X15" s="82" t="s">
        <v>81</v>
      </c>
      <c r="Y15" s="83" t="s">
        <v>50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4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4" t="str">
        <f t="shared" si="8"/>
        <v>RLIS</v>
      </c>
      <c r="AI15" s="85">
        <f t="shared" si="9"/>
        <v>0</v>
      </c>
    </row>
    <row r="16" spans="1:35" ht="15">
      <c r="A16" s="60" t="s">
        <v>103</v>
      </c>
      <c r="B16" s="61" t="s">
        <v>104</v>
      </c>
      <c r="C16" s="62" t="s">
        <v>105</v>
      </c>
      <c r="D16" s="63" t="s">
        <v>106</v>
      </c>
      <c r="E16" s="63" t="s">
        <v>107</v>
      </c>
      <c r="F16" s="64" t="s">
        <v>44</v>
      </c>
      <c r="G16" s="65" t="s">
        <v>108</v>
      </c>
      <c r="H16" s="66" t="s">
        <v>46</v>
      </c>
      <c r="I16" s="67">
        <v>6018336661</v>
      </c>
      <c r="J16" s="68" t="s">
        <v>73</v>
      </c>
      <c r="K16" s="69" t="s">
        <v>48</v>
      </c>
      <c r="L16" s="70"/>
      <c r="M16" s="71">
        <v>2893.41</v>
      </c>
      <c r="N16" s="72"/>
      <c r="O16" s="73">
        <v>27.399246158306756</v>
      </c>
      <c r="P16" s="74" t="s">
        <v>49</v>
      </c>
      <c r="Q16" s="75"/>
      <c r="R16" s="76"/>
      <c r="S16" s="77" t="s">
        <v>49</v>
      </c>
      <c r="T16" s="78">
        <v>282378.06331448705</v>
      </c>
      <c r="U16" s="79">
        <v>9901.72</v>
      </c>
      <c r="V16" s="80">
        <v>15995.520346076424</v>
      </c>
      <c r="W16" s="81">
        <v>14991.63</v>
      </c>
      <c r="X16" s="82" t="s">
        <v>50</v>
      </c>
      <c r="Y16" s="83" t="s">
        <v>50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4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4" t="str">
        <f t="shared" si="8"/>
        <v>RLIS</v>
      </c>
      <c r="AI16" s="85">
        <f t="shared" si="9"/>
        <v>0</v>
      </c>
    </row>
    <row r="17" spans="1:35" ht="15">
      <c r="A17" s="60" t="s">
        <v>109</v>
      </c>
      <c r="B17" s="61" t="s">
        <v>110</v>
      </c>
      <c r="C17" s="62" t="s">
        <v>111</v>
      </c>
      <c r="D17" s="63" t="s">
        <v>112</v>
      </c>
      <c r="E17" s="63" t="s">
        <v>113</v>
      </c>
      <c r="F17" s="64" t="s">
        <v>44</v>
      </c>
      <c r="G17" s="65" t="s">
        <v>114</v>
      </c>
      <c r="H17" s="66" t="s">
        <v>115</v>
      </c>
      <c r="I17" s="67">
        <v>6624123152</v>
      </c>
      <c r="J17" s="68" t="s">
        <v>65</v>
      </c>
      <c r="K17" s="69" t="s">
        <v>49</v>
      </c>
      <c r="L17" s="70"/>
      <c r="M17" s="71">
        <v>2348.18</v>
      </c>
      <c r="N17" s="72"/>
      <c r="O17" s="73">
        <v>27.84330244313395</v>
      </c>
      <c r="P17" s="74" t="s">
        <v>49</v>
      </c>
      <c r="Q17" s="75"/>
      <c r="R17" s="76"/>
      <c r="S17" s="77" t="s">
        <v>49</v>
      </c>
      <c r="T17" s="78">
        <v>197790.1116710893</v>
      </c>
      <c r="U17" s="79">
        <v>7771.89</v>
      </c>
      <c r="V17" s="80">
        <v>11196.37292986828</v>
      </c>
      <c r="W17" s="81">
        <v>20203.14</v>
      </c>
      <c r="X17" s="82" t="s">
        <v>50</v>
      </c>
      <c r="Y17" s="83" t="s">
        <v>50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4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4" t="str">
        <f t="shared" si="8"/>
        <v>RLIS</v>
      </c>
      <c r="AI17" s="85">
        <f t="shared" si="9"/>
        <v>0</v>
      </c>
    </row>
    <row r="18" spans="1:35" ht="15">
      <c r="A18" s="60" t="s">
        <v>715</v>
      </c>
      <c r="B18" s="61" t="s">
        <v>716</v>
      </c>
      <c r="C18" s="62" t="s">
        <v>717</v>
      </c>
      <c r="D18" s="63" t="s">
        <v>718</v>
      </c>
      <c r="E18" s="63" t="s">
        <v>719</v>
      </c>
      <c r="F18" s="64" t="s">
        <v>44</v>
      </c>
      <c r="G18" s="65" t="s">
        <v>720</v>
      </c>
      <c r="H18" s="66" t="s">
        <v>214</v>
      </c>
      <c r="I18" s="67">
        <v>6018594110</v>
      </c>
      <c r="J18" s="68" t="s">
        <v>721</v>
      </c>
      <c r="K18" s="69" t="s">
        <v>48</v>
      </c>
      <c r="L18" s="70"/>
      <c r="M18" s="71">
        <v>3145.38</v>
      </c>
      <c r="N18" s="72"/>
      <c r="O18" s="73">
        <v>31.233396584440225</v>
      </c>
      <c r="P18" s="74" t="s">
        <v>49</v>
      </c>
      <c r="Q18" s="75"/>
      <c r="R18" s="76"/>
      <c r="S18" s="77" t="s">
        <v>48</v>
      </c>
      <c r="T18" s="78">
        <v>474390.6208527345</v>
      </c>
      <c r="U18" s="79">
        <v>19438.97</v>
      </c>
      <c r="V18" s="80">
        <v>28009.128253402832</v>
      </c>
      <c r="W18" s="81">
        <v>32172.67</v>
      </c>
      <c r="X18" s="82" t="s">
        <v>50</v>
      </c>
      <c r="Y18" s="83" t="s">
        <v>50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4" t="str">
        <f t="shared" si="4"/>
        <v>-</v>
      </c>
      <c r="AE18" s="62">
        <f t="shared" si="5"/>
        <v>0</v>
      </c>
      <c r="AF18" s="63">
        <f t="shared" si="6"/>
        <v>1</v>
      </c>
      <c r="AG18" s="63">
        <f t="shared" si="7"/>
        <v>0</v>
      </c>
      <c r="AH18" s="84" t="str">
        <f t="shared" si="8"/>
        <v>-</v>
      </c>
      <c r="AI18" s="85">
        <f t="shared" si="9"/>
        <v>0</v>
      </c>
    </row>
    <row r="19" spans="1:35" ht="15">
      <c r="A19" s="60" t="s">
        <v>116</v>
      </c>
      <c r="B19" s="61" t="s">
        <v>117</v>
      </c>
      <c r="C19" s="62" t="s">
        <v>118</v>
      </c>
      <c r="D19" s="63" t="s">
        <v>119</v>
      </c>
      <c r="E19" s="63" t="s">
        <v>120</v>
      </c>
      <c r="F19" s="64" t="s">
        <v>44</v>
      </c>
      <c r="G19" s="65" t="s">
        <v>121</v>
      </c>
      <c r="H19" s="66" t="s">
        <v>122</v>
      </c>
      <c r="I19" s="67">
        <v>6622379276</v>
      </c>
      <c r="J19" s="68" t="s">
        <v>65</v>
      </c>
      <c r="K19" s="69" t="s">
        <v>49</v>
      </c>
      <c r="L19" s="70"/>
      <c r="M19" s="71">
        <v>893.51</v>
      </c>
      <c r="N19" s="72"/>
      <c r="O19" s="73">
        <v>24.07651715039578</v>
      </c>
      <c r="P19" s="74" t="s">
        <v>49</v>
      </c>
      <c r="Q19" s="75"/>
      <c r="R19" s="76"/>
      <c r="S19" s="77" t="s">
        <v>49</v>
      </c>
      <c r="T19" s="78">
        <v>134825.030662842</v>
      </c>
      <c r="U19" s="79">
        <v>3717</v>
      </c>
      <c r="V19" s="80">
        <v>5687.64177364785</v>
      </c>
      <c r="W19" s="81">
        <v>7811.5</v>
      </c>
      <c r="X19" s="82" t="s">
        <v>50</v>
      </c>
      <c r="Y19" s="83" t="s">
        <v>50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4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4" t="str">
        <f t="shared" si="8"/>
        <v>RLIS</v>
      </c>
      <c r="AI19" s="85">
        <f t="shared" si="9"/>
        <v>0</v>
      </c>
    </row>
    <row r="20" spans="1:35" ht="15">
      <c r="A20" s="60" t="s">
        <v>722</v>
      </c>
      <c r="B20" s="61" t="s">
        <v>723</v>
      </c>
      <c r="C20" s="62" t="s">
        <v>724</v>
      </c>
      <c r="D20" s="63" t="s">
        <v>725</v>
      </c>
      <c r="E20" s="63" t="s">
        <v>726</v>
      </c>
      <c r="F20" s="64" t="s">
        <v>44</v>
      </c>
      <c r="G20" s="65" t="s">
        <v>727</v>
      </c>
      <c r="H20" s="66" t="s">
        <v>728</v>
      </c>
      <c r="I20" s="67">
        <v>6625683333</v>
      </c>
      <c r="J20" s="68" t="s">
        <v>65</v>
      </c>
      <c r="K20" s="69" t="s">
        <v>49</v>
      </c>
      <c r="L20" s="70"/>
      <c r="M20" s="71">
        <v>554.63</v>
      </c>
      <c r="N20" s="72"/>
      <c r="O20" s="73">
        <v>27.919708029197082</v>
      </c>
      <c r="P20" s="74" t="s">
        <v>49</v>
      </c>
      <c r="Q20" s="75"/>
      <c r="R20" s="76"/>
      <c r="S20" s="77" t="s">
        <v>49</v>
      </c>
      <c r="T20" s="78">
        <v>30116.611840362537</v>
      </c>
      <c r="U20" s="79">
        <v>1721.01</v>
      </c>
      <c r="V20" s="80">
        <v>3074.676280839265</v>
      </c>
      <c r="W20" s="81">
        <v>2263.17</v>
      </c>
      <c r="X20" s="82" t="s">
        <v>81</v>
      </c>
      <c r="Y20" s="83" t="s">
        <v>50</v>
      </c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4" t="str">
        <f t="shared" si="4"/>
        <v>SRSA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4" t="str">
        <f t="shared" si="8"/>
        <v>-</v>
      </c>
      <c r="AI20" s="85" t="str">
        <f t="shared" si="9"/>
        <v>SRSA</v>
      </c>
    </row>
    <row r="21" spans="1:35" ht="15">
      <c r="A21" s="60" t="s">
        <v>123</v>
      </c>
      <c r="B21" s="61" t="s">
        <v>124</v>
      </c>
      <c r="C21" s="62" t="s">
        <v>125</v>
      </c>
      <c r="D21" s="63" t="s">
        <v>126</v>
      </c>
      <c r="E21" s="63" t="s">
        <v>127</v>
      </c>
      <c r="F21" s="64" t="s">
        <v>44</v>
      </c>
      <c r="G21" s="65" t="s">
        <v>128</v>
      </c>
      <c r="H21" s="66" t="s">
        <v>129</v>
      </c>
      <c r="I21" s="67">
        <v>6622854022</v>
      </c>
      <c r="J21" s="68" t="s">
        <v>65</v>
      </c>
      <c r="K21" s="69" t="s">
        <v>49</v>
      </c>
      <c r="L21" s="70"/>
      <c r="M21" s="71">
        <v>1483.82</v>
      </c>
      <c r="N21" s="72"/>
      <c r="O21" s="73">
        <v>31.433823529411764</v>
      </c>
      <c r="P21" s="74" t="s">
        <v>49</v>
      </c>
      <c r="Q21" s="75"/>
      <c r="R21" s="76"/>
      <c r="S21" s="77" t="s">
        <v>49</v>
      </c>
      <c r="T21" s="78">
        <v>161181.217749278</v>
      </c>
      <c r="U21" s="79">
        <v>8827.27</v>
      </c>
      <c r="V21" s="80">
        <v>12471.644534279703</v>
      </c>
      <c r="W21" s="81">
        <v>19141.99</v>
      </c>
      <c r="X21" s="82" t="s">
        <v>50</v>
      </c>
      <c r="Y21" s="83" t="s">
        <v>50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4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4" t="str">
        <f t="shared" si="8"/>
        <v>RLIS</v>
      </c>
      <c r="AI21" s="85">
        <f t="shared" si="9"/>
        <v>0</v>
      </c>
    </row>
    <row r="22" spans="1:35" ht="15">
      <c r="A22" s="60" t="s">
        <v>130</v>
      </c>
      <c r="B22" s="61" t="s">
        <v>131</v>
      </c>
      <c r="C22" s="62" t="s">
        <v>132</v>
      </c>
      <c r="D22" s="63" t="s">
        <v>133</v>
      </c>
      <c r="E22" s="63" t="s">
        <v>134</v>
      </c>
      <c r="F22" s="64" t="s">
        <v>44</v>
      </c>
      <c r="G22" s="65" t="s">
        <v>135</v>
      </c>
      <c r="H22" s="66" t="s">
        <v>46</v>
      </c>
      <c r="I22" s="67">
        <v>6014374232</v>
      </c>
      <c r="J22" s="68" t="s">
        <v>65</v>
      </c>
      <c r="K22" s="69" t="s">
        <v>49</v>
      </c>
      <c r="L22" s="70"/>
      <c r="M22" s="71">
        <v>1708.51</v>
      </c>
      <c r="N22" s="72"/>
      <c r="O22" s="73">
        <v>46.125066809192944</v>
      </c>
      <c r="P22" s="74" t="s">
        <v>49</v>
      </c>
      <c r="Q22" s="75"/>
      <c r="R22" s="76"/>
      <c r="S22" s="77" t="s">
        <v>49</v>
      </c>
      <c r="T22" s="78">
        <v>201706.3420828711</v>
      </c>
      <c r="U22" s="79">
        <v>8217.63</v>
      </c>
      <c r="V22" s="80">
        <v>11341.272016958677</v>
      </c>
      <c r="W22" s="81">
        <v>22815.75</v>
      </c>
      <c r="X22" s="82" t="s">
        <v>50</v>
      </c>
      <c r="Y22" s="83" t="s">
        <v>50</v>
      </c>
      <c r="Z22" s="62">
        <f t="shared" si="0"/>
        <v>1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4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4" t="str">
        <f t="shared" si="8"/>
        <v>RLIS</v>
      </c>
      <c r="AI22" s="85">
        <f t="shared" si="9"/>
        <v>0</v>
      </c>
    </row>
    <row r="23" spans="1:35" ht="15">
      <c r="A23" s="60" t="s">
        <v>136</v>
      </c>
      <c r="B23" s="61" t="s">
        <v>57</v>
      </c>
      <c r="C23" s="62" t="s">
        <v>137</v>
      </c>
      <c r="D23" s="63" t="s">
        <v>138</v>
      </c>
      <c r="E23" s="63" t="s">
        <v>139</v>
      </c>
      <c r="F23" s="64" t="s">
        <v>44</v>
      </c>
      <c r="G23" s="65" t="s">
        <v>140</v>
      </c>
      <c r="H23" s="66" t="s">
        <v>141</v>
      </c>
      <c r="I23" s="67">
        <v>6626278500</v>
      </c>
      <c r="J23" s="68" t="s">
        <v>73</v>
      </c>
      <c r="K23" s="69" t="s">
        <v>48</v>
      </c>
      <c r="L23" s="70"/>
      <c r="M23" s="71">
        <v>3316.21</v>
      </c>
      <c r="N23" s="72"/>
      <c r="O23" s="73">
        <v>43.40659340659341</v>
      </c>
      <c r="P23" s="74" t="s">
        <v>49</v>
      </c>
      <c r="Q23" s="75"/>
      <c r="R23" s="76"/>
      <c r="S23" s="77" t="s">
        <v>49</v>
      </c>
      <c r="T23" s="78">
        <v>447600.8065973126</v>
      </c>
      <c r="U23" s="79">
        <v>30035.2</v>
      </c>
      <c r="V23" s="80">
        <v>37899.736981936425</v>
      </c>
      <c r="W23" s="81">
        <v>49749.62</v>
      </c>
      <c r="X23" s="82" t="s">
        <v>50</v>
      </c>
      <c r="Y23" s="83" t="s">
        <v>50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4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4" t="str">
        <f t="shared" si="8"/>
        <v>RLIS</v>
      </c>
      <c r="AI23" s="85">
        <f t="shared" si="9"/>
        <v>0</v>
      </c>
    </row>
    <row r="24" spans="1:35" ht="15">
      <c r="A24" s="60" t="s">
        <v>729</v>
      </c>
      <c r="B24" s="61" t="s">
        <v>730</v>
      </c>
      <c r="C24" s="62" t="s">
        <v>731</v>
      </c>
      <c r="D24" s="63" t="s">
        <v>732</v>
      </c>
      <c r="E24" s="63" t="s">
        <v>657</v>
      </c>
      <c r="F24" s="64" t="s">
        <v>44</v>
      </c>
      <c r="G24" s="65" t="s">
        <v>658</v>
      </c>
      <c r="H24" s="66" t="s">
        <v>733</v>
      </c>
      <c r="I24" s="67">
        <v>6624942915</v>
      </c>
      <c r="J24" s="68" t="s">
        <v>65</v>
      </c>
      <c r="K24" s="69" t="s">
        <v>49</v>
      </c>
      <c r="L24" s="70"/>
      <c r="M24" s="71">
        <v>149.82</v>
      </c>
      <c r="N24" s="72"/>
      <c r="O24" s="73">
        <v>34.9705304518664</v>
      </c>
      <c r="P24" s="74" t="s">
        <v>49</v>
      </c>
      <c r="Q24" s="75"/>
      <c r="R24" s="76"/>
      <c r="S24" s="77" t="s">
        <v>49</v>
      </c>
      <c r="T24" s="78">
        <v>50637.15751947644</v>
      </c>
      <c r="U24" s="79">
        <v>1883.97</v>
      </c>
      <c r="V24" s="80">
        <v>2136.440606591578</v>
      </c>
      <c r="W24" s="81">
        <v>5220.46</v>
      </c>
      <c r="X24" s="82" t="s">
        <v>81</v>
      </c>
      <c r="Y24" s="83" t="s">
        <v>50</v>
      </c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4" t="str">
        <f t="shared" si="4"/>
        <v>SRSA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4" t="str">
        <f t="shared" si="8"/>
        <v>-</v>
      </c>
      <c r="AI24" s="85" t="str">
        <f t="shared" si="9"/>
        <v>SRSA</v>
      </c>
    </row>
    <row r="25" spans="1:35" ht="15">
      <c r="A25" s="60" t="s">
        <v>142</v>
      </c>
      <c r="B25" s="61" t="s">
        <v>143</v>
      </c>
      <c r="C25" s="62" t="s">
        <v>144</v>
      </c>
      <c r="D25" s="63" t="s">
        <v>145</v>
      </c>
      <c r="E25" s="63" t="s">
        <v>146</v>
      </c>
      <c r="F25" s="64" t="s">
        <v>44</v>
      </c>
      <c r="G25" s="65" t="s">
        <v>147</v>
      </c>
      <c r="H25" s="66" t="s">
        <v>148</v>
      </c>
      <c r="I25" s="67">
        <v>6018433529</v>
      </c>
      <c r="J25" s="68" t="s">
        <v>47</v>
      </c>
      <c r="K25" s="69" t="s">
        <v>48</v>
      </c>
      <c r="L25" s="70"/>
      <c r="M25" s="71">
        <v>3365.13</v>
      </c>
      <c r="N25" s="72"/>
      <c r="O25" s="73">
        <v>37.42058449809403</v>
      </c>
      <c r="P25" s="74" t="s">
        <v>49</v>
      </c>
      <c r="Q25" s="75"/>
      <c r="R25" s="76"/>
      <c r="S25" s="77" t="s">
        <v>49</v>
      </c>
      <c r="T25" s="78">
        <v>353026.93119447713</v>
      </c>
      <c r="U25" s="79">
        <v>13824.86</v>
      </c>
      <c r="V25" s="80">
        <v>21248.83505422478</v>
      </c>
      <c r="W25" s="81">
        <v>34245.58</v>
      </c>
      <c r="X25" s="82" t="s">
        <v>50</v>
      </c>
      <c r="Y25" s="83" t="s">
        <v>50</v>
      </c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4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4" t="str">
        <f t="shared" si="8"/>
        <v>RLIS</v>
      </c>
      <c r="AI25" s="85">
        <f t="shared" si="9"/>
        <v>0</v>
      </c>
    </row>
    <row r="26" spans="1:35" ht="15">
      <c r="A26" s="60" t="s">
        <v>734</v>
      </c>
      <c r="B26" s="61" t="s">
        <v>735</v>
      </c>
      <c r="C26" s="62" t="s">
        <v>736</v>
      </c>
      <c r="D26" s="63" t="s">
        <v>737</v>
      </c>
      <c r="E26" s="63" t="s">
        <v>738</v>
      </c>
      <c r="F26" s="64" t="s">
        <v>44</v>
      </c>
      <c r="G26" s="65" t="s">
        <v>739</v>
      </c>
      <c r="H26" s="66" t="s">
        <v>59</v>
      </c>
      <c r="I26" s="67">
        <v>6019247533</v>
      </c>
      <c r="J26" s="68" t="s">
        <v>721</v>
      </c>
      <c r="K26" s="69" t="s">
        <v>48</v>
      </c>
      <c r="L26" s="70"/>
      <c r="M26" s="71">
        <v>4591.14</v>
      </c>
      <c r="N26" s="72"/>
      <c r="O26" s="73">
        <v>15.818111154294598</v>
      </c>
      <c r="P26" s="74" t="s">
        <v>48</v>
      </c>
      <c r="Q26" s="75"/>
      <c r="R26" s="76"/>
      <c r="S26" s="77" t="s">
        <v>48</v>
      </c>
      <c r="T26" s="78">
        <v>241486.23965953809</v>
      </c>
      <c r="U26" s="79">
        <v>7844.98</v>
      </c>
      <c r="V26" s="80">
        <v>15361.0273431228</v>
      </c>
      <c r="W26" s="81">
        <v>16007.68</v>
      </c>
      <c r="X26" s="82" t="s">
        <v>50</v>
      </c>
      <c r="Y26" s="83" t="s">
        <v>50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4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4" t="str">
        <f t="shared" si="8"/>
        <v>-</v>
      </c>
      <c r="AI26" s="85">
        <f t="shared" si="9"/>
        <v>0</v>
      </c>
    </row>
    <row r="27" spans="1:35" ht="15">
      <c r="A27" s="60" t="s">
        <v>740</v>
      </c>
      <c r="B27" s="61" t="s">
        <v>741</v>
      </c>
      <c r="C27" s="62" t="s">
        <v>742</v>
      </c>
      <c r="D27" s="63" t="s">
        <v>743</v>
      </c>
      <c r="E27" s="63" t="s">
        <v>139</v>
      </c>
      <c r="F27" s="64" t="s">
        <v>44</v>
      </c>
      <c r="G27" s="65" t="s">
        <v>140</v>
      </c>
      <c r="H27" s="66" t="s">
        <v>744</v>
      </c>
      <c r="I27" s="67">
        <v>6626249424</v>
      </c>
      <c r="J27" s="68" t="s">
        <v>65</v>
      </c>
      <c r="K27" s="69" t="s">
        <v>49</v>
      </c>
      <c r="L27" s="70"/>
      <c r="M27" s="71">
        <v>258.97</v>
      </c>
      <c r="N27" s="72"/>
      <c r="O27" s="73" t="s">
        <v>745</v>
      </c>
      <c r="P27" s="74" t="s">
        <v>48</v>
      </c>
      <c r="Q27" s="75"/>
      <c r="R27" s="76"/>
      <c r="S27" s="77" t="s">
        <v>49</v>
      </c>
      <c r="T27" s="78">
        <v>30838.229679662414</v>
      </c>
      <c r="U27" s="79">
        <v>1375.81</v>
      </c>
      <c r="V27" s="80">
        <v>1991.865746165736</v>
      </c>
      <c r="W27" s="81">
        <v>3070.86</v>
      </c>
      <c r="X27" s="82" t="s">
        <v>50</v>
      </c>
      <c r="Y27" s="83" t="s">
        <v>50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4" t="str">
        <f t="shared" si="4"/>
        <v>SRSA</v>
      </c>
      <c r="AE27" s="62">
        <f t="shared" si="5"/>
        <v>1</v>
      </c>
      <c r="AF27" s="63">
        <f t="shared" si="6"/>
        <v>0</v>
      </c>
      <c r="AG27" s="63">
        <f t="shared" si="7"/>
        <v>0</v>
      </c>
      <c r="AH27" s="84" t="str">
        <f t="shared" si="8"/>
        <v>-</v>
      </c>
      <c r="AI27" s="85">
        <f t="shared" si="9"/>
        <v>0</v>
      </c>
    </row>
    <row r="28" spans="1:35" ht="15">
      <c r="A28" s="60" t="s">
        <v>149</v>
      </c>
      <c r="B28" s="61" t="s">
        <v>150</v>
      </c>
      <c r="C28" s="62" t="s">
        <v>151</v>
      </c>
      <c r="D28" s="63" t="s">
        <v>152</v>
      </c>
      <c r="E28" s="63" t="s">
        <v>139</v>
      </c>
      <c r="F28" s="64" t="s">
        <v>44</v>
      </c>
      <c r="G28" s="65" t="s">
        <v>140</v>
      </c>
      <c r="H28" s="66" t="s">
        <v>153</v>
      </c>
      <c r="I28" s="67">
        <v>6626245448</v>
      </c>
      <c r="J28" s="68" t="s">
        <v>47</v>
      </c>
      <c r="K28" s="69" t="s">
        <v>48</v>
      </c>
      <c r="L28" s="70"/>
      <c r="M28" s="71">
        <v>1536.28</v>
      </c>
      <c r="N28" s="72"/>
      <c r="O28" s="73">
        <v>43.132154006243496</v>
      </c>
      <c r="P28" s="74" t="s">
        <v>49</v>
      </c>
      <c r="Q28" s="75"/>
      <c r="R28" s="76"/>
      <c r="S28" s="77" t="s">
        <v>49</v>
      </c>
      <c r="T28" s="78">
        <v>275532.7285316426</v>
      </c>
      <c r="U28" s="79">
        <v>15778.19</v>
      </c>
      <c r="V28" s="80">
        <v>19193.345852571983</v>
      </c>
      <c r="W28" s="81">
        <v>26157.96</v>
      </c>
      <c r="X28" s="82" t="s">
        <v>50</v>
      </c>
      <c r="Y28" s="83" t="s">
        <v>50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4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4" t="str">
        <f t="shared" si="8"/>
        <v>RLIS</v>
      </c>
      <c r="AI28" s="85">
        <f t="shared" si="9"/>
        <v>0</v>
      </c>
    </row>
    <row r="29" spans="1:35" ht="15">
      <c r="A29" s="60" t="s">
        <v>746</v>
      </c>
      <c r="B29" s="61" t="s">
        <v>747</v>
      </c>
      <c r="C29" s="62" t="s">
        <v>748</v>
      </c>
      <c r="D29" s="63" t="s">
        <v>749</v>
      </c>
      <c r="E29" s="63" t="s">
        <v>750</v>
      </c>
      <c r="F29" s="64" t="s">
        <v>44</v>
      </c>
      <c r="G29" s="65" t="s">
        <v>751</v>
      </c>
      <c r="H29" s="66" t="s">
        <v>752</v>
      </c>
      <c r="I29" s="67">
        <v>6626758941</v>
      </c>
      <c r="J29" s="68" t="s">
        <v>65</v>
      </c>
      <c r="K29" s="69" t="s">
        <v>49</v>
      </c>
      <c r="L29" s="70"/>
      <c r="M29" s="71">
        <v>587.92</v>
      </c>
      <c r="N29" s="72"/>
      <c r="O29" s="73">
        <v>32.651162790697676</v>
      </c>
      <c r="P29" s="74" t="s">
        <v>49</v>
      </c>
      <c r="Q29" s="75"/>
      <c r="R29" s="76"/>
      <c r="S29" s="77" t="s">
        <v>49</v>
      </c>
      <c r="T29" s="78">
        <v>101871.82458154083</v>
      </c>
      <c r="U29" s="79">
        <v>4040.29</v>
      </c>
      <c r="V29" s="80">
        <v>4556.976125880057</v>
      </c>
      <c r="W29" s="81">
        <v>11141.57</v>
      </c>
      <c r="X29" s="82" t="s">
        <v>81</v>
      </c>
      <c r="Y29" s="83" t="s">
        <v>50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4" t="str">
        <f t="shared" si="4"/>
        <v>SRSA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4" t="str">
        <f t="shared" si="8"/>
        <v>-</v>
      </c>
      <c r="AI29" s="85" t="str">
        <f t="shared" si="9"/>
        <v>SRSA</v>
      </c>
    </row>
    <row r="30" spans="1:35" ht="15">
      <c r="A30" s="60" t="s">
        <v>154</v>
      </c>
      <c r="B30" s="61" t="s">
        <v>155</v>
      </c>
      <c r="C30" s="62" t="s">
        <v>156</v>
      </c>
      <c r="D30" s="63" t="s">
        <v>157</v>
      </c>
      <c r="E30" s="63" t="s">
        <v>158</v>
      </c>
      <c r="F30" s="64" t="s">
        <v>44</v>
      </c>
      <c r="G30" s="65" t="s">
        <v>159</v>
      </c>
      <c r="H30" s="66" t="s">
        <v>160</v>
      </c>
      <c r="I30" s="67">
        <v>6017362366</v>
      </c>
      <c r="J30" s="68" t="s">
        <v>73</v>
      </c>
      <c r="K30" s="69" t="s">
        <v>48</v>
      </c>
      <c r="L30" s="70"/>
      <c r="M30" s="71">
        <v>1738.08</v>
      </c>
      <c r="N30" s="72"/>
      <c r="O30" s="73">
        <v>36.349036402569595</v>
      </c>
      <c r="P30" s="74" t="s">
        <v>49</v>
      </c>
      <c r="Q30" s="75"/>
      <c r="R30" s="76"/>
      <c r="S30" s="77" t="s">
        <v>49</v>
      </c>
      <c r="T30" s="78">
        <v>175154.6641048912</v>
      </c>
      <c r="U30" s="79">
        <v>6339.39</v>
      </c>
      <c r="V30" s="80">
        <v>10051.545364502494</v>
      </c>
      <c r="W30" s="81">
        <v>16669.85</v>
      </c>
      <c r="X30" s="82" t="s">
        <v>50</v>
      </c>
      <c r="Y30" s="83" t="s">
        <v>50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4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4" t="str">
        <f t="shared" si="8"/>
        <v>RLIS</v>
      </c>
      <c r="AI30" s="85">
        <f t="shared" si="9"/>
        <v>0</v>
      </c>
    </row>
    <row r="31" spans="1:35" ht="15">
      <c r="A31" s="60" t="s">
        <v>161</v>
      </c>
      <c r="B31" s="61" t="s">
        <v>162</v>
      </c>
      <c r="C31" s="62" t="s">
        <v>163</v>
      </c>
      <c r="D31" s="63" t="s">
        <v>164</v>
      </c>
      <c r="E31" s="63" t="s">
        <v>165</v>
      </c>
      <c r="F31" s="64" t="s">
        <v>44</v>
      </c>
      <c r="G31" s="65" t="s">
        <v>166</v>
      </c>
      <c r="H31" s="66" t="s">
        <v>167</v>
      </c>
      <c r="I31" s="67">
        <v>6622417400</v>
      </c>
      <c r="J31" s="68" t="s">
        <v>73</v>
      </c>
      <c r="K31" s="69" t="s">
        <v>48</v>
      </c>
      <c r="L31" s="70"/>
      <c r="M31" s="71">
        <v>4200.23</v>
      </c>
      <c r="N31" s="72"/>
      <c r="O31" s="73">
        <v>34.499232212932945</v>
      </c>
      <c r="P31" s="74" t="s">
        <v>49</v>
      </c>
      <c r="Q31" s="75"/>
      <c r="R31" s="76"/>
      <c r="S31" s="77" t="s">
        <v>49</v>
      </c>
      <c r="T31" s="78">
        <v>563994.2347402837</v>
      </c>
      <c r="U31" s="79">
        <v>25771.91</v>
      </c>
      <c r="V31" s="80">
        <v>32479.396829217636</v>
      </c>
      <c r="W31" s="81">
        <v>76601.56</v>
      </c>
      <c r="X31" s="82" t="s">
        <v>50</v>
      </c>
      <c r="Y31" s="83" t="s">
        <v>50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4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4" t="str">
        <f t="shared" si="8"/>
        <v>RLIS</v>
      </c>
      <c r="AI31" s="85">
        <f t="shared" si="9"/>
        <v>0</v>
      </c>
    </row>
    <row r="32" spans="1:35" ht="15">
      <c r="A32" s="60" t="s">
        <v>753</v>
      </c>
      <c r="B32" s="61" t="s">
        <v>88</v>
      </c>
      <c r="C32" s="62" t="s">
        <v>754</v>
      </c>
      <c r="D32" s="63" t="s">
        <v>755</v>
      </c>
      <c r="E32" s="63" t="s">
        <v>756</v>
      </c>
      <c r="F32" s="64" t="s">
        <v>44</v>
      </c>
      <c r="G32" s="65" t="s">
        <v>757</v>
      </c>
      <c r="H32" s="66" t="s">
        <v>758</v>
      </c>
      <c r="I32" s="67">
        <v>6018941341</v>
      </c>
      <c r="J32" s="68" t="s">
        <v>721</v>
      </c>
      <c r="K32" s="69" t="s">
        <v>48</v>
      </c>
      <c r="L32" s="70"/>
      <c r="M32" s="71">
        <v>2844.46</v>
      </c>
      <c r="N32" s="72"/>
      <c r="O32" s="73">
        <v>30.45923149015933</v>
      </c>
      <c r="P32" s="74" t="s">
        <v>49</v>
      </c>
      <c r="Q32" s="75"/>
      <c r="R32" s="76"/>
      <c r="S32" s="77" t="s">
        <v>48</v>
      </c>
      <c r="T32" s="78">
        <v>279413.38602494483</v>
      </c>
      <c r="U32" s="79">
        <v>9534.02</v>
      </c>
      <c r="V32" s="80">
        <v>15050.574041019321</v>
      </c>
      <c r="W32" s="81">
        <v>24016.55</v>
      </c>
      <c r="X32" s="82" t="s">
        <v>50</v>
      </c>
      <c r="Y32" s="83" t="s">
        <v>50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4" t="str">
        <f t="shared" si="4"/>
        <v>-</v>
      </c>
      <c r="AE32" s="62">
        <f t="shared" si="5"/>
        <v>0</v>
      </c>
      <c r="AF32" s="63">
        <f t="shared" si="6"/>
        <v>1</v>
      </c>
      <c r="AG32" s="63">
        <f t="shared" si="7"/>
        <v>0</v>
      </c>
      <c r="AH32" s="84" t="str">
        <f t="shared" si="8"/>
        <v>-</v>
      </c>
      <c r="AI32" s="85">
        <f t="shared" si="9"/>
        <v>0</v>
      </c>
    </row>
    <row r="33" spans="1:35" ht="15">
      <c r="A33" s="60" t="s">
        <v>168</v>
      </c>
      <c r="B33" s="61" t="s">
        <v>169</v>
      </c>
      <c r="C33" s="62" t="s">
        <v>170</v>
      </c>
      <c r="D33" s="63" t="s">
        <v>171</v>
      </c>
      <c r="E33" s="63" t="s">
        <v>55</v>
      </c>
      <c r="F33" s="64" t="s">
        <v>44</v>
      </c>
      <c r="G33" s="65" t="s">
        <v>172</v>
      </c>
      <c r="H33" s="66" t="s">
        <v>173</v>
      </c>
      <c r="I33" s="67">
        <v>6622872425</v>
      </c>
      <c r="J33" s="68" t="s">
        <v>73</v>
      </c>
      <c r="K33" s="69" t="s">
        <v>48</v>
      </c>
      <c r="L33" s="70"/>
      <c r="M33" s="71">
        <v>1912.11</v>
      </c>
      <c r="N33" s="72"/>
      <c r="O33" s="73">
        <v>36.10603290676417</v>
      </c>
      <c r="P33" s="74" t="s">
        <v>49</v>
      </c>
      <c r="Q33" s="75"/>
      <c r="R33" s="76"/>
      <c r="S33" s="77" t="s">
        <v>49</v>
      </c>
      <c r="T33" s="78">
        <v>198442.66372861288</v>
      </c>
      <c r="U33" s="79">
        <v>7799.55</v>
      </c>
      <c r="V33" s="80">
        <v>11307.125345880253</v>
      </c>
      <c r="W33" s="81">
        <v>21493.42</v>
      </c>
      <c r="X33" s="82" t="s">
        <v>50</v>
      </c>
      <c r="Y33" s="83" t="s">
        <v>50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4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4" t="str">
        <f t="shared" si="8"/>
        <v>RLIS</v>
      </c>
      <c r="AI33" s="85">
        <f t="shared" si="9"/>
        <v>0</v>
      </c>
    </row>
    <row r="34" spans="1:35" ht="15">
      <c r="A34" s="60" t="s">
        <v>174</v>
      </c>
      <c r="B34" s="61" t="s">
        <v>175</v>
      </c>
      <c r="C34" s="62" t="s">
        <v>176</v>
      </c>
      <c r="D34" s="63" t="s">
        <v>177</v>
      </c>
      <c r="E34" s="63" t="s">
        <v>178</v>
      </c>
      <c r="F34" s="64" t="s">
        <v>44</v>
      </c>
      <c r="G34" s="65" t="s">
        <v>179</v>
      </c>
      <c r="H34" s="66" t="s">
        <v>180</v>
      </c>
      <c r="I34" s="67">
        <v>6017658247</v>
      </c>
      <c r="J34" s="68" t="s">
        <v>47</v>
      </c>
      <c r="K34" s="69" t="s">
        <v>48</v>
      </c>
      <c r="L34" s="70"/>
      <c r="M34" s="71">
        <v>3106.84</v>
      </c>
      <c r="N34" s="72"/>
      <c r="O34" s="73">
        <v>34.73657675825561</v>
      </c>
      <c r="P34" s="74" t="s">
        <v>49</v>
      </c>
      <c r="Q34" s="75"/>
      <c r="R34" s="76"/>
      <c r="S34" s="77" t="s">
        <v>49</v>
      </c>
      <c r="T34" s="78">
        <v>302368.6884021543</v>
      </c>
      <c r="U34" s="79">
        <v>11904.26</v>
      </c>
      <c r="V34" s="80">
        <v>17818.07737746699</v>
      </c>
      <c r="W34" s="81">
        <v>30359.41</v>
      </c>
      <c r="X34" s="82" t="s">
        <v>50</v>
      </c>
      <c r="Y34" s="83" t="s">
        <v>50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4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4" t="str">
        <f t="shared" si="8"/>
        <v>RLIS</v>
      </c>
      <c r="AI34" s="85">
        <f t="shared" si="9"/>
        <v>0</v>
      </c>
    </row>
    <row r="35" spans="1:35" ht="15">
      <c r="A35" s="60" t="s">
        <v>759</v>
      </c>
      <c r="B35" s="61" t="s">
        <v>760</v>
      </c>
      <c r="C35" s="62" t="s">
        <v>761</v>
      </c>
      <c r="D35" s="63" t="s">
        <v>762</v>
      </c>
      <c r="E35" s="63" t="s">
        <v>763</v>
      </c>
      <c r="F35" s="64" t="s">
        <v>44</v>
      </c>
      <c r="G35" s="65" t="s">
        <v>764</v>
      </c>
      <c r="H35" s="66" t="s">
        <v>765</v>
      </c>
      <c r="I35" s="67">
        <v>6624295271</v>
      </c>
      <c r="J35" s="68" t="s">
        <v>766</v>
      </c>
      <c r="K35" s="69" t="s">
        <v>48</v>
      </c>
      <c r="L35" s="70"/>
      <c r="M35" s="71">
        <v>29372.18</v>
      </c>
      <c r="N35" s="72"/>
      <c r="O35" s="73">
        <v>12.217125846723976</v>
      </c>
      <c r="P35" s="74" t="s">
        <v>48</v>
      </c>
      <c r="Q35" s="75"/>
      <c r="R35" s="76"/>
      <c r="S35" s="77" t="s">
        <v>48</v>
      </c>
      <c r="T35" s="78">
        <v>903956.1710146562</v>
      </c>
      <c r="U35" s="79">
        <v>26176.79</v>
      </c>
      <c r="V35" s="80">
        <v>89070.72647405464</v>
      </c>
      <c r="W35" s="81">
        <v>73832.49</v>
      </c>
      <c r="X35" s="82" t="s">
        <v>50</v>
      </c>
      <c r="Y35" s="83" t="s">
        <v>50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4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4" t="str">
        <f t="shared" si="8"/>
        <v>-</v>
      </c>
      <c r="AI35" s="85">
        <f t="shared" si="9"/>
        <v>0</v>
      </c>
    </row>
    <row r="36" spans="1:35" ht="15">
      <c r="A36" s="60" t="s">
        <v>767</v>
      </c>
      <c r="B36" s="61" t="s">
        <v>768</v>
      </c>
      <c r="C36" s="62" t="s">
        <v>769</v>
      </c>
      <c r="D36" s="63" t="s">
        <v>770</v>
      </c>
      <c r="E36" s="63" t="s">
        <v>771</v>
      </c>
      <c r="F36" s="64" t="s">
        <v>44</v>
      </c>
      <c r="G36" s="65" t="s">
        <v>772</v>
      </c>
      <c r="H36" s="66" t="s">
        <v>773</v>
      </c>
      <c r="I36" s="67">
        <v>6627456657</v>
      </c>
      <c r="J36" s="68" t="s">
        <v>65</v>
      </c>
      <c r="K36" s="69" t="s">
        <v>49</v>
      </c>
      <c r="L36" s="70"/>
      <c r="M36" s="71">
        <v>595.47</v>
      </c>
      <c r="N36" s="72"/>
      <c r="O36" s="73">
        <v>48.50917431192661</v>
      </c>
      <c r="P36" s="74" t="s">
        <v>49</v>
      </c>
      <c r="Q36" s="75"/>
      <c r="R36" s="76"/>
      <c r="S36" s="77" t="s">
        <v>49</v>
      </c>
      <c r="T36" s="78">
        <v>100941.23279749423</v>
      </c>
      <c r="U36" s="79">
        <v>5827.17</v>
      </c>
      <c r="V36" s="80">
        <v>7181.630832061679</v>
      </c>
      <c r="W36" s="81">
        <v>18751.71</v>
      </c>
      <c r="X36" s="82" t="s">
        <v>50</v>
      </c>
      <c r="Y36" s="83" t="s">
        <v>50</v>
      </c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4" t="str">
        <f t="shared" si="4"/>
        <v>SRSA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4" t="str">
        <f t="shared" si="8"/>
        <v>-</v>
      </c>
      <c r="AI36" s="85" t="str">
        <f t="shared" si="9"/>
        <v>SRSA</v>
      </c>
    </row>
    <row r="37" spans="1:35" ht="15">
      <c r="A37" s="60" t="s">
        <v>181</v>
      </c>
      <c r="B37" s="61" t="s">
        <v>182</v>
      </c>
      <c r="C37" s="62" t="s">
        <v>183</v>
      </c>
      <c r="D37" s="63" t="s">
        <v>184</v>
      </c>
      <c r="E37" s="63" t="s">
        <v>185</v>
      </c>
      <c r="F37" s="64" t="s">
        <v>44</v>
      </c>
      <c r="G37" s="65" t="s">
        <v>186</v>
      </c>
      <c r="H37" s="66" t="s">
        <v>187</v>
      </c>
      <c r="I37" s="67">
        <v>6626533175</v>
      </c>
      <c r="J37" s="68" t="s">
        <v>73</v>
      </c>
      <c r="K37" s="69" t="s">
        <v>48</v>
      </c>
      <c r="L37" s="70"/>
      <c r="M37" s="71">
        <v>556.45</v>
      </c>
      <c r="N37" s="72"/>
      <c r="O37" s="73">
        <v>37.01657458563536</v>
      </c>
      <c r="P37" s="74" t="s">
        <v>49</v>
      </c>
      <c r="Q37" s="75"/>
      <c r="R37" s="76"/>
      <c r="S37" s="77" t="s">
        <v>49</v>
      </c>
      <c r="T37" s="78">
        <v>68544.4215641042</v>
      </c>
      <c r="U37" s="79">
        <v>4188.02</v>
      </c>
      <c r="V37" s="80">
        <v>5425.266136193187</v>
      </c>
      <c r="W37" s="81">
        <v>7808.11</v>
      </c>
      <c r="X37" s="82" t="s">
        <v>81</v>
      </c>
      <c r="Y37" s="83" t="s">
        <v>50</v>
      </c>
      <c r="Z37" s="62">
        <f aca="true" t="shared" si="10" ref="Z37:Z68">IF(OR(K37="YES",TRIM(L37)="YES"),1,0)</f>
        <v>0</v>
      </c>
      <c r="AA37" s="63">
        <f aca="true" t="shared" si="11" ref="AA37:AA68">IF(OR(AND(ISNUMBER(M37),AND(M37&gt;0,M37&lt;600)),AND(ISNUMBER(M37),AND(M37&gt;0,N37="YES"))),1,0)</f>
        <v>1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4" t="str">
        <f aca="true" t="shared" si="14" ref="AD37:AD68">IF(AND(Z37=1,AA37=1),"SRSA","-")</f>
        <v>-</v>
      </c>
      <c r="AE37" s="62">
        <f aca="true" t="shared" si="15" ref="AE37:AE68">IF(S37="YES",1,0)</f>
        <v>1</v>
      </c>
      <c r="AF37" s="63">
        <f aca="true" t="shared" si="16" ref="AF37:AF68">IF(OR(AND(ISNUMBER(Q37),Q37&gt;=20),(AND(ISNUMBER(Q37)=FALSE,AND(ISNUMBER(O37),O37&gt;=20)))),1,0)</f>
        <v>1</v>
      </c>
      <c r="AG37" s="63" t="str">
        <f aca="true" t="shared" si="17" ref="AG37:AG68">IF(AND(AE37=1,AF37=1),"Initial",0)</f>
        <v>Initial</v>
      </c>
      <c r="AH37" s="84" t="str">
        <f aca="true" t="shared" si="18" ref="AH37:AH68">IF(AND(AND(AG37="Initial",AI37=0),AND(ISNUMBER(M37),M37&gt;0)),"RLIS","-")</f>
        <v>RLIS</v>
      </c>
      <c r="AI37" s="85">
        <f aca="true" t="shared" si="19" ref="AI37:AI68">IF(AND(AD37="SRSA",AG37="Initial"),"SRSA",0)</f>
        <v>0</v>
      </c>
    </row>
    <row r="38" spans="1:35" ht="15">
      <c r="A38" s="60" t="s">
        <v>188</v>
      </c>
      <c r="B38" s="61" t="s">
        <v>189</v>
      </c>
      <c r="C38" s="62" t="s">
        <v>190</v>
      </c>
      <c r="D38" s="63" t="s">
        <v>191</v>
      </c>
      <c r="E38" s="63" t="s">
        <v>192</v>
      </c>
      <c r="F38" s="64" t="s">
        <v>44</v>
      </c>
      <c r="G38" s="65" t="s">
        <v>193</v>
      </c>
      <c r="H38" s="66" t="s">
        <v>194</v>
      </c>
      <c r="I38" s="67">
        <v>6017873281</v>
      </c>
      <c r="J38" s="68" t="s">
        <v>65</v>
      </c>
      <c r="K38" s="69" t="s">
        <v>49</v>
      </c>
      <c r="L38" s="70"/>
      <c r="M38" s="71">
        <v>1091.71</v>
      </c>
      <c r="N38" s="72"/>
      <c r="O38" s="73">
        <v>29.511677282377917</v>
      </c>
      <c r="P38" s="74" t="s">
        <v>49</v>
      </c>
      <c r="Q38" s="75"/>
      <c r="R38" s="76"/>
      <c r="S38" s="77" t="s">
        <v>49</v>
      </c>
      <c r="T38" s="78">
        <v>127310.71358176766</v>
      </c>
      <c r="U38" s="79">
        <v>4454.97</v>
      </c>
      <c r="V38" s="80">
        <v>7223.975789705159</v>
      </c>
      <c r="W38" s="81">
        <v>10034.24</v>
      </c>
      <c r="X38" s="82" t="s">
        <v>81</v>
      </c>
      <c r="Y38" s="83" t="s">
        <v>50</v>
      </c>
      <c r="Z38" s="62">
        <f t="shared" si="10"/>
        <v>1</v>
      </c>
      <c r="AA38" s="63">
        <f t="shared" si="11"/>
        <v>0</v>
      </c>
      <c r="AB38" s="63">
        <f t="shared" si="12"/>
        <v>0</v>
      </c>
      <c r="AC38" s="63">
        <f t="shared" si="13"/>
        <v>0</v>
      </c>
      <c r="AD38" s="84" t="str">
        <f t="shared" si="14"/>
        <v>-</v>
      </c>
      <c r="AE38" s="62">
        <f t="shared" si="15"/>
        <v>1</v>
      </c>
      <c r="AF38" s="63">
        <f t="shared" si="16"/>
        <v>1</v>
      </c>
      <c r="AG38" s="63" t="str">
        <f t="shared" si="17"/>
        <v>Initial</v>
      </c>
      <c r="AH38" s="84" t="str">
        <f t="shared" si="18"/>
        <v>RLIS</v>
      </c>
      <c r="AI38" s="85">
        <f t="shared" si="19"/>
        <v>0</v>
      </c>
    </row>
    <row r="39" spans="1:35" ht="15">
      <c r="A39" s="60" t="s">
        <v>195</v>
      </c>
      <c r="B39" s="61" t="s">
        <v>196</v>
      </c>
      <c r="C39" s="62" t="s">
        <v>197</v>
      </c>
      <c r="D39" s="63" t="s">
        <v>198</v>
      </c>
      <c r="E39" s="63" t="s">
        <v>199</v>
      </c>
      <c r="F39" s="64" t="s">
        <v>44</v>
      </c>
      <c r="G39" s="65" t="s">
        <v>200</v>
      </c>
      <c r="H39" s="66" t="s">
        <v>46</v>
      </c>
      <c r="I39" s="67">
        <v>6626475524</v>
      </c>
      <c r="J39" s="68" t="s">
        <v>65</v>
      </c>
      <c r="K39" s="69" t="s">
        <v>49</v>
      </c>
      <c r="L39" s="70"/>
      <c r="M39" s="71">
        <v>1317.58</v>
      </c>
      <c r="N39" s="72"/>
      <c r="O39" s="73">
        <v>38.125</v>
      </c>
      <c r="P39" s="74" t="s">
        <v>49</v>
      </c>
      <c r="Q39" s="75"/>
      <c r="R39" s="76"/>
      <c r="S39" s="77" t="s">
        <v>49</v>
      </c>
      <c r="T39" s="78">
        <v>146473.54694252188</v>
      </c>
      <c r="U39" s="79">
        <v>7125.31</v>
      </c>
      <c r="V39" s="80">
        <v>10013.731427468343</v>
      </c>
      <c r="W39" s="81">
        <v>12709.84</v>
      </c>
      <c r="X39" s="82" t="s">
        <v>50</v>
      </c>
      <c r="Y39" s="83" t="s">
        <v>50</v>
      </c>
      <c r="Z39" s="62">
        <f t="shared" si="10"/>
        <v>1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4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4" t="str">
        <f t="shared" si="18"/>
        <v>RLIS</v>
      </c>
      <c r="AI39" s="85">
        <f t="shared" si="19"/>
        <v>0</v>
      </c>
    </row>
    <row r="40" spans="1:35" ht="15">
      <c r="A40" s="60" t="s">
        <v>774</v>
      </c>
      <c r="B40" s="61" t="s">
        <v>775</v>
      </c>
      <c r="C40" s="62" t="s">
        <v>776</v>
      </c>
      <c r="D40" s="63" t="s">
        <v>777</v>
      </c>
      <c r="E40" s="63" t="s">
        <v>310</v>
      </c>
      <c r="F40" s="64" t="s">
        <v>44</v>
      </c>
      <c r="G40" s="65" t="s">
        <v>311</v>
      </c>
      <c r="H40" s="66" t="s">
        <v>778</v>
      </c>
      <c r="I40" s="67">
        <v>6014775801</v>
      </c>
      <c r="J40" s="68" t="s">
        <v>73</v>
      </c>
      <c r="K40" s="69" t="s">
        <v>48</v>
      </c>
      <c r="L40" s="70"/>
      <c r="M40" s="71"/>
      <c r="N40" s="72"/>
      <c r="O40" s="73" t="s">
        <v>745</v>
      </c>
      <c r="P40" s="74" t="s">
        <v>48</v>
      </c>
      <c r="Q40" s="75"/>
      <c r="R40" s="76"/>
      <c r="S40" s="77" t="s">
        <v>49</v>
      </c>
      <c r="T40" s="78">
        <v>0</v>
      </c>
      <c r="U40" s="79"/>
      <c r="V40" s="80">
        <v>0</v>
      </c>
      <c r="W40" s="86"/>
      <c r="X40" s="82"/>
      <c r="Y40" s="83"/>
      <c r="Z40" s="62">
        <f t="shared" si="10"/>
        <v>0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4" t="str">
        <f t="shared" si="14"/>
        <v>-</v>
      </c>
      <c r="AE40" s="62">
        <f t="shared" si="15"/>
        <v>1</v>
      </c>
      <c r="AF40" s="63">
        <f t="shared" si="16"/>
        <v>0</v>
      </c>
      <c r="AG40" s="63">
        <f t="shared" si="17"/>
        <v>0</v>
      </c>
      <c r="AH40" s="84" t="str">
        <f t="shared" si="18"/>
        <v>-</v>
      </c>
      <c r="AI40" s="85">
        <f t="shared" si="19"/>
        <v>0</v>
      </c>
    </row>
    <row r="41" spans="1:35" ht="15">
      <c r="A41" s="60" t="s">
        <v>201</v>
      </c>
      <c r="B41" s="61" t="s">
        <v>202</v>
      </c>
      <c r="C41" s="62" t="s">
        <v>203</v>
      </c>
      <c r="D41" s="63" t="s">
        <v>204</v>
      </c>
      <c r="E41" s="63" t="s">
        <v>205</v>
      </c>
      <c r="F41" s="64" t="s">
        <v>44</v>
      </c>
      <c r="G41" s="65" t="s">
        <v>206</v>
      </c>
      <c r="H41" s="66" t="s">
        <v>207</v>
      </c>
      <c r="I41" s="67">
        <v>6016597965</v>
      </c>
      <c r="J41" s="68" t="s">
        <v>65</v>
      </c>
      <c r="K41" s="69" t="s">
        <v>49</v>
      </c>
      <c r="L41" s="70"/>
      <c r="M41" s="71">
        <v>843.7</v>
      </c>
      <c r="N41" s="72"/>
      <c r="O41" s="73">
        <v>21.951219512195124</v>
      </c>
      <c r="P41" s="74" t="s">
        <v>49</v>
      </c>
      <c r="Q41" s="75"/>
      <c r="R41" s="76"/>
      <c r="S41" s="77" t="s">
        <v>49</v>
      </c>
      <c r="T41" s="78">
        <v>32771.1346010633</v>
      </c>
      <c r="U41" s="79">
        <v>1065.76</v>
      </c>
      <c r="V41" s="80">
        <v>2872.806050294924</v>
      </c>
      <c r="W41" s="86">
        <v>2154.78</v>
      </c>
      <c r="X41" s="82" t="s">
        <v>81</v>
      </c>
      <c r="Y41" s="83" t="s">
        <v>50</v>
      </c>
      <c r="Z41" s="62">
        <f t="shared" si="10"/>
        <v>1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4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4" t="str">
        <f t="shared" si="18"/>
        <v>RLIS</v>
      </c>
      <c r="AI41" s="85">
        <f t="shared" si="19"/>
        <v>0</v>
      </c>
    </row>
    <row r="42" spans="1:35" ht="15">
      <c r="A42" s="60" t="s">
        <v>208</v>
      </c>
      <c r="B42" s="61" t="s">
        <v>209</v>
      </c>
      <c r="C42" s="62" t="s">
        <v>210</v>
      </c>
      <c r="D42" s="63" t="s">
        <v>211</v>
      </c>
      <c r="E42" s="63" t="s">
        <v>212</v>
      </c>
      <c r="F42" s="64" t="s">
        <v>44</v>
      </c>
      <c r="G42" s="65" t="s">
        <v>213</v>
      </c>
      <c r="H42" s="66" t="s">
        <v>214</v>
      </c>
      <c r="I42" s="67">
        <v>6014693250</v>
      </c>
      <c r="J42" s="68" t="s">
        <v>73</v>
      </c>
      <c r="K42" s="69" t="s">
        <v>48</v>
      </c>
      <c r="L42" s="70"/>
      <c r="M42" s="71">
        <v>1505.24</v>
      </c>
      <c r="N42" s="72"/>
      <c r="O42" s="73">
        <v>28.20359281437126</v>
      </c>
      <c r="P42" s="74" t="s">
        <v>49</v>
      </c>
      <c r="Q42" s="75"/>
      <c r="R42" s="76"/>
      <c r="S42" s="77" t="s">
        <v>49</v>
      </c>
      <c r="T42" s="78">
        <v>143763.92915435118</v>
      </c>
      <c r="U42" s="79">
        <v>4383.45</v>
      </c>
      <c r="V42" s="80">
        <v>7317.117392732804</v>
      </c>
      <c r="W42" s="86">
        <v>10596.11</v>
      </c>
      <c r="X42" s="82" t="s">
        <v>50</v>
      </c>
      <c r="Y42" s="83" t="s">
        <v>50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4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4" t="str">
        <f t="shared" si="18"/>
        <v>RLIS</v>
      </c>
      <c r="AI42" s="85">
        <f t="shared" si="19"/>
        <v>0</v>
      </c>
    </row>
    <row r="43" spans="1:35" ht="15">
      <c r="A43" s="60" t="s">
        <v>779</v>
      </c>
      <c r="B43" s="61" t="s">
        <v>780</v>
      </c>
      <c r="C43" s="62" t="s">
        <v>781</v>
      </c>
      <c r="D43" s="63" t="s">
        <v>782</v>
      </c>
      <c r="E43" s="63" t="s">
        <v>783</v>
      </c>
      <c r="F43" s="64" t="s">
        <v>44</v>
      </c>
      <c r="G43" s="65" t="s">
        <v>784</v>
      </c>
      <c r="H43" s="66" t="s">
        <v>785</v>
      </c>
      <c r="I43" s="67">
        <v>6015824102</v>
      </c>
      <c r="J43" s="68" t="s">
        <v>229</v>
      </c>
      <c r="K43" s="69" t="s">
        <v>49</v>
      </c>
      <c r="L43" s="70"/>
      <c r="M43" s="71">
        <v>540.95</v>
      </c>
      <c r="N43" s="72"/>
      <c r="O43" s="73" t="s">
        <v>745</v>
      </c>
      <c r="P43" s="74" t="s">
        <v>48</v>
      </c>
      <c r="Q43" s="75"/>
      <c r="R43" s="76"/>
      <c r="S43" s="77" t="s">
        <v>49</v>
      </c>
      <c r="T43" s="78">
        <v>31197.173977430928</v>
      </c>
      <c r="U43" s="79">
        <v>1552.87</v>
      </c>
      <c r="V43" s="80">
        <v>6488.963578050197</v>
      </c>
      <c r="W43" s="86">
        <v>3924.54</v>
      </c>
      <c r="X43" s="82" t="s">
        <v>50</v>
      </c>
      <c r="Y43" s="83" t="s">
        <v>50</v>
      </c>
      <c r="Z43" s="62">
        <f t="shared" si="10"/>
        <v>1</v>
      </c>
      <c r="AA43" s="63">
        <f t="shared" si="11"/>
        <v>1</v>
      </c>
      <c r="AB43" s="63">
        <f t="shared" si="12"/>
        <v>0</v>
      </c>
      <c r="AC43" s="63">
        <f t="shared" si="13"/>
        <v>0</v>
      </c>
      <c r="AD43" s="84" t="str">
        <f t="shared" si="14"/>
        <v>SRSA</v>
      </c>
      <c r="AE43" s="62">
        <f t="shared" si="15"/>
        <v>1</v>
      </c>
      <c r="AF43" s="63">
        <f t="shared" si="16"/>
        <v>0</v>
      </c>
      <c r="AG43" s="63">
        <f t="shared" si="17"/>
        <v>0</v>
      </c>
      <c r="AH43" s="84" t="str">
        <f t="shared" si="18"/>
        <v>-</v>
      </c>
      <c r="AI43" s="85">
        <f t="shared" si="19"/>
        <v>0</v>
      </c>
    </row>
    <row r="44" spans="1:35" ht="15">
      <c r="A44" s="60" t="s">
        <v>786</v>
      </c>
      <c r="B44" s="61" t="s">
        <v>787</v>
      </c>
      <c r="C44" s="62" t="s">
        <v>788</v>
      </c>
      <c r="D44" s="63" t="s">
        <v>789</v>
      </c>
      <c r="E44" s="63" t="s">
        <v>790</v>
      </c>
      <c r="F44" s="64" t="s">
        <v>44</v>
      </c>
      <c r="G44" s="65" t="s">
        <v>791</v>
      </c>
      <c r="H44" s="66" t="s">
        <v>792</v>
      </c>
      <c r="I44" s="67">
        <v>6015456055</v>
      </c>
      <c r="J44" s="68" t="s">
        <v>793</v>
      </c>
      <c r="K44" s="69" t="s">
        <v>48</v>
      </c>
      <c r="L44" s="70"/>
      <c r="M44" s="71">
        <v>2293.69</v>
      </c>
      <c r="N44" s="72"/>
      <c r="O44" s="73">
        <v>28.925397252895234</v>
      </c>
      <c r="P44" s="74" t="s">
        <v>49</v>
      </c>
      <c r="Q44" s="75"/>
      <c r="R44" s="76"/>
      <c r="S44" s="77" t="s">
        <v>48</v>
      </c>
      <c r="T44" s="78">
        <v>170908.79152820024</v>
      </c>
      <c r="U44" s="79">
        <v>11357</v>
      </c>
      <c r="V44" s="80">
        <v>12343.094704539266</v>
      </c>
      <c r="W44" s="86">
        <v>26434.91</v>
      </c>
      <c r="X44" s="82" t="s">
        <v>50</v>
      </c>
      <c r="Y44" s="83" t="s">
        <v>50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4" t="str">
        <f t="shared" si="14"/>
        <v>-</v>
      </c>
      <c r="AE44" s="62">
        <f t="shared" si="15"/>
        <v>0</v>
      </c>
      <c r="AF44" s="63">
        <f t="shared" si="16"/>
        <v>1</v>
      </c>
      <c r="AG44" s="63">
        <f t="shared" si="17"/>
        <v>0</v>
      </c>
      <c r="AH44" s="84" t="str">
        <f t="shared" si="18"/>
        <v>-</v>
      </c>
      <c r="AI44" s="85">
        <f t="shared" si="19"/>
        <v>0</v>
      </c>
    </row>
    <row r="45" spans="1:35" ht="15">
      <c r="A45" s="60" t="s">
        <v>215</v>
      </c>
      <c r="B45" s="61" t="s">
        <v>216</v>
      </c>
      <c r="C45" s="62" t="s">
        <v>217</v>
      </c>
      <c r="D45" s="63" t="s">
        <v>218</v>
      </c>
      <c r="E45" s="63" t="s">
        <v>219</v>
      </c>
      <c r="F45" s="64" t="s">
        <v>44</v>
      </c>
      <c r="G45" s="65" t="s">
        <v>220</v>
      </c>
      <c r="H45" s="66" t="s">
        <v>221</v>
      </c>
      <c r="I45" s="67">
        <v>6013842340</v>
      </c>
      <c r="J45" s="68" t="s">
        <v>65</v>
      </c>
      <c r="K45" s="69" t="s">
        <v>49</v>
      </c>
      <c r="L45" s="70"/>
      <c r="M45" s="71">
        <v>1366.94</v>
      </c>
      <c r="N45" s="72"/>
      <c r="O45" s="73">
        <v>29.920116194626</v>
      </c>
      <c r="P45" s="74" t="s">
        <v>49</v>
      </c>
      <c r="Q45" s="75"/>
      <c r="R45" s="76"/>
      <c r="S45" s="77" t="s">
        <v>49</v>
      </c>
      <c r="T45" s="78">
        <v>131898.40239818316</v>
      </c>
      <c r="U45" s="79">
        <v>4272.81</v>
      </c>
      <c r="V45" s="80">
        <v>7263.573289539025</v>
      </c>
      <c r="W45" s="86">
        <v>9416.04</v>
      </c>
      <c r="X45" s="82" t="s">
        <v>81</v>
      </c>
      <c r="Y45" s="83" t="s">
        <v>50</v>
      </c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4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4" t="str">
        <f t="shared" si="18"/>
        <v>RLIS</v>
      </c>
      <c r="AI45" s="85">
        <f t="shared" si="19"/>
        <v>0</v>
      </c>
    </row>
    <row r="46" spans="1:35" ht="15">
      <c r="A46" s="60" t="s">
        <v>222</v>
      </c>
      <c r="B46" s="61" t="s">
        <v>223</v>
      </c>
      <c r="C46" s="62" t="s">
        <v>224</v>
      </c>
      <c r="D46" s="63" t="s">
        <v>225</v>
      </c>
      <c r="E46" s="63" t="s">
        <v>226</v>
      </c>
      <c r="F46" s="64" t="s">
        <v>44</v>
      </c>
      <c r="G46" s="65" t="s">
        <v>227</v>
      </c>
      <c r="H46" s="66" t="s">
        <v>228</v>
      </c>
      <c r="I46" s="67">
        <v>6019476993</v>
      </c>
      <c r="J46" s="68" t="s">
        <v>229</v>
      </c>
      <c r="K46" s="69" t="s">
        <v>49</v>
      </c>
      <c r="L46" s="70"/>
      <c r="M46" s="71">
        <v>4037.39</v>
      </c>
      <c r="N46" s="72"/>
      <c r="O46" s="73">
        <v>21.33536320139191</v>
      </c>
      <c r="P46" s="74" t="s">
        <v>49</v>
      </c>
      <c r="Q46" s="75"/>
      <c r="R46" s="76"/>
      <c r="S46" s="77" t="s">
        <v>49</v>
      </c>
      <c r="T46" s="78">
        <v>276490.4184273145</v>
      </c>
      <c r="U46" s="79">
        <v>8897.15</v>
      </c>
      <c r="V46" s="80">
        <v>17494.97276389734</v>
      </c>
      <c r="W46" s="86">
        <v>17377.24</v>
      </c>
      <c r="X46" s="82" t="s">
        <v>50</v>
      </c>
      <c r="Y46" s="83" t="s">
        <v>50</v>
      </c>
      <c r="Z46" s="62">
        <f t="shared" si="10"/>
        <v>1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4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4" t="str">
        <f t="shared" si="18"/>
        <v>RLIS</v>
      </c>
      <c r="AI46" s="85">
        <f t="shared" si="19"/>
        <v>0</v>
      </c>
    </row>
    <row r="47" spans="1:35" ht="15">
      <c r="A47" s="60" t="s">
        <v>230</v>
      </c>
      <c r="B47" s="61" t="s">
        <v>231</v>
      </c>
      <c r="C47" s="62" t="s">
        <v>232</v>
      </c>
      <c r="D47" s="63" t="s">
        <v>233</v>
      </c>
      <c r="E47" s="63" t="s">
        <v>234</v>
      </c>
      <c r="F47" s="64" t="s">
        <v>44</v>
      </c>
      <c r="G47" s="65" t="s">
        <v>235</v>
      </c>
      <c r="H47" s="66" t="s">
        <v>236</v>
      </c>
      <c r="I47" s="67">
        <v>6013942364</v>
      </c>
      <c r="J47" s="68" t="s">
        <v>65</v>
      </c>
      <c r="K47" s="69" t="s">
        <v>49</v>
      </c>
      <c r="L47" s="70"/>
      <c r="M47" s="71">
        <v>1953.76</v>
      </c>
      <c r="N47" s="72"/>
      <c r="O47" s="73">
        <v>22.87037037037037</v>
      </c>
      <c r="P47" s="74" t="s">
        <v>49</v>
      </c>
      <c r="Q47" s="75"/>
      <c r="R47" s="76"/>
      <c r="S47" s="77" t="s">
        <v>49</v>
      </c>
      <c r="T47" s="78">
        <v>173670.6845372204</v>
      </c>
      <c r="U47" s="79">
        <v>4703.32</v>
      </c>
      <c r="V47" s="80">
        <v>9081.659088994962</v>
      </c>
      <c r="W47" s="86">
        <v>8806.52</v>
      </c>
      <c r="X47" s="82" t="s">
        <v>50</v>
      </c>
      <c r="Y47" s="83" t="s">
        <v>50</v>
      </c>
      <c r="Z47" s="62">
        <f t="shared" si="10"/>
        <v>1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4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4" t="str">
        <f t="shared" si="18"/>
        <v>RLIS</v>
      </c>
      <c r="AI47" s="85">
        <f t="shared" si="19"/>
        <v>0</v>
      </c>
    </row>
    <row r="48" spans="1:35" ht="15">
      <c r="A48" s="60" t="s">
        <v>794</v>
      </c>
      <c r="B48" s="61" t="s">
        <v>795</v>
      </c>
      <c r="C48" s="62" t="s">
        <v>796</v>
      </c>
      <c r="D48" s="63" t="s">
        <v>797</v>
      </c>
      <c r="E48" s="63" t="s">
        <v>798</v>
      </c>
      <c r="F48" s="64" t="s">
        <v>44</v>
      </c>
      <c r="G48" s="65" t="s">
        <v>799</v>
      </c>
      <c r="H48" s="66" t="s">
        <v>800</v>
      </c>
      <c r="I48" s="67">
        <v>6623347000</v>
      </c>
      <c r="J48" s="68" t="s">
        <v>801</v>
      </c>
      <c r="K48" s="69" t="s">
        <v>48</v>
      </c>
      <c r="L48" s="70"/>
      <c r="M48" s="71">
        <v>6391.24</v>
      </c>
      <c r="N48" s="72"/>
      <c r="O48" s="73">
        <v>50.858306662787314</v>
      </c>
      <c r="P48" s="74" t="s">
        <v>49</v>
      </c>
      <c r="Q48" s="75"/>
      <c r="R48" s="76"/>
      <c r="S48" s="77" t="s">
        <v>48</v>
      </c>
      <c r="T48" s="78">
        <v>856821.2076820693</v>
      </c>
      <c r="U48" s="79">
        <v>43689.39</v>
      </c>
      <c r="V48" s="80">
        <v>59647.601504215636</v>
      </c>
      <c r="W48" s="86">
        <v>132079.43</v>
      </c>
      <c r="X48" s="82" t="s">
        <v>50</v>
      </c>
      <c r="Y48" s="83" t="s">
        <v>50</v>
      </c>
      <c r="Z48" s="62">
        <f t="shared" si="10"/>
        <v>0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4" t="str">
        <f t="shared" si="14"/>
        <v>-</v>
      </c>
      <c r="AE48" s="62">
        <f t="shared" si="15"/>
        <v>0</v>
      </c>
      <c r="AF48" s="63">
        <f t="shared" si="16"/>
        <v>1</v>
      </c>
      <c r="AG48" s="63">
        <f t="shared" si="17"/>
        <v>0</v>
      </c>
      <c r="AH48" s="84" t="str">
        <f t="shared" si="18"/>
        <v>-</v>
      </c>
      <c r="AI48" s="85">
        <f t="shared" si="19"/>
        <v>0</v>
      </c>
    </row>
    <row r="49" spans="1:35" ht="15">
      <c r="A49" s="60" t="s">
        <v>237</v>
      </c>
      <c r="B49" s="61" t="s">
        <v>238</v>
      </c>
      <c r="C49" s="62" t="s">
        <v>239</v>
      </c>
      <c r="D49" s="63" t="s">
        <v>240</v>
      </c>
      <c r="E49" s="63" t="s">
        <v>241</v>
      </c>
      <c r="F49" s="64" t="s">
        <v>44</v>
      </c>
      <c r="G49" s="65" t="s">
        <v>242</v>
      </c>
      <c r="H49" s="66" t="s">
        <v>243</v>
      </c>
      <c r="I49" s="67">
        <v>6624534231</v>
      </c>
      <c r="J49" s="68" t="s">
        <v>73</v>
      </c>
      <c r="K49" s="69" t="s">
        <v>48</v>
      </c>
      <c r="L49" s="70"/>
      <c r="M49" s="71">
        <v>2710.67</v>
      </c>
      <c r="N49" s="72"/>
      <c r="O49" s="73">
        <v>54.11505642719515</v>
      </c>
      <c r="P49" s="74" t="s">
        <v>49</v>
      </c>
      <c r="Q49" s="75"/>
      <c r="R49" s="76"/>
      <c r="S49" s="77" t="s">
        <v>49</v>
      </c>
      <c r="T49" s="78">
        <v>423801.8366129999</v>
      </c>
      <c r="U49" s="79">
        <v>23804.46</v>
      </c>
      <c r="V49" s="80">
        <v>29156.984418569926</v>
      </c>
      <c r="W49" s="86">
        <v>80553.9</v>
      </c>
      <c r="X49" s="82" t="s">
        <v>50</v>
      </c>
      <c r="Y49" s="83" t="s">
        <v>50</v>
      </c>
      <c r="Z49" s="62">
        <f t="shared" si="10"/>
        <v>0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4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4" t="str">
        <f t="shared" si="18"/>
        <v>RLIS</v>
      </c>
      <c r="AI49" s="85">
        <f t="shared" si="19"/>
        <v>0</v>
      </c>
    </row>
    <row r="50" spans="1:35" ht="15">
      <c r="A50" s="60" t="s">
        <v>244</v>
      </c>
      <c r="B50" s="61" t="s">
        <v>245</v>
      </c>
      <c r="C50" s="62" t="s">
        <v>246</v>
      </c>
      <c r="D50" s="63" t="s">
        <v>247</v>
      </c>
      <c r="E50" s="63" t="s">
        <v>248</v>
      </c>
      <c r="F50" s="64" t="s">
        <v>44</v>
      </c>
      <c r="G50" s="65" t="s">
        <v>249</v>
      </c>
      <c r="H50" s="66" t="s">
        <v>250</v>
      </c>
      <c r="I50" s="67">
        <v>6622261606</v>
      </c>
      <c r="J50" s="68" t="s">
        <v>73</v>
      </c>
      <c r="K50" s="69" t="s">
        <v>48</v>
      </c>
      <c r="L50" s="70"/>
      <c r="M50" s="71">
        <v>4223.97</v>
      </c>
      <c r="N50" s="72"/>
      <c r="O50" s="73">
        <v>27.516778523489933</v>
      </c>
      <c r="P50" s="74" t="s">
        <v>49</v>
      </c>
      <c r="Q50" s="75"/>
      <c r="R50" s="76"/>
      <c r="S50" s="77" t="s">
        <v>49</v>
      </c>
      <c r="T50" s="78">
        <v>334064.97102211136</v>
      </c>
      <c r="U50" s="79">
        <v>12335.85</v>
      </c>
      <c r="V50" s="80">
        <v>20027.02826934318</v>
      </c>
      <c r="W50" s="86">
        <v>30853.95</v>
      </c>
      <c r="X50" s="82" t="s">
        <v>50</v>
      </c>
      <c r="Y50" s="83" t="s">
        <v>50</v>
      </c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4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4" t="str">
        <f t="shared" si="18"/>
        <v>RLIS</v>
      </c>
      <c r="AI50" s="85">
        <f t="shared" si="19"/>
        <v>0</v>
      </c>
    </row>
    <row r="51" spans="1:35" ht="15">
      <c r="A51" s="60" t="s">
        <v>802</v>
      </c>
      <c r="B51" s="61" t="s">
        <v>803</v>
      </c>
      <c r="C51" s="62" t="s">
        <v>804</v>
      </c>
      <c r="D51" s="63" t="s">
        <v>805</v>
      </c>
      <c r="E51" s="63" t="s">
        <v>806</v>
      </c>
      <c r="F51" s="64" t="s">
        <v>44</v>
      </c>
      <c r="G51" s="65" t="s">
        <v>807</v>
      </c>
      <c r="H51" s="66" t="s">
        <v>169</v>
      </c>
      <c r="I51" s="67">
        <v>2288654600</v>
      </c>
      <c r="J51" s="68" t="s">
        <v>714</v>
      </c>
      <c r="K51" s="69" t="s">
        <v>48</v>
      </c>
      <c r="L51" s="70"/>
      <c r="M51" s="71">
        <v>5334.84</v>
      </c>
      <c r="N51" s="72"/>
      <c r="O51" s="73">
        <v>25.761973875181422</v>
      </c>
      <c r="P51" s="74" t="s">
        <v>49</v>
      </c>
      <c r="Q51" s="75"/>
      <c r="R51" s="76"/>
      <c r="S51" s="77" t="s">
        <v>48</v>
      </c>
      <c r="T51" s="78">
        <v>509602.30397185223</v>
      </c>
      <c r="U51" s="79">
        <v>20238.11</v>
      </c>
      <c r="V51" s="80">
        <v>32751.93849573271</v>
      </c>
      <c r="W51" s="86">
        <v>37140.55</v>
      </c>
      <c r="X51" s="82" t="s">
        <v>50</v>
      </c>
      <c r="Y51" s="83" t="s">
        <v>50</v>
      </c>
      <c r="Z51" s="62">
        <f t="shared" si="10"/>
        <v>0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4" t="str">
        <f t="shared" si="14"/>
        <v>-</v>
      </c>
      <c r="AE51" s="62">
        <f t="shared" si="15"/>
        <v>0</v>
      </c>
      <c r="AF51" s="63">
        <f t="shared" si="16"/>
        <v>1</v>
      </c>
      <c r="AG51" s="63">
        <f t="shared" si="17"/>
        <v>0</v>
      </c>
      <c r="AH51" s="84" t="str">
        <f t="shared" si="18"/>
        <v>-</v>
      </c>
      <c r="AI51" s="85">
        <f t="shared" si="19"/>
        <v>0</v>
      </c>
    </row>
    <row r="52" spans="1:35" ht="15">
      <c r="A52" s="60" t="s">
        <v>251</v>
      </c>
      <c r="B52" s="61" t="s">
        <v>252</v>
      </c>
      <c r="C52" s="62" t="s">
        <v>253</v>
      </c>
      <c r="D52" s="63" t="s">
        <v>254</v>
      </c>
      <c r="E52" s="63" t="s">
        <v>255</v>
      </c>
      <c r="F52" s="64" t="s">
        <v>44</v>
      </c>
      <c r="G52" s="65" t="s">
        <v>256</v>
      </c>
      <c r="H52" s="66" t="s">
        <v>257</v>
      </c>
      <c r="I52" s="67">
        <v>2282550376</v>
      </c>
      <c r="J52" s="68" t="s">
        <v>229</v>
      </c>
      <c r="K52" s="69" t="s">
        <v>49</v>
      </c>
      <c r="L52" s="70"/>
      <c r="M52" s="71">
        <v>4141.42</v>
      </c>
      <c r="N52" s="72"/>
      <c r="O52" s="73">
        <v>24.14875633904854</v>
      </c>
      <c r="P52" s="74" t="s">
        <v>49</v>
      </c>
      <c r="Q52" s="75"/>
      <c r="R52" s="76"/>
      <c r="S52" s="77" t="s">
        <v>49</v>
      </c>
      <c r="T52" s="78">
        <v>258439.42094382527</v>
      </c>
      <c r="U52" s="79">
        <v>10093</v>
      </c>
      <c r="V52" s="80">
        <v>18996.992841575626</v>
      </c>
      <c r="W52" s="86">
        <v>20955.18</v>
      </c>
      <c r="X52" s="82" t="s">
        <v>50</v>
      </c>
      <c r="Y52" s="83" t="s">
        <v>50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4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4" t="str">
        <f t="shared" si="18"/>
        <v>RLIS</v>
      </c>
      <c r="AI52" s="85">
        <f t="shared" si="19"/>
        <v>0</v>
      </c>
    </row>
    <row r="53" spans="1:35" ht="15">
      <c r="A53" s="60" t="s">
        <v>808</v>
      </c>
      <c r="B53" s="61" t="s">
        <v>809</v>
      </c>
      <c r="C53" s="62" t="s">
        <v>810</v>
      </c>
      <c r="D53" s="63" t="s">
        <v>811</v>
      </c>
      <c r="E53" s="63" t="s">
        <v>806</v>
      </c>
      <c r="F53" s="64" t="s">
        <v>44</v>
      </c>
      <c r="G53" s="65" t="s">
        <v>812</v>
      </c>
      <c r="H53" s="66" t="s">
        <v>813</v>
      </c>
      <c r="I53" s="67">
        <v>2285396500</v>
      </c>
      <c r="J53" s="68" t="s">
        <v>814</v>
      </c>
      <c r="K53" s="69" t="s">
        <v>48</v>
      </c>
      <c r="L53" s="70"/>
      <c r="M53" s="71">
        <v>12586.3</v>
      </c>
      <c r="N53" s="72"/>
      <c r="O53" s="73">
        <v>20.185237556561088</v>
      </c>
      <c r="P53" s="74" t="s">
        <v>49</v>
      </c>
      <c r="Q53" s="75"/>
      <c r="R53" s="76"/>
      <c r="S53" s="77" t="s">
        <v>48</v>
      </c>
      <c r="T53" s="78">
        <v>765580.599890856</v>
      </c>
      <c r="U53" s="79">
        <v>30894.64</v>
      </c>
      <c r="V53" s="80">
        <v>60352.02719260499</v>
      </c>
      <c r="W53" s="86">
        <v>64759.38</v>
      </c>
      <c r="X53" s="82" t="s">
        <v>50</v>
      </c>
      <c r="Y53" s="83" t="s">
        <v>50</v>
      </c>
      <c r="Z53" s="62">
        <f t="shared" si="10"/>
        <v>0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4" t="str">
        <f t="shared" si="14"/>
        <v>-</v>
      </c>
      <c r="AE53" s="62">
        <f t="shared" si="15"/>
        <v>0</v>
      </c>
      <c r="AF53" s="63">
        <f t="shared" si="16"/>
        <v>1</v>
      </c>
      <c r="AG53" s="63">
        <f t="shared" si="17"/>
        <v>0</v>
      </c>
      <c r="AH53" s="84" t="str">
        <f t="shared" si="18"/>
        <v>-</v>
      </c>
      <c r="AI53" s="85">
        <f t="shared" si="19"/>
        <v>0</v>
      </c>
    </row>
    <row r="54" spans="1:35" ht="15">
      <c r="A54" s="60" t="s">
        <v>815</v>
      </c>
      <c r="B54" s="61" t="s">
        <v>816</v>
      </c>
      <c r="C54" s="62" t="s">
        <v>817</v>
      </c>
      <c r="D54" s="63" t="s">
        <v>818</v>
      </c>
      <c r="E54" s="63" t="s">
        <v>790</v>
      </c>
      <c r="F54" s="64" t="s">
        <v>44</v>
      </c>
      <c r="G54" s="65" t="s">
        <v>791</v>
      </c>
      <c r="H54" s="66" t="s">
        <v>819</v>
      </c>
      <c r="I54" s="67">
        <v>6015825078</v>
      </c>
      <c r="J54" s="68" t="s">
        <v>714</v>
      </c>
      <c r="K54" s="69" t="s">
        <v>48</v>
      </c>
      <c r="L54" s="70"/>
      <c r="M54" s="71">
        <v>4295.73</v>
      </c>
      <c r="N54" s="72"/>
      <c r="O54" s="73">
        <v>38.328620797989316</v>
      </c>
      <c r="P54" s="74" t="s">
        <v>49</v>
      </c>
      <c r="Q54" s="75"/>
      <c r="R54" s="76"/>
      <c r="S54" s="77" t="s">
        <v>48</v>
      </c>
      <c r="T54" s="78">
        <v>663507.1827343308</v>
      </c>
      <c r="U54" s="79">
        <v>29955.85</v>
      </c>
      <c r="V54" s="80">
        <v>40199.71470700312</v>
      </c>
      <c r="W54" s="86">
        <v>82217.52</v>
      </c>
      <c r="X54" s="82" t="s">
        <v>50</v>
      </c>
      <c r="Y54" s="83" t="s">
        <v>50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4" t="str">
        <f t="shared" si="14"/>
        <v>-</v>
      </c>
      <c r="AE54" s="62">
        <f t="shared" si="15"/>
        <v>0</v>
      </c>
      <c r="AF54" s="63">
        <f t="shared" si="16"/>
        <v>1</v>
      </c>
      <c r="AG54" s="63">
        <f t="shared" si="17"/>
        <v>0</v>
      </c>
      <c r="AH54" s="84" t="str">
        <f t="shared" si="18"/>
        <v>-</v>
      </c>
      <c r="AI54" s="85">
        <f t="shared" si="19"/>
        <v>0</v>
      </c>
    </row>
    <row r="55" spans="1:35" ht="15">
      <c r="A55" s="60" t="s">
        <v>820</v>
      </c>
      <c r="B55" s="61" t="s">
        <v>821</v>
      </c>
      <c r="C55" s="62" t="s">
        <v>822</v>
      </c>
      <c r="D55" s="63" t="s">
        <v>823</v>
      </c>
      <c r="E55" s="63" t="s">
        <v>756</v>
      </c>
      <c r="F55" s="64" t="s">
        <v>44</v>
      </c>
      <c r="G55" s="65" t="s">
        <v>757</v>
      </c>
      <c r="H55" s="66" t="s">
        <v>824</v>
      </c>
      <c r="I55" s="67">
        <v>6018941152</v>
      </c>
      <c r="J55" s="68" t="s">
        <v>700</v>
      </c>
      <c r="K55" s="69" t="s">
        <v>48</v>
      </c>
      <c r="L55" s="70"/>
      <c r="M55" s="71">
        <v>1448.32</v>
      </c>
      <c r="N55" s="72"/>
      <c r="O55" s="73">
        <v>34.65608465608466</v>
      </c>
      <c r="P55" s="74" t="s">
        <v>49</v>
      </c>
      <c r="Q55" s="75"/>
      <c r="R55" s="76"/>
      <c r="S55" s="77" t="s">
        <v>48</v>
      </c>
      <c r="T55" s="78">
        <v>179700.96067792168</v>
      </c>
      <c r="U55" s="79">
        <v>6835.03</v>
      </c>
      <c r="V55" s="80">
        <v>10876.439787722557</v>
      </c>
      <c r="W55" s="86">
        <v>18751.32</v>
      </c>
      <c r="X55" s="82" t="s">
        <v>50</v>
      </c>
      <c r="Y55" s="83" t="s">
        <v>50</v>
      </c>
      <c r="Z55" s="62">
        <f t="shared" si="10"/>
        <v>0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4" t="str">
        <f t="shared" si="14"/>
        <v>-</v>
      </c>
      <c r="AE55" s="62">
        <f t="shared" si="15"/>
        <v>0</v>
      </c>
      <c r="AF55" s="63">
        <f t="shared" si="16"/>
        <v>1</v>
      </c>
      <c r="AG55" s="63">
        <f t="shared" si="17"/>
        <v>0</v>
      </c>
      <c r="AH55" s="84" t="str">
        <f t="shared" si="18"/>
        <v>-</v>
      </c>
      <c r="AI55" s="85">
        <f t="shared" si="19"/>
        <v>0</v>
      </c>
    </row>
    <row r="56" spans="1:35" ht="15">
      <c r="A56" s="60" t="s">
        <v>825</v>
      </c>
      <c r="B56" s="61" t="s">
        <v>826</v>
      </c>
      <c r="C56" s="62" t="s">
        <v>827</v>
      </c>
      <c r="D56" s="63" t="s">
        <v>828</v>
      </c>
      <c r="E56" s="63" t="s">
        <v>829</v>
      </c>
      <c r="F56" s="64" t="s">
        <v>44</v>
      </c>
      <c r="G56" s="65" t="s">
        <v>830</v>
      </c>
      <c r="H56" s="66" t="s">
        <v>831</v>
      </c>
      <c r="I56" s="67">
        <v>6018573230</v>
      </c>
      <c r="J56" s="68" t="s">
        <v>229</v>
      </c>
      <c r="K56" s="69" t="s">
        <v>49</v>
      </c>
      <c r="L56" s="70"/>
      <c r="M56" s="71">
        <v>189.44</v>
      </c>
      <c r="N56" s="72"/>
      <c r="O56" s="73" t="s">
        <v>745</v>
      </c>
      <c r="P56" s="74" t="s">
        <v>48</v>
      </c>
      <c r="Q56" s="75"/>
      <c r="R56" s="76"/>
      <c r="S56" s="77" t="s">
        <v>49</v>
      </c>
      <c r="T56" s="78">
        <v>28623.447558391235</v>
      </c>
      <c r="U56" s="79">
        <v>1051.64</v>
      </c>
      <c r="V56" s="80">
        <v>1518.5677248341312</v>
      </c>
      <c r="W56" s="86">
        <v>2288.32</v>
      </c>
      <c r="X56" s="82" t="s">
        <v>81</v>
      </c>
      <c r="Y56" s="83" t="s">
        <v>50</v>
      </c>
      <c r="Z56" s="62">
        <f t="shared" si="10"/>
        <v>1</v>
      </c>
      <c r="AA56" s="63">
        <f t="shared" si="11"/>
        <v>1</v>
      </c>
      <c r="AB56" s="63">
        <f t="shared" si="12"/>
        <v>0</v>
      </c>
      <c r="AC56" s="63">
        <f t="shared" si="13"/>
        <v>0</v>
      </c>
      <c r="AD56" s="84" t="str">
        <f t="shared" si="14"/>
        <v>SRSA</v>
      </c>
      <c r="AE56" s="62">
        <f t="shared" si="15"/>
        <v>1</v>
      </c>
      <c r="AF56" s="63">
        <f t="shared" si="16"/>
        <v>0</v>
      </c>
      <c r="AG56" s="63">
        <f t="shared" si="17"/>
        <v>0</v>
      </c>
      <c r="AH56" s="84" t="str">
        <f t="shared" si="18"/>
        <v>-</v>
      </c>
      <c r="AI56" s="85">
        <f t="shared" si="19"/>
        <v>0</v>
      </c>
    </row>
    <row r="57" spans="1:35" ht="15">
      <c r="A57" s="60" t="s">
        <v>832</v>
      </c>
      <c r="B57" s="61" t="s">
        <v>833</v>
      </c>
      <c r="C57" s="62" t="s">
        <v>834</v>
      </c>
      <c r="D57" s="63" t="s">
        <v>835</v>
      </c>
      <c r="E57" s="63" t="s">
        <v>829</v>
      </c>
      <c r="F57" s="64" t="s">
        <v>44</v>
      </c>
      <c r="G57" s="65" t="s">
        <v>830</v>
      </c>
      <c r="H57" s="66" t="s">
        <v>836</v>
      </c>
      <c r="I57" s="67">
        <v>6018575222</v>
      </c>
      <c r="J57" s="68" t="s">
        <v>721</v>
      </c>
      <c r="K57" s="69" t="s">
        <v>48</v>
      </c>
      <c r="L57" s="70"/>
      <c r="M57" s="71">
        <v>6499.61</v>
      </c>
      <c r="N57" s="72"/>
      <c r="O57" s="73">
        <v>18.553503454109684</v>
      </c>
      <c r="P57" s="74" t="s">
        <v>48</v>
      </c>
      <c r="Q57" s="75"/>
      <c r="R57" s="76"/>
      <c r="S57" s="77" t="s">
        <v>48</v>
      </c>
      <c r="T57" s="78">
        <v>389304.2597812429</v>
      </c>
      <c r="U57" s="79">
        <v>12915.75</v>
      </c>
      <c r="V57" s="80">
        <v>24692.325196647165</v>
      </c>
      <c r="W57" s="86">
        <v>28453.74</v>
      </c>
      <c r="X57" s="82" t="s">
        <v>50</v>
      </c>
      <c r="Y57" s="83" t="s">
        <v>50</v>
      </c>
      <c r="Z57" s="62">
        <f t="shared" si="10"/>
        <v>0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4" t="str">
        <f t="shared" si="14"/>
        <v>-</v>
      </c>
      <c r="AE57" s="62">
        <f t="shared" si="15"/>
        <v>0</v>
      </c>
      <c r="AF57" s="63">
        <f t="shared" si="16"/>
        <v>0</v>
      </c>
      <c r="AG57" s="63">
        <f t="shared" si="17"/>
        <v>0</v>
      </c>
      <c r="AH57" s="84" t="str">
        <f t="shared" si="18"/>
        <v>-</v>
      </c>
      <c r="AI57" s="85">
        <f t="shared" si="19"/>
        <v>0</v>
      </c>
    </row>
    <row r="58" spans="1:35" ht="15">
      <c r="A58" s="60" t="s">
        <v>258</v>
      </c>
      <c r="B58" s="61" t="s">
        <v>259</v>
      </c>
      <c r="C58" s="62" t="s">
        <v>260</v>
      </c>
      <c r="D58" s="63" t="s">
        <v>261</v>
      </c>
      <c r="E58" s="63" t="s">
        <v>262</v>
      </c>
      <c r="F58" s="64" t="s">
        <v>44</v>
      </c>
      <c r="G58" s="65" t="s">
        <v>263</v>
      </c>
      <c r="H58" s="66" t="s">
        <v>264</v>
      </c>
      <c r="I58" s="67">
        <v>6628272276</v>
      </c>
      <c r="J58" s="68" t="s">
        <v>47</v>
      </c>
      <c r="K58" s="69" t="s">
        <v>48</v>
      </c>
      <c r="L58" s="70"/>
      <c r="M58" s="71">
        <v>773.62</v>
      </c>
      <c r="N58" s="72"/>
      <c r="O58" s="73">
        <v>58.88568683957733</v>
      </c>
      <c r="P58" s="74" t="s">
        <v>49</v>
      </c>
      <c r="Q58" s="75"/>
      <c r="R58" s="76"/>
      <c r="S58" s="77" t="s">
        <v>49</v>
      </c>
      <c r="T58" s="78">
        <v>141598.5452223555</v>
      </c>
      <c r="U58" s="79">
        <v>8072.03</v>
      </c>
      <c r="V58" s="80">
        <v>9603.940164848324</v>
      </c>
      <c r="W58" s="86">
        <v>25905.13</v>
      </c>
      <c r="X58" s="82" t="s">
        <v>50</v>
      </c>
      <c r="Y58" s="83" t="s">
        <v>50</v>
      </c>
      <c r="Z58" s="62">
        <f t="shared" si="10"/>
        <v>0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4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4" t="str">
        <f t="shared" si="18"/>
        <v>RLIS</v>
      </c>
      <c r="AI58" s="85">
        <f t="shared" si="19"/>
        <v>0</v>
      </c>
    </row>
    <row r="59" spans="1:35" ht="15">
      <c r="A59" s="60" t="s">
        <v>837</v>
      </c>
      <c r="B59" s="61" t="s">
        <v>838</v>
      </c>
      <c r="C59" s="62" t="s">
        <v>839</v>
      </c>
      <c r="D59" s="63" t="s">
        <v>840</v>
      </c>
      <c r="E59" s="63" t="s">
        <v>399</v>
      </c>
      <c r="F59" s="64" t="s">
        <v>44</v>
      </c>
      <c r="G59" s="65" t="s">
        <v>400</v>
      </c>
      <c r="H59" s="66" t="s">
        <v>841</v>
      </c>
      <c r="I59" s="67">
        <v>6622522183</v>
      </c>
      <c r="J59" s="68" t="s">
        <v>842</v>
      </c>
      <c r="K59" s="69" t="s">
        <v>48</v>
      </c>
      <c r="L59" s="70"/>
      <c r="M59" s="71">
        <v>1550.37</v>
      </c>
      <c r="N59" s="72"/>
      <c r="O59" s="73">
        <v>40.98360655737705</v>
      </c>
      <c r="P59" s="74" t="s">
        <v>49</v>
      </c>
      <c r="Q59" s="75"/>
      <c r="R59" s="76"/>
      <c r="S59" s="77" t="s">
        <v>48</v>
      </c>
      <c r="T59" s="78">
        <v>184315.86584513882</v>
      </c>
      <c r="U59" s="79">
        <v>7646.67</v>
      </c>
      <c r="V59" s="80">
        <v>11418.769729275053</v>
      </c>
      <c r="W59" s="86">
        <v>19325.73</v>
      </c>
      <c r="X59" s="82" t="s">
        <v>50</v>
      </c>
      <c r="Y59" s="83" t="s">
        <v>50</v>
      </c>
      <c r="Z59" s="62">
        <f t="shared" si="10"/>
        <v>0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4" t="str">
        <f t="shared" si="14"/>
        <v>-</v>
      </c>
      <c r="AE59" s="62">
        <f t="shared" si="15"/>
        <v>0</v>
      </c>
      <c r="AF59" s="63">
        <f t="shared" si="16"/>
        <v>1</v>
      </c>
      <c r="AG59" s="63">
        <f t="shared" si="17"/>
        <v>0</v>
      </c>
      <c r="AH59" s="84" t="str">
        <f t="shared" si="18"/>
        <v>-</v>
      </c>
      <c r="AI59" s="85">
        <f t="shared" si="19"/>
        <v>0</v>
      </c>
    </row>
    <row r="60" spans="1:35" ht="15">
      <c r="A60" s="60" t="s">
        <v>265</v>
      </c>
      <c r="B60" s="61" t="s">
        <v>266</v>
      </c>
      <c r="C60" s="62" t="s">
        <v>267</v>
      </c>
      <c r="D60" s="63" t="s">
        <v>268</v>
      </c>
      <c r="E60" s="63" t="s">
        <v>269</v>
      </c>
      <c r="F60" s="64" t="s">
        <v>44</v>
      </c>
      <c r="G60" s="65" t="s">
        <v>270</v>
      </c>
      <c r="H60" s="66" t="s">
        <v>271</v>
      </c>
      <c r="I60" s="67">
        <v>6628342175</v>
      </c>
      <c r="J60" s="68" t="s">
        <v>65</v>
      </c>
      <c r="K60" s="69" t="s">
        <v>49</v>
      </c>
      <c r="L60" s="70"/>
      <c r="M60" s="71">
        <v>3148.38</v>
      </c>
      <c r="N60" s="72"/>
      <c r="O60" s="73">
        <v>41.78470254957507</v>
      </c>
      <c r="P60" s="74" t="s">
        <v>49</v>
      </c>
      <c r="Q60" s="75"/>
      <c r="R60" s="76"/>
      <c r="S60" s="77" t="s">
        <v>49</v>
      </c>
      <c r="T60" s="78">
        <v>511078.3564555152</v>
      </c>
      <c r="U60" s="79">
        <v>33039.79</v>
      </c>
      <c r="V60" s="80">
        <v>40156.88523560511</v>
      </c>
      <c r="W60" s="86">
        <v>65828.47</v>
      </c>
      <c r="X60" s="82" t="s">
        <v>50</v>
      </c>
      <c r="Y60" s="83" t="s">
        <v>50</v>
      </c>
      <c r="Z60" s="62">
        <f t="shared" si="10"/>
        <v>1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4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4" t="str">
        <f t="shared" si="18"/>
        <v>RLIS</v>
      </c>
      <c r="AI60" s="85">
        <f t="shared" si="19"/>
        <v>0</v>
      </c>
    </row>
    <row r="61" spans="1:35" ht="15">
      <c r="A61" s="60" t="s">
        <v>272</v>
      </c>
      <c r="B61" s="61" t="s">
        <v>273</v>
      </c>
      <c r="C61" s="62" t="s">
        <v>274</v>
      </c>
      <c r="D61" s="63" t="s">
        <v>275</v>
      </c>
      <c r="E61" s="63" t="s">
        <v>276</v>
      </c>
      <c r="F61" s="64" t="s">
        <v>44</v>
      </c>
      <c r="G61" s="65" t="s">
        <v>277</v>
      </c>
      <c r="H61" s="66" t="s">
        <v>278</v>
      </c>
      <c r="I61" s="67">
        <v>6014563332</v>
      </c>
      <c r="J61" s="68" t="s">
        <v>73</v>
      </c>
      <c r="K61" s="69" t="s">
        <v>48</v>
      </c>
      <c r="L61" s="70"/>
      <c r="M61" s="71">
        <v>1844.98</v>
      </c>
      <c r="N61" s="72"/>
      <c r="O61" s="73">
        <v>23.80473074987418</v>
      </c>
      <c r="P61" s="74" t="s">
        <v>49</v>
      </c>
      <c r="Q61" s="75"/>
      <c r="R61" s="76"/>
      <c r="S61" s="77" t="s">
        <v>49</v>
      </c>
      <c r="T61" s="78">
        <v>137712.59692218422</v>
      </c>
      <c r="U61" s="79">
        <v>4400.87</v>
      </c>
      <c r="V61" s="80">
        <v>8643.85356590432</v>
      </c>
      <c r="W61" s="86">
        <v>6896.89</v>
      </c>
      <c r="X61" s="82" t="s">
        <v>50</v>
      </c>
      <c r="Y61" s="83" t="s">
        <v>50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4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4" t="str">
        <f t="shared" si="18"/>
        <v>RLIS</v>
      </c>
      <c r="AI61" s="85">
        <f t="shared" si="19"/>
        <v>0</v>
      </c>
    </row>
    <row r="62" spans="1:35" ht="15">
      <c r="A62" s="60" t="s">
        <v>843</v>
      </c>
      <c r="B62" s="61" t="s">
        <v>844</v>
      </c>
      <c r="C62" s="62" t="s">
        <v>845</v>
      </c>
      <c r="D62" s="63" t="s">
        <v>846</v>
      </c>
      <c r="E62" s="63" t="s">
        <v>847</v>
      </c>
      <c r="F62" s="64" t="s">
        <v>44</v>
      </c>
      <c r="G62" s="65" t="s">
        <v>848</v>
      </c>
      <c r="H62" s="66" t="s">
        <v>849</v>
      </c>
      <c r="I62" s="67">
        <v>6016646310</v>
      </c>
      <c r="J62" s="68" t="s">
        <v>229</v>
      </c>
      <c r="K62" s="69" t="s">
        <v>49</v>
      </c>
      <c r="L62" s="70"/>
      <c r="M62" s="71"/>
      <c r="N62" s="72"/>
      <c r="O62" s="73" t="s">
        <v>745</v>
      </c>
      <c r="P62" s="74" t="s">
        <v>48</v>
      </c>
      <c r="Q62" s="75"/>
      <c r="R62" s="76"/>
      <c r="S62" s="77" t="s">
        <v>49</v>
      </c>
      <c r="T62" s="78">
        <v>0</v>
      </c>
      <c r="U62" s="79"/>
      <c r="V62" s="80">
        <v>0</v>
      </c>
      <c r="W62" s="86"/>
      <c r="X62" s="82"/>
      <c r="Y62" s="83"/>
      <c r="Z62" s="62">
        <f t="shared" si="10"/>
        <v>1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4" t="str">
        <f t="shared" si="14"/>
        <v>-</v>
      </c>
      <c r="AE62" s="62">
        <f t="shared" si="15"/>
        <v>1</v>
      </c>
      <c r="AF62" s="63">
        <f t="shared" si="16"/>
        <v>0</v>
      </c>
      <c r="AG62" s="63">
        <f t="shared" si="17"/>
        <v>0</v>
      </c>
      <c r="AH62" s="84" t="str">
        <f t="shared" si="18"/>
        <v>-</v>
      </c>
      <c r="AI62" s="85">
        <f t="shared" si="19"/>
        <v>0</v>
      </c>
    </row>
    <row r="63" spans="1:35" ht="15">
      <c r="A63" s="60" t="s">
        <v>279</v>
      </c>
      <c r="B63" s="61" t="s">
        <v>280</v>
      </c>
      <c r="C63" s="62" t="s">
        <v>281</v>
      </c>
      <c r="D63" s="63" t="s">
        <v>282</v>
      </c>
      <c r="E63" s="63" t="s">
        <v>283</v>
      </c>
      <c r="F63" s="64" t="s">
        <v>44</v>
      </c>
      <c r="G63" s="65" t="s">
        <v>284</v>
      </c>
      <c r="H63" s="66" t="s">
        <v>285</v>
      </c>
      <c r="I63" s="67">
        <v>6622476000</v>
      </c>
      <c r="J63" s="68" t="s">
        <v>65</v>
      </c>
      <c r="K63" s="69" t="s">
        <v>49</v>
      </c>
      <c r="L63" s="70"/>
      <c r="M63" s="71">
        <v>1761.38</v>
      </c>
      <c r="N63" s="72"/>
      <c r="O63" s="73">
        <v>55.26182003050331</v>
      </c>
      <c r="P63" s="74" t="s">
        <v>49</v>
      </c>
      <c r="Q63" s="75"/>
      <c r="R63" s="76"/>
      <c r="S63" s="77" t="s">
        <v>49</v>
      </c>
      <c r="T63" s="78">
        <v>296967.9855549759</v>
      </c>
      <c r="U63" s="79">
        <v>16266.74</v>
      </c>
      <c r="V63" s="80">
        <v>19830.970259263762</v>
      </c>
      <c r="W63" s="86">
        <v>54321.62</v>
      </c>
      <c r="X63" s="82" t="s">
        <v>50</v>
      </c>
      <c r="Y63" s="83" t="s">
        <v>50</v>
      </c>
      <c r="Z63" s="62">
        <f t="shared" si="10"/>
        <v>1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4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4" t="str">
        <f t="shared" si="18"/>
        <v>RLIS</v>
      </c>
      <c r="AI63" s="85">
        <f t="shared" si="19"/>
        <v>0</v>
      </c>
    </row>
    <row r="64" spans="1:35" ht="15">
      <c r="A64" s="60" t="s">
        <v>286</v>
      </c>
      <c r="B64" s="61" t="s">
        <v>287</v>
      </c>
      <c r="C64" s="62" t="s">
        <v>288</v>
      </c>
      <c r="D64" s="63" t="s">
        <v>289</v>
      </c>
      <c r="E64" s="63" t="s">
        <v>290</v>
      </c>
      <c r="F64" s="64" t="s">
        <v>44</v>
      </c>
      <c r="G64" s="65" t="s">
        <v>291</v>
      </c>
      <c r="H64" s="66" t="s">
        <v>292</v>
      </c>
      <c r="I64" s="67">
        <v>6628872654</v>
      </c>
      <c r="J64" s="68" t="s">
        <v>47</v>
      </c>
      <c r="K64" s="69" t="s">
        <v>48</v>
      </c>
      <c r="L64" s="70"/>
      <c r="M64" s="71">
        <v>2287.42</v>
      </c>
      <c r="N64" s="72"/>
      <c r="O64" s="73">
        <v>39.4453642384106</v>
      </c>
      <c r="P64" s="74" t="s">
        <v>49</v>
      </c>
      <c r="Q64" s="75"/>
      <c r="R64" s="76"/>
      <c r="S64" s="77" t="s">
        <v>49</v>
      </c>
      <c r="T64" s="78">
        <v>294065.462567131</v>
      </c>
      <c r="U64" s="79">
        <v>12839.46</v>
      </c>
      <c r="V64" s="80">
        <v>17934.68185185412</v>
      </c>
      <c r="W64" s="86">
        <v>34004.69</v>
      </c>
      <c r="X64" s="82" t="s">
        <v>50</v>
      </c>
      <c r="Y64" s="83" t="s">
        <v>50</v>
      </c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4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4" t="str">
        <f t="shared" si="18"/>
        <v>RLIS</v>
      </c>
      <c r="AI64" s="85">
        <f t="shared" si="19"/>
        <v>0</v>
      </c>
    </row>
    <row r="65" spans="1:35" ht="15">
      <c r="A65" s="60" t="s">
        <v>850</v>
      </c>
      <c r="B65" s="61" t="s">
        <v>851</v>
      </c>
      <c r="C65" s="62" t="s">
        <v>852</v>
      </c>
      <c r="D65" s="63" t="s">
        <v>853</v>
      </c>
      <c r="E65" s="63" t="s">
        <v>854</v>
      </c>
      <c r="F65" s="64" t="s">
        <v>44</v>
      </c>
      <c r="G65" s="65" t="s">
        <v>855</v>
      </c>
      <c r="H65" s="66" t="s">
        <v>856</v>
      </c>
      <c r="I65" s="67">
        <v>6628622159</v>
      </c>
      <c r="J65" s="68" t="s">
        <v>65</v>
      </c>
      <c r="K65" s="69" t="s">
        <v>49</v>
      </c>
      <c r="L65" s="70"/>
      <c r="M65" s="71">
        <v>3468.78</v>
      </c>
      <c r="N65" s="72"/>
      <c r="O65" s="73">
        <v>18.983402489626556</v>
      </c>
      <c r="P65" s="74" t="s">
        <v>48</v>
      </c>
      <c r="Q65" s="75"/>
      <c r="R65" s="76"/>
      <c r="S65" s="77" t="s">
        <v>49</v>
      </c>
      <c r="T65" s="78">
        <v>202004.2351162622</v>
      </c>
      <c r="U65" s="79">
        <v>6036.28</v>
      </c>
      <c r="V65" s="80">
        <v>13531.984916284175</v>
      </c>
      <c r="W65" s="86">
        <v>11939.58</v>
      </c>
      <c r="X65" s="82" t="s">
        <v>50</v>
      </c>
      <c r="Y65" s="83" t="s">
        <v>50</v>
      </c>
      <c r="Z65" s="62">
        <f t="shared" si="10"/>
        <v>1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4" t="str">
        <f t="shared" si="14"/>
        <v>-</v>
      </c>
      <c r="AE65" s="62">
        <f t="shared" si="15"/>
        <v>1</v>
      </c>
      <c r="AF65" s="63">
        <f t="shared" si="16"/>
        <v>0</v>
      </c>
      <c r="AG65" s="63">
        <f t="shared" si="17"/>
        <v>0</v>
      </c>
      <c r="AH65" s="84" t="str">
        <f t="shared" si="18"/>
        <v>-</v>
      </c>
      <c r="AI65" s="85">
        <f t="shared" si="19"/>
        <v>0</v>
      </c>
    </row>
    <row r="66" spans="1:35" ht="15">
      <c r="A66" s="60" t="s">
        <v>857</v>
      </c>
      <c r="B66" s="61" t="s">
        <v>507</v>
      </c>
      <c r="C66" s="62" t="s">
        <v>858</v>
      </c>
      <c r="D66" s="63" t="s">
        <v>859</v>
      </c>
      <c r="E66" s="63" t="s">
        <v>860</v>
      </c>
      <c r="F66" s="64" t="s">
        <v>44</v>
      </c>
      <c r="G66" s="65" t="s">
        <v>861</v>
      </c>
      <c r="H66" s="66" t="s">
        <v>862</v>
      </c>
      <c r="I66" s="67">
        <v>2288261757</v>
      </c>
      <c r="J66" s="68" t="s">
        <v>721</v>
      </c>
      <c r="K66" s="69" t="s">
        <v>48</v>
      </c>
      <c r="L66" s="70"/>
      <c r="M66" s="71">
        <v>8602.66</v>
      </c>
      <c r="N66" s="72"/>
      <c r="O66" s="73">
        <v>13.467971750712426</v>
      </c>
      <c r="P66" s="74" t="s">
        <v>48</v>
      </c>
      <c r="Q66" s="75"/>
      <c r="R66" s="76"/>
      <c r="S66" s="77" t="s">
        <v>48</v>
      </c>
      <c r="T66" s="78">
        <v>337968.15591970616</v>
      </c>
      <c r="U66" s="79">
        <v>11375.99</v>
      </c>
      <c r="V66" s="80">
        <v>29887.74122175567</v>
      </c>
      <c r="W66" s="86">
        <v>21290.36</v>
      </c>
      <c r="X66" s="82" t="s">
        <v>50</v>
      </c>
      <c r="Y66" s="83" t="s">
        <v>50</v>
      </c>
      <c r="Z66" s="62">
        <f t="shared" si="10"/>
        <v>0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4" t="str">
        <f t="shared" si="14"/>
        <v>-</v>
      </c>
      <c r="AE66" s="62">
        <f t="shared" si="15"/>
        <v>0</v>
      </c>
      <c r="AF66" s="63">
        <f t="shared" si="16"/>
        <v>0</v>
      </c>
      <c r="AG66" s="63">
        <f t="shared" si="17"/>
        <v>0</v>
      </c>
      <c r="AH66" s="84" t="str">
        <f t="shared" si="18"/>
        <v>-</v>
      </c>
      <c r="AI66" s="85">
        <f t="shared" si="19"/>
        <v>0</v>
      </c>
    </row>
    <row r="67" spans="1:35" ht="15">
      <c r="A67" s="60" t="s">
        <v>863</v>
      </c>
      <c r="B67" s="61" t="s">
        <v>864</v>
      </c>
      <c r="C67" s="62" t="s">
        <v>865</v>
      </c>
      <c r="D67" s="63" t="s">
        <v>866</v>
      </c>
      <c r="E67" s="63" t="s">
        <v>867</v>
      </c>
      <c r="F67" s="64" t="s">
        <v>44</v>
      </c>
      <c r="G67" s="65" t="s">
        <v>868</v>
      </c>
      <c r="H67" s="66" t="s">
        <v>869</v>
      </c>
      <c r="I67" s="67">
        <v>6019608725</v>
      </c>
      <c r="J67" s="68" t="s">
        <v>793</v>
      </c>
      <c r="K67" s="69" t="s">
        <v>48</v>
      </c>
      <c r="L67" s="70"/>
      <c r="M67" s="71">
        <v>28481.51</v>
      </c>
      <c r="N67" s="72"/>
      <c r="O67" s="73">
        <v>34.350038375167</v>
      </c>
      <c r="P67" s="74" t="s">
        <v>49</v>
      </c>
      <c r="Q67" s="75"/>
      <c r="R67" s="76"/>
      <c r="S67" s="77" t="s">
        <v>48</v>
      </c>
      <c r="T67" s="78">
        <v>2898692.938781567</v>
      </c>
      <c r="U67" s="79">
        <v>153391.97</v>
      </c>
      <c r="V67" s="80">
        <v>209756.23803413968</v>
      </c>
      <c r="W67" s="86">
        <v>478464.13</v>
      </c>
      <c r="X67" s="82" t="s">
        <v>50</v>
      </c>
      <c r="Y67" s="83" t="s">
        <v>50</v>
      </c>
      <c r="Z67" s="62">
        <f t="shared" si="10"/>
        <v>0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4" t="str">
        <f t="shared" si="14"/>
        <v>-</v>
      </c>
      <c r="AE67" s="62">
        <f t="shared" si="15"/>
        <v>0</v>
      </c>
      <c r="AF67" s="63">
        <f t="shared" si="16"/>
        <v>1</v>
      </c>
      <c r="AG67" s="63">
        <f t="shared" si="17"/>
        <v>0</v>
      </c>
      <c r="AH67" s="84" t="str">
        <f t="shared" si="18"/>
        <v>-</v>
      </c>
      <c r="AI67" s="85">
        <f t="shared" si="19"/>
        <v>0</v>
      </c>
    </row>
    <row r="68" spans="1:35" ht="15">
      <c r="A68" s="60" t="s">
        <v>293</v>
      </c>
      <c r="B68" s="61" t="s">
        <v>294</v>
      </c>
      <c r="C68" s="62" t="s">
        <v>295</v>
      </c>
      <c r="D68" s="63" t="s">
        <v>296</v>
      </c>
      <c r="E68" s="63" t="s">
        <v>297</v>
      </c>
      <c r="F68" s="64" t="s">
        <v>44</v>
      </c>
      <c r="G68" s="65" t="s">
        <v>298</v>
      </c>
      <c r="H68" s="66" t="s">
        <v>46</v>
      </c>
      <c r="I68" s="67">
        <v>6015975047</v>
      </c>
      <c r="J68" s="68" t="s">
        <v>65</v>
      </c>
      <c r="K68" s="69" t="s">
        <v>49</v>
      </c>
      <c r="L68" s="70"/>
      <c r="M68" s="71">
        <v>1397.23</v>
      </c>
      <c r="N68" s="72"/>
      <c r="O68" s="73">
        <v>40.012928248222366</v>
      </c>
      <c r="P68" s="74" t="s">
        <v>49</v>
      </c>
      <c r="Q68" s="75"/>
      <c r="R68" s="76"/>
      <c r="S68" s="77" t="s">
        <v>49</v>
      </c>
      <c r="T68" s="78">
        <v>187947.43285906792</v>
      </c>
      <c r="U68" s="79">
        <v>8940.36</v>
      </c>
      <c r="V68" s="80">
        <v>11880.030282930602</v>
      </c>
      <c r="W68" s="86">
        <v>23766.54</v>
      </c>
      <c r="X68" s="82" t="s">
        <v>50</v>
      </c>
      <c r="Y68" s="83" t="s">
        <v>50</v>
      </c>
      <c r="Z68" s="62">
        <f t="shared" si="10"/>
        <v>1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4" t="str">
        <f t="shared" si="14"/>
        <v>-</v>
      </c>
      <c r="AE68" s="62">
        <f t="shared" si="15"/>
        <v>1</v>
      </c>
      <c r="AF68" s="63">
        <f t="shared" si="16"/>
        <v>1</v>
      </c>
      <c r="AG68" s="63" t="str">
        <f t="shared" si="17"/>
        <v>Initial</v>
      </c>
      <c r="AH68" s="84" t="str">
        <f t="shared" si="18"/>
        <v>RLIS</v>
      </c>
      <c r="AI68" s="85">
        <f t="shared" si="19"/>
        <v>0</v>
      </c>
    </row>
    <row r="69" spans="1:35" ht="15">
      <c r="A69" s="60" t="s">
        <v>299</v>
      </c>
      <c r="B69" s="61" t="s">
        <v>300</v>
      </c>
      <c r="C69" s="62" t="s">
        <v>301</v>
      </c>
      <c r="D69" s="63" t="s">
        <v>302</v>
      </c>
      <c r="E69" s="63" t="s">
        <v>303</v>
      </c>
      <c r="F69" s="64" t="s">
        <v>44</v>
      </c>
      <c r="G69" s="65" t="s">
        <v>304</v>
      </c>
      <c r="H69" s="66" t="s">
        <v>305</v>
      </c>
      <c r="I69" s="67">
        <v>6017924267</v>
      </c>
      <c r="J69" s="68" t="s">
        <v>65</v>
      </c>
      <c r="K69" s="69" t="s">
        <v>49</v>
      </c>
      <c r="L69" s="70"/>
      <c r="M69" s="71">
        <v>1731.97</v>
      </c>
      <c r="N69" s="72"/>
      <c r="O69" s="73">
        <v>39.57485300768882</v>
      </c>
      <c r="P69" s="74" t="s">
        <v>49</v>
      </c>
      <c r="Q69" s="75"/>
      <c r="R69" s="76"/>
      <c r="S69" s="77" t="s">
        <v>49</v>
      </c>
      <c r="T69" s="78">
        <v>265693.8024637421</v>
      </c>
      <c r="U69" s="79">
        <v>11961.14</v>
      </c>
      <c r="V69" s="80">
        <v>15538.82813910805</v>
      </c>
      <c r="W69" s="86">
        <v>25838.4</v>
      </c>
      <c r="X69" s="82" t="s">
        <v>50</v>
      </c>
      <c r="Y69" s="83" t="s">
        <v>50</v>
      </c>
      <c r="Z69" s="62">
        <f aca="true" t="shared" si="20" ref="Z69:Z100">IF(OR(K69="YES",TRIM(L69)="YES"),1,0)</f>
        <v>1</v>
      </c>
      <c r="AA69" s="63">
        <f aca="true" t="shared" si="21" ref="AA69:AA100">IF(OR(AND(ISNUMBER(M69),AND(M69&gt;0,M69&lt;600)),AND(ISNUMBER(M69),AND(M69&gt;0,N69="YES"))),1,0)</f>
        <v>0</v>
      </c>
      <c r="AB69" s="63">
        <f aca="true" t="shared" si="22" ref="AB69:AB100">IF(AND(OR(K69="YES",TRIM(L69)="YES"),(Z69=0)),"Trouble",0)</f>
        <v>0</v>
      </c>
      <c r="AC69" s="63">
        <f aca="true" t="shared" si="23" ref="AC69:AC100">IF(AND(OR(AND(ISNUMBER(M69),AND(M69&gt;0,M69&lt;600)),AND(ISNUMBER(M69),AND(M69&gt;0,N69="YES"))),(AA69=0)),"Trouble",0)</f>
        <v>0</v>
      </c>
      <c r="AD69" s="84" t="str">
        <f aca="true" t="shared" si="24" ref="AD69:AD100">IF(AND(Z69=1,AA69=1),"SRSA","-")</f>
        <v>-</v>
      </c>
      <c r="AE69" s="62">
        <f aca="true" t="shared" si="25" ref="AE69:AE100">IF(S69="YES",1,0)</f>
        <v>1</v>
      </c>
      <c r="AF69" s="63">
        <f aca="true" t="shared" si="26" ref="AF69:AF100">IF(OR(AND(ISNUMBER(Q69),Q69&gt;=20),(AND(ISNUMBER(Q69)=FALSE,AND(ISNUMBER(O69),O69&gt;=20)))),1,0)</f>
        <v>1</v>
      </c>
      <c r="AG69" s="63" t="str">
        <f aca="true" t="shared" si="27" ref="AG69:AG100">IF(AND(AE69=1,AF69=1),"Initial",0)</f>
        <v>Initial</v>
      </c>
      <c r="AH69" s="84" t="str">
        <f aca="true" t="shared" si="28" ref="AH69:AH100">IF(AND(AND(AG69="Initial",AI69=0),AND(ISNUMBER(M69),M69&gt;0)),"RLIS","-")</f>
        <v>RLIS</v>
      </c>
      <c r="AI69" s="85">
        <f aca="true" t="shared" si="29" ref="AI69:AI100">IF(AND(AD69="SRSA",AG69="Initial"),"SRSA",0)</f>
        <v>0</v>
      </c>
    </row>
    <row r="70" spans="1:35" ht="15">
      <c r="A70" s="60" t="s">
        <v>306</v>
      </c>
      <c r="B70" s="61" t="s">
        <v>307</v>
      </c>
      <c r="C70" s="62" t="s">
        <v>308</v>
      </c>
      <c r="D70" s="63" t="s">
        <v>309</v>
      </c>
      <c r="E70" s="63" t="s">
        <v>310</v>
      </c>
      <c r="F70" s="64" t="s">
        <v>44</v>
      </c>
      <c r="G70" s="65" t="s">
        <v>311</v>
      </c>
      <c r="H70" s="66" t="s">
        <v>312</v>
      </c>
      <c r="I70" s="67">
        <v>6016495201</v>
      </c>
      <c r="J70" s="68" t="s">
        <v>47</v>
      </c>
      <c r="K70" s="69" t="s">
        <v>48</v>
      </c>
      <c r="L70" s="70"/>
      <c r="M70" s="71">
        <v>7850.45</v>
      </c>
      <c r="N70" s="72"/>
      <c r="O70" s="73">
        <v>25.32649823019651</v>
      </c>
      <c r="P70" s="74" t="s">
        <v>49</v>
      </c>
      <c r="Q70" s="75"/>
      <c r="R70" s="76"/>
      <c r="S70" s="77" t="s">
        <v>49</v>
      </c>
      <c r="T70" s="78">
        <v>515939.8229983967</v>
      </c>
      <c r="U70" s="79">
        <v>18376.39</v>
      </c>
      <c r="V70" s="80">
        <v>36240.12817778991</v>
      </c>
      <c r="W70" s="86">
        <v>31210.07</v>
      </c>
      <c r="X70" s="82" t="s">
        <v>50</v>
      </c>
      <c r="Y70" s="83" t="s">
        <v>50</v>
      </c>
      <c r="Z70" s="62">
        <f t="shared" si="20"/>
        <v>0</v>
      </c>
      <c r="AA70" s="63">
        <f t="shared" si="21"/>
        <v>0</v>
      </c>
      <c r="AB70" s="63">
        <f t="shared" si="22"/>
        <v>0</v>
      </c>
      <c r="AC70" s="63">
        <f t="shared" si="23"/>
        <v>0</v>
      </c>
      <c r="AD70" s="84" t="str">
        <f t="shared" si="24"/>
        <v>-</v>
      </c>
      <c r="AE70" s="62">
        <f t="shared" si="25"/>
        <v>1</v>
      </c>
      <c r="AF70" s="63">
        <f t="shared" si="26"/>
        <v>1</v>
      </c>
      <c r="AG70" s="63" t="str">
        <f t="shared" si="27"/>
        <v>Initial</v>
      </c>
      <c r="AH70" s="84" t="str">
        <f t="shared" si="28"/>
        <v>RLIS</v>
      </c>
      <c r="AI70" s="85">
        <f t="shared" si="29"/>
        <v>0</v>
      </c>
    </row>
    <row r="71" spans="1:35" ht="15">
      <c r="A71" s="60" t="s">
        <v>313</v>
      </c>
      <c r="B71" s="61" t="s">
        <v>314</v>
      </c>
      <c r="C71" s="62" t="s">
        <v>315</v>
      </c>
      <c r="D71" s="63" t="s">
        <v>316</v>
      </c>
      <c r="E71" s="63" t="s">
        <v>317</v>
      </c>
      <c r="F71" s="64" t="s">
        <v>44</v>
      </c>
      <c r="G71" s="65" t="s">
        <v>318</v>
      </c>
      <c r="H71" s="66" t="s">
        <v>46</v>
      </c>
      <c r="I71" s="67">
        <v>6017432657</v>
      </c>
      <c r="J71" s="68" t="s">
        <v>65</v>
      </c>
      <c r="K71" s="69" t="s">
        <v>49</v>
      </c>
      <c r="L71" s="70"/>
      <c r="M71" s="71">
        <v>1153.26</v>
      </c>
      <c r="N71" s="72"/>
      <c r="O71" s="73">
        <v>32.33799237611182</v>
      </c>
      <c r="P71" s="74" t="s">
        <v>49</v>
      </c>
      <c r="Q71" s="75"/>
      <c r="R71" s="76"/>
      <c r="S71" s="77" t="s">
        <v>49</v>
      </c>
      <c r="T71" s="78">
        <v>160329.70021249042</v>
      </c>
      <c r="U71" s="79">
        <v>6266.26</v>
      </c>
      <c r="V71" s="80">
        <v>8708.787221793424</v>
      </c>
      <c r="W71" s="86">
        <v>15835.3</v>
      </c>
      <c r="X71" s="82" t="s">
        <v>50</v>
      </c>
      <c r="Y71" s="83" t="s">
        <v>50</v>
      </c>
      <c r="Z71" s="62">
        <f t="shared" si="20"/>
        <v>1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4" t="str">
        <f t="shared" si="24"/>
        <v>-</v>
      </c>
      <c r="AE71" s="62">
        <f t="shared" si="25"/>
        <v>1</v>
      </c>
      <c r="AF71" s="63">
        <f t="shared" si="26"/>
        <v>1</v>
      </c>
      <c r="AG71" s="63" t="str">
        <f t="shared" si="27"/>
        <v>Initial</v>
      </c>
      <c r="AH71" s="84" t="str">
        <f t="shared" si="28"/>
        <v>RLIS</v>
      </c>
      <c r="AI71" s="85">
        <f t="shared" si="29"/>
        <v>0</v>
      </c>
    </row>
    <row r="72" spans="1:35" ht="15">
      <c r="A72" s="60" t="s">
        <v>319</v>
      </c>
      <c r="B72" s="61" t="s">
        <v>320</v>
      </c>
      <c r="C72" s="62" t="s">
        <v>321</v>
      </c>
      <c r="D72" s="63" t="s">
        <v>322</v>
      </c>
      <c r="E72" s="63" t="s">
        <v>78</v>
      </c>
      <c r="F72" s="64" t="s">
        <v>44</v>
      </c>
      <c r="G72" s="65" t="s">
        <v>79</v>
      </c>
      <c r="H72" s="66" t="s">
        <v>323</v>
      </c>
      <c r="I72" s="67">
        <v>6622894771</v>
      </c>
      <c r="J72" s="68" t="s">
        <v>73</v>
      </c>
      <c r="K72" s="69" t="s">
        <v>48</v>
      </c>
      <c r="L72" s="70"/>
      <c r="M72" s="71">
        <v>2173.36</v>
      </c>
      <c r="N72" s="72"/>
      <c r="O72" s="73">
        <v>30.939226519337016</v>
      </c>
      <c r="P72" s="74" t="s">
        <v>49</v>
      </c>
      <c r="Q72" s="75"/>
      <c r="R72" s="76"/>
      <c r="S72" s="77" t="s">
        <v>49</v>
      </c>
      <c r="T72" s="78">
        <v>164616.99190392875</v>
      </c>
      <c r="U72" s="79">
        <v>5880.13</v>
      </c>
      <c r="V72" s="80">
        <v>9868.76880843304</v>
      </c>
      <c r="W72" s="86">
        <v>14891.5</v>
      </c>
      <c r="X72" s="82" t="s">
        <v>50</v>
      </c>
      <c r="Y72" s="83" t="s">
        <v>50</v>
      </c>
      <c r="Z72" s="62">
        <f t="shared" si="20"/>
        <v>0</v>
      </c>
      <c r="AA72" s="63">
        <f t="shared" si="21"/>
        <v>0</v>
      </c>
      <c r="AB72" s="63">
        <f t="shared" si="22"/>
        <v>0</v>
      </c>
      <c r="AC72" s="63">
        <f t="shared" si="23"/>
        <v>0</v>
      </c>
      <c r="AD72" s="84" t="str">
        <f t="shared" si="24"/>
        <v>-</v>
      </c>
      <c r="AE72" s="62">
        <f t="shared" si="25"/>
        <v>1</v>
      </c>
      <c r="AF72" s="63">
        <f t="shared" si="26"/>
        <v>1</v>
      </c>
      <c r="AG72" s="63" t="str">
        <f t="shared" si="27"/>
        <v>Initial</v>
      </c>
      <c r="AH72" s="84" t="str">
        <f t="shared" si="28"/>
        <v>RLIS</v>
      </c>
      <c r="AI72" s="85">
        <f t="shared" si="29"/>
        <v>0</v>
      </c>
    </row>
    <row r="73" spans="1:35" ht="15">
      <c r="A73" s="60" t="s">
        <v>870</v>
      </c>
      <c r="B73" s="61" t="s">
        <v>871</v>
      </c>
      <c r="C73" s="62" t="s">
        <v>872</v>
      </c>
      <c r="D73" s="63" t="s">
        <v>873</v>
      </c>
      <c r="E73" s="63" t="s">
        <v>874</v>
      </c>
      <c r="F73" s="64" t="s">
        <v>44</v>
      </c>
      <c r="G73" s="65" t="s">
        <v>875</v>
      </c>
      <c r="H73" s="66" t="s">
        <v>876</v>
      </c>
      <c r="I73" s="67">
        <v>6622343271</v>
      </c>
      <c r="J73" s="68" t="s">
        <v>65</v>
      </c>
      <c r="K73" s="69" t="s">
        <v>49</v>
      </c>
      <c r="L73" s="70"/>
      <c r="M73" s="71">
        <v>2292.37</v>
      </c>
      <c r="N73" s="72"/>
      <c r="O73" s="73">
        <v>16.770670826833072</v>
      </c>
      <c r="P73" s="74" t="s">
        <v>48</v>
      </c>
      <c r="Q73" s="75"/>
      <c r="R73" s="76"/>
      <c r="S73" s="77" t="s">
        <v>49</v>
      </c>
      <c r="T73" s="78">
        <v>131742.46209071146</v>
      </c>
      <c r="U73" s="79">
        <v>3238.45</v>
      </c>
      <c r="V73" s="80">
        <v>8065.101533416861</v>
      </c>
      <c r="W73" s="86">
        <v>6094.23</v>
      </c>
      <c r="X73" s="82" t="s">
        <v>50</v>
      </c>
      <c r="Y73" s="83" t="s">
        <v>50</v>
      </c>
      <c r="Z73" s="62">
        <f t="shared" si="20"/>
        <v>1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4" t="str">
        <f t="shared" si="24"/>
        <v>-</v>
      </c>
      <c r="AE73" s="62">
        <f t="shared" si="25"/>
        <v>1</v>
      </c>
      <c r="AF73" s="63">
        <f t="shared" si="26"/>
        <v>0</v>
      </c>
      <c r="AG73" s="63">
        <f t="shared" si="27"/>
        <v>0</v>
      </c>
      <c r="AH73" s="84" t="str">
        <f t="shared" si="28"/>
        <v>-</v>
      </c>
      <c r="AI73" s="85">
        <f t="shared" si="29"/>
        <v>0</v>
      </c>
    </row>
    <row r="74" spans="1:35" ht="15">
      <c r="A74" s="60" t="s">
        <v>877</v>
      </c>
      <c r="B74" s="61" t="s">
        <v>878</v>
      </c>
      <c r="C74" s="62" t="s">
        <v>879</v>
      </c>
      <c r="D74" s="63" t="s">
        <v>880</v>
      </c>
      <c r="E74" s="63" t="s">
        <v>881</v>
      </c>
      <c r="F74" s="64" t="s">
        <v>44</v>
      </c>
      <c r="G74" s="65" t="s">
        <v>882</v>
      </c>
      <c r="H74" s="66" t="s">
        <v>883</v>
      </c>
      <c r="I74" s="67">
        <v>6017941030</v>
      </c>
      <c r="J74" s="68" t="s">
        <v>814</v>
      </c>
      <c r="K74" s="69" t="s">
        <v>48</v>
      </c>
      <c r="L74" s="70"/>
      <c r="M74" s="71">
        <v>7953.51</v>
      </c>
      <c r="N74" s="72"/>
      <c r="O74" s="73">
        <v>16.081000595592617</v>
      </c>
      <c r="P74" s="74" t="s">
        <v>48</v>
      </c>
      <c r="Q74" s="75"/>
      <c r="R74" s="76"/>
      <c r="S74" s="77" t="s">
        <v>48</v>
      </c>
      <c r="T74" s="78">
        <v>391542.6457178724</v>
      </c>
      <c r="U74" s="79">
        <v>11045.48</v>
      </c>
      <c r="V74" s="80">
        <v>28182.196752236196</v>
      </c>
      <c r="W74" s="86">
        <v>21620.15</v>
      </c>
      <c r="X74" s="82" t="s">
        <v>50</v>
      </c>
      <c r="Y74" s="83" t="s">
        <v>50</v>
      </c>
      <c r="Z74" s="62">
        <f t="shared" si="20"/>
        <v>0</v>
      </c>
      <c r="AA74" s="63">
        <f t="shared" si="21"/>
        <v>0</v>
      </c>
      <c r="AB74" s="63">
        <f t="shared" si="22"/>
        <v>0</v>
      </c>
      <c r="AC74" s="63">
        <f t="shared" si="23"/>
        <v>0</v>
      </c>
      <c r="AD74" s="84" t="str">
        <f t="shared" si="24"/>
        <v>-</v>
      </c>
      <c r="AE74" s="62">
        <f t="shared" si="25"/>
        <v>0</v>
      </c>
      <c r="AF74" s="63">
        <f t="shared" si="26"/>
        <v>0</v>
      </c>
      <c r="AG74" s="63">
        <f t="shared" si="27"/>
        <v>0</v>
      </c>
      <c r="AH74" s="84" t="str">
        <f t="shared" si="28"/>
        <v>-</v>
      </c>
      <c r="AI74" s="85">
        <f t="shared" si="29"/>
        <v>0</v>
      </c>
    </row>
    <row r="75" spans="1:35" ht="15">
      <c r="A75" s="60" t="s">
        <v>884</v>
      </c>
      <c r="B75" s="61" t="s">
        <v>885</v>
      </c>
      <c r="C75" s="62" t="s">
        <v>886</v>
      </c>
      <c r="D75" s="63" t="s">
        <v>887</v>
      </c>
      <c r="E75" s="63" t="s">
        <v>888</v>
      </c>
      <c r="F75" s="64" t="s">
        <v>44</v>
      </c>
      <c r="G75" s="65" t="s">
        <v>889</v>
      </c>
      <c r="H75" s="66" t="s">
        <v>890</v>
      </c>
      <c r="I75" s="67">
        <v>6016931683</v>
      </c>
      <c r="J75" s="68" t="s">
        <v>891</v>
      </c>
      <c r="K75" s="69" t="s">
        <v>48</v>
      </c>
      <c r="L75" s="70"/>
      <c r="M75" s="71">
        <v>6334.55</v>
      </c>
      <c r="N75" s="72"/>
      <c r="O75" s="73">
        <v>18.961818961818963</v>
      </c>
      <c r="P75" s="74" t="s">
        <v>48</v>
      </c>
      <c r="Q75" s="75"/>
      <c r="R75" s="76"/>
      <c r="S75" s="77" t="s">
        <v>48</v>
      </c>
      <c r="T75" s="78">
        <v>397697.2848703152</v>
      </c>
      <c r="U75" s="79">
        <v>13828.1</v>
      </c>
      <c r="V75" s="80">
        <v>24577.14210689578</v>
      </c>
      <c r="W75" s="86">
        <v>30590.71</v>
      </c>
      <c r="X75" s="82" t="s">
        <v>50</v>
      </c>
      <c r="Y75" s="83" t="s">
        <v>50</v>
      </c>
      <c r="Z75" s="62">
        <f t="shared" si="20"/>
        <v>0</v>
      </c>
      <c r="AA75" s="63">
        <f t="shared" si="21"/>
        <v>0</v>
      </c>
      <c r="AB75" s="63">
        <f t="shared" si="22"/>
        <v>0</v>
      </c>
      <c r="AC75" s="63">
        <f t="shared" si="23"/>
        <v>0</v>
      </c>
      <c r="AD75" s="84" t="str">
        <f t="shared" si="24"/>
        <v>-</v>
      </c>
      <c r="AE75" s="62">
        <f t="shared" si="25"/>
        <v>0</v>
      </c>
      <c r="AF75" s="63">
        <f t="shared" si="26"/>
        <v>0</v>
      </c>
      <c r="AG75" s="63">
        <f t="shared" si="27"/>
        <v>0</v>
      </c>
      <c r="AH75" s="84" t="str">
        <f t="shared" si="28"/>
        <v>-</v>
      </c>
      <c r="AI75" s="85">
        <f t="shared" si="29"/>
        <v>0</v>
      </c>
    </row>
    <row r="76" spans="1:35" ht="15">
      <c r="A76" s="60" t="s">
        <v>324</v>
      </c>
      <c r="B76" s="61" t="s">
        <v>325</v>
      </c>
      <c r="C76" s="62" t="s">
        <v>326</v>
      </c>
      <c r="D76" s="63" t="s">
        <v>327</v>
      </c>
      <c r="E76" s="63" t="s">
        <v>328</v>
      </c>
      <c r="F76" s="64" t="s">
        <v>44</v>
      </c>
      <c r="G76" s="65" t="s">
        <v>329</v>
      </c>
      <c r="H76" s="66" t="s">
        <v>330</v>
      </c>
      <c r="I76" s="67">
        <v>6016496391</v>
      </c>
      <c r="J76" s="68" t="s">
        <v>73</v>
      </c>
      <c r="K76" s="69" t="s">
        <v>48</v>
      </c>
      <c r="L76" s="70"/>
      <c r="M76" s="71">
        <v>2807.55</v>
      </c>
      <c r="N76" s="72"/>
      <c r="O76" s="73">
        <v>47.412823397075364</v>
      </c>
      <c r="P76" s="74" t="s">
        <v>49</v>
      </c>
      <c r="Q76" s="75"/>
      <c r="R76" s="76"/>
      <c r="S76" s="77" t="s">
        <v>49</v>
      </c>
      <c r="T76" s="78">
        <v>329923.8746527837</v>
      </c>
      <c r="U76" s="79">
        <v>19851.86</v>
      </c>
      <c r="V76" s="80">
        <v>26573.813127545523</v>
      </c>
      <c r="W76" s="86">
        <v>34129.97</v>
      </c>
      <c r="X76" s="82" t="s">
        <v>50</v>
      </c>
      <c r="Y76" s="83" t="s">
        <v>50</v>
      </c>
      <c r="Z76" s="62">
        <f t="shared" si="20"/>
        <v>0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4" t="str">
        <f t="shared" si="24"/>
        <v>-</v>
      </c>
      <c r="AE76" s="62">
        <f t="shared" si="25"/>
        <v>1</v>
      </c>
      <c r="AF76" s="63">
        <f t="shared" si="26"/>
        <v>1</v>
      </c>
      <c r="AG76" s="63" t="str">
        <f t="shared" si="27"/>
        <v>Initial</v>
      </c>
      <c r="AH76" s="84" t="str">
        <f t="shared" si="28"/>
        <v>RLIS</v>
      </c>
      <c r="AI76" s="85">
        <f t="shared" si="29"/>
        <v>0</v>
      </c>
    </row>
    <row r="77" spans="1:35" ht="15">
      <c r="A77" s="60" t="s">
        <v>331</v>
      </c>
      <c r="B77" s="61" t="s">
        <v>332</v>
      </c>
      <c r="C77" s="62" t="s">
        <v>333</v>
      </c>
      <c r="D77" s="63" t="s">
        <v>334</v>
      </c>
      <c r="E77" s="63" t="s">
        <v>335</v>
      </c>
      <c r="F77" s="64" t="s">
        <v>44</v>
      </c>
      <c r="G77" s="65" t="s">
        <v>336</v>
      </c>
      <c r="H77" s="66" t="s">
        <v>337</v>
      </c>
      <c r="I77" s="67">
        <v>6015872506</v>
      </c>
      <c r="J77" s="68" t="s">
        <v>65</v>
      </c>
      <c r="K77" s="69" t="s">
        <v>49</v>
      </c>
      <c r="L77" s="70"/>
      <c r="M77" s="71">
        <v>2166.69</v>
      </c>
      <c r="N77" s="72"/>
      <c r="O77" s="73">
        <v>26.364790520524757</v>
      </c>
      <c r="P77" s="74" t="s">
        <v>49</v>
      </c>
      <c r="Q77" s="75"/>
      <c r="R77" s="76"/>
      <c r="S77" s="77" t="s">
        <v>49</v>
      </c>
      <c r="T77" s="78">
        <v>189257.04818655114</v>
      </c>
      <c r="U77" s="79">
        <v>5974.44</v>
      </c>
      <c r="V77" s="80">
        <v>10522.421191684827</v>
      </c>
      <c r="W77" s="86">
        <v>13009.16</v>
      </c>
      <c r="X77" s="82" t="s">
        <v>81</v>
      </c>
      <c r="Y77" s="83" t="s">
        <v>50</v>
      </c>
      <c r="Z77" s="62">
        <f t="shared" si="20"/>
        <v>1</v>
      </c>
      <c r="AA77" s="63">
        <f t="shared" si="21"/>
        <v>0</v>
      </c>
      <c r="AB77" s="63">
        <f t="shared" si="22"/>
        <v>0</v>
      </c>
      <c r="AC77" s="63">
        <f t="shared" si="23"/>
        <v>0</v>
      </c>
      <c r="AD77" s="84" t="str">
        <f t="shared" si="24"/>
        <v>-</v>
      </c>
      <c r="AE77" s="62">
        <f t="shared" si="25"/>
        <v>1</v>
      </c>
      <c r="AF77" s="63">
        <f t="shared" si="26"/>
        <v>1</v>
      </c>
      <c r="AG77" s="63" t="str">
        <f t="shared" si="27"/>
        <v>Initial</v>
      </c>
      <c r="AH77" s="84" t="str">
        <f t="shared" si="28"/>
        <v>RLIS</v>
      </c>
      <c r="AI77" s="85">
        <f t="shared" si="29"/>
        <v>0</v>
      </c>
    </row>
    <row r="78" spans="1:35" ht="15">
      <c r="A78" s="60" t="s">
        <v>338</v>
      </c>
      <c r="B78" s="61" t="s">
        <v>339</v>
      </c>
      <c r="C78" s="62" t="s">
        <v>340</v>
      </c>
      <c r="D78" s="63" t="s">
        <v>341</v>
      </c>
      <c r="E78" s="63" t="s">
        <v>342</v>
      </c>
      <c r="F78" s="64" t="s">
        <v>44</v>
      </c>
      <c r="G78" s="65" t="s">
        <v>343</v>
      </c>
      <c r="H78" s="66" t="s">
        <v>344</v>
      </c>
      <c r="I78" s="67">
        <v>6012674579</v>
      </c>
      <c r="J78" s="68" t="s">
        <v>47</v>
      </c>
      <c r="K78" s="69" t="s">
        <v>48</v>
      </c>
      <c r="L78" s="70"/>
      <c r="M78" s="71">
        <v>3117.63</v>
      </c>
      <c r="N78" s="72"/>
      <c r="O78" s="73">
        <v>26.616965545033246</v>
      </c>
      <c r="P78" s="74" t="s">
        <v>49</v>
      </c>
      <c r="Q78" s="75"/>
      <c r="R78" s="76"/>
      <c r="S78" s="77" t="s">
        <v>49</v>
      </c>
      <c r="T78" s="78">
        <v>308826.91332715633</v>
      </c>
      <c r="U78" s="79">
        <v>11599.24</v>
      </c>
      <c r="V78" s="80">
        <v>18738.42102090271</v>
      </c>
      <c r="W78" s="86">
        <v>23031.12</v>
      </c>
      <c r="X78" s="82" t="s">
        <v>50</v>
      </c>
      <c r="Y78" s="83" t="s">
        <v>50</v>
      </c>
      <c r="Z78" s="62">
        <f t="shared" si="20"/>
        <v>0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4" t="str">
        <f t="shared" si="24"/>
        <v>-</v>
      </c>
      <c r="AE78" s="62">
        <f t="shared" si="25"/>
        <v>1</v>
      </c>
      <c r="AF78" s="63">
        <f t="shared" si="26"/>
        <v>1</v>
      </c>
      <c r="AG78" s="63" t="str">
        <f t="shared" si="27"/>
        <v>Initial</v>
      </c>
      <c r="AH78" s="84" t="str">
        <f t="shared" si="28"/>
        <v>RLIS</v>
      </c>
      <c r="AI78" s="85">
        <f t="shared" si="29"/>
        <v>0</v>
      </c>
    </row>
    <row r="79" spans="1:35" ht="15">
      <c r="A79" s="60" t="s">
        <v>345</v>
      </c>
      <c r="B79" s="61" t="s">
        <v>346</v>
      </c>
      <c r="C79" s="62" t="s">
        <v>347</v>
      </c>
      <c r="D79" s="63" t="s">
        <v>348</v>
      </c>
      <c r="E79" s="63" t="s">
        <v>349</v>
      </c>
      <c r="F79" s="64" t="s">
        <v>44</v>
      </c>
      <c r="G79" s="65" t="s">
        <v>350</v>
      </c>
      <c r="H79" s="66" t="s">
        <v>351</v>
      </c>
      <c r="I79" s="67">
        <v>6628419144</v>
      </c>
      <c r="J79" s="68" t="s">
        <v>47</v>
      </c>
      <c r="K79" s="69" t="s">
        <v>48</v>
      </c>
      <c r="L79" s="70"/>
      <c r="M79" s="71">
        <v>6632.59</v>
      </c>
      <c r="N79" s="72"/>
      <c r="O79" s="73">
        <v>25.689958896065768</v>
      </c>
      <c r="P79" s="74" t="s">
        <v>49</v>
      </c>
      <c r="Q79" s="75"/>
      <c r="R79" s="76"/>
      <c r="S79" s="77" t="s">
        <v>49</v>
      </c>
      <c r="T79" s="78">
        <v>364460.5920584325</v>
      </c>
      <c r="U79" s="79">
        <v>14573.69</v>
      </c>
      <c r="V79" s="80">
        <v>28971.08303882069</v>
      </c>
      <c r="W79" s="86">
        <v>29181.72</v>
      </c>
      <c r="X79" s="82" t="s">
        <v>50</v>
      </c>
      <c r="Y79" s="83" t="s">
        <v>50</v>
      </c>
      <c r="Z79" s="62">
        <f t="shared" si="20"/>
        <v>0</v>
      </c>
      <c r="AA79" s="63">
        <f t="shared" si="21"/>
        <v>0</v>
      </c>
      <c r="AB79" s="63">
        <f t="shared" si="22"/>
        <v>0</v>
      </c>
      <c r="AC79" s="63">
        <f t="shared" si="23"/>
        <v>0</v>
      </c>
      <c r="AD79" s="84" t="str">
        <f t="shared" si="24"/>
        <v>-</v>
      </c>
      <c r="AE79" s="62">
        <f t="shared" si="25"/>
        <v>1</v>
      </c>
      <c r="AF79" s="63">
        <f t="shared" si="26"/>
        <v>1</v>
      </c>
      <c r="AG79" s="63" t="str">
        <f t="shared" si="27"/>
        <v>Initial</v>
      </c>
      <c r="AH79" s="84" t="str">
        <f t="shared" si="28"/>
        <v>RLIS</v>
      </c>
      <c r="AI79" s="85">
        <f t="shared" si="29"/>
        <v>0</v>
      </c>
    </row>
    <row r="80" spans="1:35" ht="15">
      <c r="A80" s="60" t="s">
        <v>352</v>
      </c>
      <c r="B80" s="61" t="s">
        <v>353</v>
      </c>
      <c r="C80" s="62" t="s">
        <v>354</v>
      </c>
      <c r="D80" s="63" t="s">
        <v>355</v>
      </c>
      <c r="E80" s="63" t="s">
        <v>241</v>
      </c>
      <c r="F80" s="64" t="s">
        <v>44</v>
      </c>
      <c r="G80" s="65" t="s">
        <v>356</v>
      </c>
      <c r="H80" s="66" t="s">
        <v>357</v>
      </c>
      <c r="I80" s="67">
        <v>6624538566</v>
      </c>
      <c r="J80" s="68" t="s">
        <v>47</v>
      </c>
      <c r="K80" s="69" t="s">
        <v>48</v>
      </c>
      <c r="L80" s="70"/>
      <c r="M80" s="71">
        <v>2691.28</v>
      </c>
      <c r="N80" s="72"/>
      <c r="O80" s="73">
        <v>55.72013867002836</v>
      </c>
      <c r="P80" s="74" t="s">
        <v>49</v>
      </c>
      <c r="Q80" s="75"/>
      <c r="R80" s="76"/>
      <c r="S80" s="77" t="s">
        <v>49</v>
      </c>
      <c r="T80" s="78">
        <v>391155.37684635195</v>
      </c>
      <c r="U80" s="79">
        <v>21649.87</v>
      </c>
      <c r="V80" s="80">
        <v>27004.026011230926</v>
      </c>
      <c r="W80" s="86">
        <v>74064.94</v>
      </c>
      <c r="X80" s="82" t="s">
        <v>50</v>
      </c>
      <c r="Y80" s="83" t="s">
        <v>50</v>
      </c>
      <c r="Z80" s="62">
        <f t="shared" si="20"/>
        <v>0</v>
      </c>
      <c r="AA80" s="63">
        <f t="shared" si="21"/>
        <v>0</v>
      </c>
      <c r="AB80" s="63">
        <f t="shared" si="22"/>
        <v>0</v>
      </c>
      <c r="AC80" s="63">
        <f t="shared" si="23"/>
        <v>0</v>
      </c>
      <c r="AD80" s="84" t="str">
        <f t="shared" si="24"/>
        <v>-</v>
      </c>
      <c r="AE80" s="62">
        <f t="shared" si="25"/>
        <v>1</v>
      </c>
      <c r="AF80" s="63">
        <f t="shared" si="26"/>
        <v>1</v>
      </c>
      <c r="AG80" s="63" t="str">
        <f t="shared" si="27"/>
        <v>Initial</v>
      </c>
      <c r="AH80" s="84" t="str">
        <f t="shared" si="28"/>
        <v>RLIS</v>
      </c>
      <c r="AI80" s="85">
        <f t="shared" si="29"/>
        <v>0</v>
      </c>
    </row>
    <row r="81" spans="1:35" ht="15">
      <c r="A81" s="60" t="s">
        <v>358</v>
      </c>
      <c r="B81" s="61" t="s">
        <v>359</v>
      </c>
      <c r="C81" s="62" t="s">
        <v>360</v>
      </c>
      <c r="D81" s="63" t="s">
        <v>361</v>
      </c>
      <c r="E81" s="63" t="s">
        <v>362</v>
      </c>
      <c r="F81" s="64" t="s">
        <v>44</v>
      </c>
      <c r="G81" s="65" t="s">
        <v>363</v>
      </c>
      <c r="H81" s="66" t="s">
        <v>364</v>
      </c>
      <c r="I81" s="67">
        <v>6626865000</v>
      </c>
      <c r="J81" s="68" t="s">
        <v>73</v>
      </c>
      <c r="K81" s="69" t="s">
        <v>48</v>
      </c>
      <c r="L81" s="70"/>
      <c r="M81" s="71">
        <v>1024.14</v>
      </c>
      <c r="N81" s="72"/>
      <c r="O81" s="73">
        <v>39.5864106351551</v>
      </c>
      <c r="P81" s="74" t="s">
        <v>49</v>
      </c>
      <c r="Q81" s="75"/>
      <c r="R81" s="76"/>
      <c r="S81" s="77" t="s">
        <v>49</v>
      </c>
      <c r="T81" s="78">
        <v>178101.50360611043</v>
      </c>
      <c r="U81" s="79">
        <v>6935.13</v>
      </c>
      <c r="V81" s="80">
        <v>9025.543437777413</v>
      </c>
      <c r="W81" s="86">
        <v>15296.29</v>
      </c>
      <c r="X81" s="82" t="s">
        <v>50</v>
      </c>
      <c r="Y81" s="83" t="s">
        <v>50</v>
      </c>
      <c r="Z81" s="62">
        <f t="shared" si="20"/>
        <v>0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4" t="str">
        <f t="shared" si="24"/>
        <v>-</v>
      </c>
      <c r="AE81" s="62">
        <f t="shared" si="25"/>
        <v>1</v>
      </c>
      <c r="AF81" s="63">
        <f t="shared" si="26"/>
        <v>1</v>
      </c>
      <c r="AG81" s="63" t="str">
        <f t="shared" si="27"/>
        <v>Initial</v>
      </c>
      <c r="AH81" s="84" t="str">
        <f t="shared" si="28"/>
        <v>RLIS</v>
      </c>
      <c r="AI81" s="85">
        <f t="shared" si="29"/>
        <v>0</v>
      </c>
    </row>
    <row r="82" spans="1:35" ht="15">
      <c r="A82" s="60" t="s">
        <v>365</v>
      </c>
      <c r="B82" s="61" t="s">
        <v>366</v>
      </c>
      <c r="C82" s="62" t="s">
        <v>367</v>
      </c>
      <c r="D82" s="63" t="s">
        <v>368</v>
      </c>
      <c r="E82" s="63" t="s">
        <v>107</v>
      </c>
      <c r="F82" s="64" t="s">
        <v>44</v>
      </c>
      <c r="G82" s="65" t="s">
        <v>108</v>
      </c>
      <c r="H82" s="66" t="s">
        <v>369</v>
      </c>
      <c r="I82" s="67">
        <v>6018350011</v>
      </c>
      <c r="J82" s="68" t="s">
        <v>65</v>
      </c>
      <c r="K82" s="69" t="s">
        <v>49</v>
      </c>
      <c r="L82" s="70"/>
      <c r="M82" s="71">
        <v>2996.63</v>
      </c>
      <c r="N82" s="72"/>
      <c r="O82" s="73">
        <v>21.32954141485958</v>
      </c>
      <c r="P82" s="74" t="s">
        <v>49</v>
      </c>
      <c r="Q82" s="75"/>
      <c r="R82" s="76"/>
      <c r="S82" s="77" t="s">
        <v>49</v>
      </c>
      <c r="T82" s="78">
        <v>161834.35969786087</v>
      </c>
      <c r="U82" s="79">
        <v>5637.85</v>
      </c>
      <c r="V82" s="80">
        <v>11972.119763439343</v>
      </c>
      <c r="W82" s="86">
        <v>8201.76</v>
      </c>
      <c r="X82" s="82" t="s">
        <v>50</v>
      </c>
      <c r="Y82" s="83" t="s">
        <v>50</v>
      </c>
      <c r="Z82" s="62">
        <f t="shared" si="20"/>
        <v>1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4" t="str">
        <f t="shared" si="24"/>
        <v>-</v>
      </c>
      <c r="AE82" s="62">
        <f t="shared" si="25"/>
        <v>1</v>
      </c>
      <c r="AF82" s="63">
        <f t="shared" si="26"/>
        <v>1</v>
      </c>
      <c r="AG82" s="63" t="str">
        <f t="shared" si="27"/>
        <v>Initial</v>
      </c>
      <c r="AH82" s="84" t="str">
        <f t="shared" si="28"/>
        <v>RLIS</v>
      </c>
      <c r="AI82" s="85">
        <f t="shared" si="29"/>
        <v>0</v>
      </c>
    </row>
    <row r="83" spans="1:35" ht="15">
      <c r="A83" s="60" t="s">
        <v>892</v>
      </c>
      <c r="B83" s="61" t="s">
        <v>893</v>
      </c>
      <c r="C83" s="62" t="s">
        <v>894</v>
      </c>
      <c r="D83" s="63" t="s">
        <v>895</v>
      </c>
      <c r="E83" s="63" t="s">
        <v>896</v>
      </c>
      <c r="F83" s="64" t="s">
        <v>44</v>
      </c>
      <c r="G83" s="65" t="s">
        <v>897</v>
      </c>
      <c r="H83" s="66" t="s">
        <v>898</v>
      </c>
      <c r="I83" s="67">
        <v>2288641146</v>
      </c>
      <c r="J83" s="68" t="s">
        <v>700</v>
      </c>
      <c r="K83" s="69" t="s">
        <v>48</v>
      </c>
      <c r="L83" s="70"/>
      <c r="M83" s="71">
        <v>2679.28</v>
      </c>
      <c r="N83" s="72"/>
      <c r="O83" s="73">
        <v>17.211089761185836</v>
      </c>
      <c r="P83" s="74" t="s">
        <v>48</v>
      </c>
      <c r="Q83" s="75"/>
      <c r="R83" s="76"/>
      <c r="S83" s="77" t="s">
        <v>48</v>
      </c>
      <c r="T83" s="78">
        <v>183047.57731860102</v>
      </c>
      <c r="U83" s="79">
        <v>6480.11</v>
      </c>
      <c r="V83" s="80">
        <v>12175.105772784555</v>
      </c>
      <c r="W83" s="86">
        <v>9798.51</v>
      </c>
      <c r="X83" s="82" t="s">
        <v>81</v>
      </c>
      <c r="Y83" s="83" t="s">
        <v>50</v>
      </c>
      <c r="Z83" s="62">
        <f t="shared" si="20"/>
        <v>0</v>
      </c>
      <c r="AA83" s="63">
        <f t="shared" si="21"/>
        <v>0</v>
      </c>
      <c r="AB83" s="63">
        <f t="shared" si="22"/>
        <v>0</v>
      </c>
      <c r="AC83" s="63">
        <f t="shared" si="23"/>
        <v>0</v>
      </c>
      <c r="AD83" s="84" t="str">
        <f t="shared" si="24"/>
        <v>-</v>
      </c>
      <c r="AE83" s="62">
        <f t="shared" si="25"/>
        <v>0</v>
      </c>
      <c r="AF83" s="63">
        <f t="shared" si="26"/>
        <v>0</v>
      </c>
      <c r="AG83" s="63">
        <f t="shared" si="27"/>
        <v>0</v>
      </c>
      <c r="AH83" s="84" t="str">
        <f t="shared" si="28"/>
        <v>-</v>
      </c>
      <c r="AI83" s="85">
        <f t="shared" si="29"/>
        <v>0</v>
      </c>
    </row>
    <row r="84" spans="1:35" ht="15">
      <c r="A84" s="60" t="s">
        <v>370</v>
      </c>
      <c r="B84" s="61" t="s">
        <v>371</v>
      </c>
      <c r="C84" s="62" t="s">
        <v>372</v>
      </c>
      <c r="D84" s="63" t="s">
        <v>373</v>
      </c>
      <c r="E84" s="63" t="s">
        <v>374</v>
      </c>
      <c r="F84" s="64" t="s">
        <v>44</v>
      </c>
      <c r="G84" s="65" t="s">
        <v>375</v>
      </c>
      <c r="H84" s="66" t="s">
        <v>376</v>
      </c>
      <c r="I84" s="67">
        <v>6627733411</v>
      </c>
      <c r="J84" s="68" t="s">
        <v>47</v>
      </c>
      <c r="K84" s="69" t="s">
        <v>48</v>
      </c>
      <c r="L84" s="70"/>
      <c r="M84" s="71">
        <v>2600.91</v>
      </c>
      <c r="N84" s="72"/>
      <c r="O84" s="73">
        <v>27.816369676834796</v>
      </c>
      <c r="P84" s="74" t="s">
        <v>49</v>
      </c>
      <c r="Q84" s="75"/>
      <c r="R84" s="76"/>
      <c r="S84" s="77" t="s">
        <v>49</v>
      </c>
      <c r="T84" s="78">
        <v>294460.4363361278</v>
      </c>
      <c r="U84" s="79">
        <v>10145.71</v>
      </c>
      <c r="V84" s="80">
        <v>15828.184990863225</v>
      </c>
      <c r="W84" s="86">
        <v>22684.13</v>
      </c>
      <c r="X84" s="82" t="s">
        <v>50</v>
      </c>
      <c r="Y84" s="83" t="s">
        <v>50</v>
      </c>
      <c r="Z84" s="62">
        <f t="shared" si="20"/>
        <v>0</v>
      </c>
      <c r="AA84" s="63">
        <f t="shared" si="21"/>
        <v>0</v>
      </c>
      <c r="AB84" s="63">
        <f t="shared" si="22"/>
        <v>0</v>
      </c>
      <c r="AC84" s="63">
        <f t="shared" si="23"/>
        <v>0</v>
      </c>
      <c r="AD84" s="84" t="str">
        <f t="shared" si="24"/>
        <v>-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4" t="str">
        <f t="shared" si="28"/>
        <v>RLIS</v>
      </c>
      <c r="AI84" s="85">
        <f t="shared" si="29"/>
        <v>0</v>
      </c>
    </row>
    <row r="85" spans="1:35" ht="15">
      <c r="A85" s="60" t="s">
        <v>377</v>
      </c>
      <c r="B85" s="61" t="s">
        <v>378</v>
      </c>
      <c r="C85" s="62" t="s">
        <v>379</v>
      </c>
      <c r="D85" s="63" t="s">
        <v>380</v>
      </c>
      <c r="E85" s="63" t="s">
        <v>165</v>
      </c>
      <c r="F85" s="64" t="s">
        <v>44</v>
      </c>
      <c r="G85" s="65" t="s">
        <v>381</v>
      </c>
      <c r="H85" s="66" t="s">
        <v>382</v>
      </c>
      <c r="I85" s="67">
        <v>6622445000</v>
      </c>
      <c r="J85" s="68" t="s">
        <v>65</v>
      </c>
      <c r="K85" s="69" t="s">
        <v>49</v>
      </c>
      <c r="L85" s="70"/>
      <c r="M85" s="71">
        <v>5194.18</v>
      </c>
      <c r="N85" s="72"/>
      <c r="O85" s="73">
        <v>23.410714285714285</v>
      </c>
      <c r="P85" s="74" t="s">
        <v>49</v>
      </c>
      <c r="Q85" s="75"/>
      <c r="R85" s="76"/>
      <c r="S85" s="77" t="s">
        <v>49</v>
      </c>
      <c r="T85" s="78">
        <v>363683.1589697504</v>
      </c>
      <c r="U85" s="79">
        <v>13828.37</v>
      </c>
      <c r="V85" s="80">
        <v>22834.242475048628</v>
      </c>
      <c r="W85" s="86">
        <v>32630.29</v>
      </c>
      <c r="X85" s="82" t="s">
        <v>50</v>
      </c>
      <c r="Y85" s="83" t="s">
        <v>50</v>
      </c>
      <c r="Z85" s="62">
        <f t="shared" si="20"/>
        <v>1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4" t="str">
        <f t="shared" si="24"/>
        <v>-</v>
      </c>
      <c r="AE85" s="62">
        <f t="shared" si="25"/>
        <v>1</v>
      </c>
      <c r="AF85" s="63">
        <f t="shared" si="26"/>
        <v>1</v>
      </c>
      <c r="AG85" s="63" t="str">
        <f t="shared" si="27"/>
        <v>Initial</v>
      </c>
      <c r="AH85" s="84" t="str">
        <f t="shared" si="28"/>
        <v>RLIS</v>
      </c>
      <c r="AI85" s="85">
        <f t="shared" si="29"/>
        <v>0</v>
      </c>
    </row>
    <row r="86" spans="1:35" ht="15">
      <c r="A86" s="60" t="s">
        <v>383</v>
      </c>
      <c r="B86" s="61" t="s">
        <v>384</v>
      </c>
      <c r="C86" s="62" t="s">
        <v>385</v>
      </c>
      <c r="D86" s="63" t="s">
        <v>386</v>
      </c>
      <c r="E86" s="63" t="s">
        <v>387</v>
      </c>
      <c r="F86" s="64" t="s">
        <v>44</v>
      </c>
      <c r="G86" s="65" t="s">
        <v>388</v>
      </c>
      <c r="H86" s="66" t="s">
        <v>389</v>
      </c>
      <c r="I86" s="67">
        <v>6017962441</v>
      </c>
      <c r="J86" s="68" t="s">
        <v>229</v>
      </c>
      <c r="K86" s="69" t="s">
        <v>49</v>
      </c>
      <c r="L86" s="70"/>
      <c r="M86" s="71">
        <v>768.03</v>
      </c>
      <c r="N86" s="72"/>
      <c r="O86" s="73">
        <v>31.69129720853859</v>
      </c>
      <c r="P86" s="74" t="s">
        <v>49</v>
      </c>
      <c r="Q86" s="75"/>
      <c r="R86" s="76"/>
      <c r="S86" s="77" t="s">
        <v>49</v>
      </c>
      <c r="T86" s="78">
        <v>100664.76329658879</v>
      </c>
      <c r="U86" s="79">
        <v>3831.06</v>
      </c>
      <c r="V86" s="80">
        <v>5424.135256755288</v>
      </c>
      <c r="W86" s="86">
        <v>7470.64</v>
      </c>
      <c r="X86" s="82" t="s">
        <v>81</v>
      </c>
      <c r="Y86" s="83" t="s">
        <v>50</v>
      </c>
      <c r="Z86" s="62">
        <f t="shared" si="20"/>
        <v>1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4" t="str">
        <f t="shared" si="24"/>
        <v>-</v>
      </c>
      <c r="AE86" s="62">
        <f t="shared" si="25"/>
        <v>1</v>
      </c>
      <c r="AF86" s="63">
        <f t="shared" si="26"/>
        <v>1</v>
      </c>
      <c r="AG86" s="63" t="str">
        <f t="shared" si="27"/>
        <v>Initial</v>
      </c>
      <c r="AH86" s="84" t="str">
        <f t="shared" si="28"/>
        <v>RLIS</v>
      </c>
      <c r="AI86" s="85">
        <f t="shared" si="29"/>
        <v>0</v>
      </c>
    </row>
    <row r="87" spans="1:35" ht="15">
      <c r="A87" s="60" t="s">
        <v>899</v>
      </c>
      <c r="B87" s="61" t="s">
        <v>173</v>
      </c>
      <c r="C87" s="62" t="s">
        <v>900</v>
      </c>
      <c r="D87" s="63" t="s">
        <v>901</v>
      </c>
      <c r="E87" s="63" t="s">
        <v>902</v>
      </c>
      <c r="F87" s="64" t="s">
        <v>44</v>
      </c>
      <c r="G87" s="65" t="s">
        <v>903</v>
      </c>
      <c r="H87" s="66" t="s">
        <v>904</v>
      </c>
      <c r="I87" s="67">
        <v>6018793000</v>
      </c>
      <c r="J87" s="68" t="s">
        <v>721</v>
      </c>
      <c r="K87" s="69" t="s">
        <v>48</v>
      </c>
      <c r="L87" s="70"/>
      <c r="M87" s="71">
        <v>11123.58</v>
      </c>
      <c r="N87" s="72"/>
      <c r="O87" s="73">
        <v>9.294605809128631</v>
      </c>
      <c r="P87" s="74" t="s">
        <v>48</v>
      </c>
      <c r="Q87" s="75"/>
      <c r="R87" s="76"/>
      <c r="S87" s="77" t="s">
        <v>48</v>
      </c>
      <c r="T87" s="78">
        <v>441490.635364041</v>
      </c>
      <c r="U87" s="79">
        <v>9608.6</v>
      </c>
      <c r="V87" s="80">
        <v>35014.80263456751</v>
      </c>
      <c r="W87" s="86">
        <v>22606.44</v>
      </c>
      <c r="X87" s="82" t="s">
        <v>50</v>
      </c>
      <c r="Y87" s="83" t="s">
        <v>50</v>
      </c>
      <c r="Z87" s="62">
        <f t="shared" si="20"/>
        <v>0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4" t="str">
        <f t="shared" si="24"/>
        <v>-</v>
      </c>
      <c r="AE87" s="62">
        <f t="shared" si="25"/>
        <v>0</v>
      </c>
      <c r="AF87" s="63">
        <f t="shared" si="26"/>
        <v>0</v>
      </c>
      <c r="AG87" s="63">
        <f t="shared" si="27"/>
        <v>0</v>
      </c>
      <c r="AH87" s="84" t="str">
        <f t="shared" si="28"/>
        <v>-</v>
      </c>
      <c r="AI87" s="85">
        <f t="shared" si="29"/>
        <v>0</v>
      </c>
    </row>
    <row r="88" spans="1:35" ht="15">
      <c r="A88" s="60" t="s">
        <v>905</v>
      </c>
      <c r="B88" s="61" t="s">
        <v>906</v>
      </c>
      <c r="C88" s="62" t="s">
        <v>907</v>
      </c>
      <c r="D88" s="63" t="s">
        <v>908</v>
      </c>
      <c r="E88" s="63" t="s">
        <v>888</v>
      </c>
      <c r="F88" s="64" t="s">
        <v>44</v>
      </c>
      <c r="G88" s="65" t="s">
        <v>909</v>
      </c>
      <c r="H88" s="66" t="s">
        <v>910</v>
      </c>
      <c r="I88" s="67">
        <v>6014812432</v>
      </c>
      <c r="J88" s="68" t="s">
        <v>801</v>
      </c>
      <c r="K88" s="69" t="s">
        <v>48</v>
      </c>
      <c r="L88" s="70"/>
      <c r="M88" s="71"/>
      <c r="N88" s="72"/>
      <c r="O88" s="73" t="s">
        <v>745</v>
      </c>
      <c r="P88" s="74" t="s">
        <v>48</v>
      </c>
      <c r="Q88" s="75"/>
      <c r="R88" s="76"/>
      <c r="S88" s="77" t="s">
        <v>48</v>
      </c>
      <c r="T88" s="78">
        <v>0</v>
      </c>
      <c r="U88" s="79"/>
      <c r="V88" s="80">
        <v>0</v>
      </c>
      <c r="W88" s="86"/>
      <c r="X88" s="82"/>
      <c r="Y88" s="83"/>
      <c r="Z88" s="62">
        <f t="shared" si="20"/>
        <v>0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4" t="str">
        <f t="shared" si="24"/>
        <v>-</v>
      </c>
      <c r="AE88" s="62">
        <f t="shared" si="25"/>
        <v>0</v>
      </c>
      <c r="AF88" s="63">
        <f t="shared" si="26"/>
        <v>0</v>
      </c>
      <c r="AG88" s="63">
        <f t="shared" si="27"/>
        <v>0</v>
      </c>
      <c r="AH88" s="84" t="str">
        <f t="shared" si="28"/>
        <v>-</v>
      </c>
      <c r="AI88" s="85">
        <f t="shared" si="29"/>
        <v>0</v>
      </c>
    </row>
    <row r="89" spans="1:35" ht="15">
      <c r="A89" s="60" t="s">
        <v>390</v>
      </c>
      <c r="B89" s="61" t="s">
        <v>391</v>
      </c>
      <c r="C89" s="62" t="s">
        <v>392</v>
      </c>
      <c r="D89" s="63" t="s">
        <v>393</v>
      </c>
      <c r="E89" s="63" t="s">
        <v>158</v>
      </c>
      <c r="F89" s="64" t="s">
        <v>44</v>
      </c>
      <c r="G89" s="65" t="s">
        <v>159</v>
      </c>
      <c r="H89" s="66" t="s">
        <v>394</v>
      </c>
      <c r="I89" s="67">
        <v>6017367193</v>
      </c>
      <c r="J89" s="68" t="s">
        <v>65</v>
      </c>
      <c r="K89" s="69" t="s">
        <v>49</v>
      </c>
      <c r="L89" s="70"/>
      <c r="M89" s="71">
        <v>2389.71</v>
      </c>
      <c r="N89" s="72"/>
      <c r="O89" s="73">
        <v>36.645548516172056</v>
      </c>
      <c r="P89" s="74" t="s">
        <v>49</v>
      </c>
      <c r="Q89" s="75"/>
      <c r="R89" s="76"/>
      <c r="S89" s="77" t="s">
        <v>49</v>
      </c>
      <c r="T89" s="78">
        <v>287489.59963941725</v>
      </c>
      <c r="U89" s="79">
        <v>10258.71</v>
      </c>
      <c r="V89" s="80">
        <v>15262.95696229068</v>
      </c>
      <c r="W89" s="86">
        <v>27270.28</v>
      </c>
      <c r="X89" s="82" t="s">
        <v>50</v>
      </c>
      <c r="Y89" s="83" t="s">
        <v>50</v>
      </c>
      <c r="Z89" s="62">
        <f t="shared" si="20"/>
        <v>1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4" t="str">
        <f t="shared" si="24"/>
        <v>-</v>
      </c>
      <c r="AE89" s="62">
        <f t="shared" si="25"/>
        <v>1</v>
      </c>
      <c r="AF89" s="63">
        <f t="shared" si="26"/>
        <v>1</v>
      </c>
      <c r="AG89" s="63" t="str">
        <f t="shared" si="27"/>
        <v>Initial</v>
      </c>
      <c r="AH89" s="84" t="str">
        <f t="shared" si="28"/>
        <v>RLIS</v>
      </c>
      <c r="AI89" s="85">
        <f t="shared" si="29"/>
        <v>0</v>
      </c>
    </row>
    <row r="90" spans="1:35" ht="15">
      <c r="A90" s="60" t="s">
        <v>395</v>
      </c>
      <c r="B90" s="61" t="s">
        <v>396</v>
      </c>
      <c r="C90" s="62" t="s">
        <v>397</v>
      </c>
      <c r="D90" s="63" t="s">
        <v>398</v>
      </c>
      <c r="E90" s="63" t="s">
        <v>399</v>
      </c>
      <c r="F90" s="64" t="s">
        <v>44</v>
      </c>
      <c r="G90" s="65" t="s">
        <v>400</v>
      </c>
      <c r="H90" s="66" t="s">
        <v>401</v>
      </c>
      <c r="I90" s="67">
        <v>6622524271</v>
      </c>
      <c r="J90" s="68" t="s">
        <v>229</v>
      </c>
      <c r="K90" s="69" t="s">
        <v>49</v>
      </c>
      <c r="L90" s="70"/>
      <c r="M90" s="71">
        <v>3108.85</v>
      </c>
      <c r="N90" s="72"/>
      <c r="O90" s="73">
        <v>29.159990844586865</v>
      </c>
      <c r="P90" s="74" t="s">
        <v>49</v>
      </c>
      <c r="Q90" s="75"/>
      <c r="R90" s="76"/>
      <c r="S90" s="77" t="s">
        <v>49</v>
      </c>
      <c r="T90" s="78">
        <v>310400.7909408738</v>
      </c>
      <c r="U90" s="79">
        <v>9416.95</v>
      </c>
      <c r="V90" s="80">
        <v>16326.277764405433</v>
      </c>
      <c r="W90" s="86">
        <v>19486.57</v>
      </c>
      <c r="X90" s="82" t="s">
        <v>50</v>
      </c>
      <c r="Y90" s="83" t="s">
        <v>50</v>
      </c>
      <c r="Z90" s="62">
        <f t="shared" si="20"/>
        <v>1</v>
      </c>
      <c r="AA90" s="63">
        <f t="shared" si="21"/>
        <v>0</v>
      </c>
      <c r="AB90" s="63">
        <f t="shared" si="22"/>
        <v>0</v>
      </c>
      <c r="AC90" s="63">
        <f t="shared" si="23"/>
        <v>0</v>
      </c>
      <c r="AD90" s="84" t="str">
        <f t="shared" si="24"/>
        <v>-</v>
      </c>
      <c r="AE90" s="62">
        <f t="shared" si="25"/>
        <v>1</v>
      </c>
      <c r="AF90" s="63">
        <f t="shared" si="26"/>
        <v>1</v>
      </c>
      <c r="AG90" s="63" t="str">
        <f t="shared" si="27"/>
        <v>Initial</v>
      </c>
      <c r="AH90" s="84" t="str">
        <f t="shared" si="28"/>
        <v>RLIS</v>
      </c>
      <c r="AI90" s="85">
        <f t="shared" si="29"/>
        <v>0</v>
      </c>
    </row>
    <row r="91" spans="1:35" ht="15">
      <c r="A91" s="60" t="s">
        <v>402</v>
      </c>
      <c r="B91" s="61" t="s">
        <v>403</v>
      </c>
      <c r="C91" s="62" t="s">
        <v>404</v>
      </c>
      <c r="D91" s="63" t="s">
        <v>405</v>
      </c>
      <c r="E91" s="63" t="s">
        <v>406</v>
      </c>
      <c r="F91" s="64" t="s">
        <v>44</v>
      </c>
      <c r="G91" s="65" t="s">
        <v>407</v>
      </c>
      <c r="H91" s="66" t="s">
        <v>46</v>
      </c>
      <c r="I91" s="67">
        <v>6016844661</v>
      </c>
      <c r="J91" s="68" t="s">
        <v>73</v>
      </c>
      <c r="K91" s="69" t="s">
        <v>48</v>
      </c>
      <c r="L91" s="70"/>
      <c r="M91" s="71">
        <v>2700.82</v>
      </c>
      <c r="N91" s="72"/>
      <c r="O91" s="73">
        <v>35.608223872073104</v>
      </c>
      <c r="P91" s="74" t="s">
        <v>49</v>
      </c>
      <c r="Q91" s="75"/>
      <c r="R91" s="76"/>
      <c r="S91" s="77" t="s">
        <v>49</v>
      </c>
      <c r="T91" s="78">
        <v>337641.9223159178</v>
      </c>
      <c r="U91" s="79">
        <v>16042.96</v>
      </c>
      <c r="V91" s="80">
        <v>22048.401280997194</v>
      </c>
      <c r="W91" s="86">
        <v>37163.77</v>
      </c>
      <c r="X91" s="82" t="s">
        <v>50</v>
      </c>
      <c r="Y91" s="83" t="s">
        <v>50</v>
      </c>
      <c r="Z91" s="62">
        <f t="shared" si="20"/>
        <v>0</v>
      </c>
      <c r="AA91" s="63">
        <f t="shared" si="21"/>
        <v>0</v>
      </c>
      <c r="AB91" s="63">
        <f t="shared" si="22"/>
        <v>0</v>
      </c>
      <c r="AC91" s="63">
        <f t="shared" si="23"/>
        <v>0</v>
      </c>
      <c r="AD91" s="84" t="str">
        <f t="shared" si="24"/>
        <v>-</v>
      </c>
      <c r="AE91" s="62">
        <f t="shared" si="25"/>
        <v>1</v>
      </c>
      <c r="AF91" s="63">
        <f t="shared" si="26"/>
        <v>1</v>
      </c>
      <c r="AG91" s="63" t="str">
        <f t="shared" si="27"/>
        <v>Initial</v>
      </c>
      <c r="AH91" s="84" t="str">
        <f t="shared" si="28"/>
        <v>RLIS</v>
      </c>
      <c r="AI91" s="85">
        <f t="shared" si="29"/>
        <v>0</v>
      </c>
    </row>
    <row r="92" spans="1:35" ht="15">
      <c r="A92" s="60" t="s">
        <v>911</v>
      </c>
      <c r="B92" s="61" t="s">
        <v>912</v>
      </c>
      <c r="C92" s="62" t="s">
        <v>913</v>
      </c>
      <c r="D92" s="63" t="s">
        <v>914</v>
      </c>
      <c r="E92" s="63" t="s">
        <v>867</v>
      </c>
      <c r="F92" s="64" t="s">
        <v>44</v>
      </c>
      <c r="G92" s="65" t="s">
        <v>915</v>
      </c>
      <c r="H92" s="66" t="s">
        <v>916</v>
      </c>
      <c r="I92" s="67">
        <v>6013594957</v>
      </c>
      <c r="J92" s="68" t="s">
        <v>229</v>
      </c>
      <c r="K92" s="69" t="s">
        <v>49</v>
      </c>
      <c r="L92" s="70"/>
      <c r="M92" s="71"/>
      <c r="N92" s="72"/>
      <c r="O92" s="73" t="s">
        <v>745</v>
      </c>
      <c r="P92" s="74" t="s">
        <v>48</v>
      </c>
      <c r="Q92" s="75"/>
      <c r="R92" s="76"/>
      <c r="S92" s="77" t="s">
        <v>49</v>
      </c>
      <c r="T92" s="78">
        <v>0</v>
      </c>
      <c r="U92" s="79"/>
      <c r="V92" s="80">
        <v>0</v>
      </c>
      <c r="W92" s="86"/>
      <c r="X92" s="82"/>
      <c r="Y92" s="83"/>
      <c r="Z92" s="62">
        <f t="shared" si="20"/>
        <v>1</v>
      </c>
      <c r="AA92" s="63">
        <f t="shared" si="21"/>
        <v>0</v>
      </c>
      <c r="AB92" s="63">
        <f t="shared" si="22"/>
        <v>0</v>
      </c>
      <c r="AC92" s="63">
        <f t="shared" si="23"/>
        <v>0</v>
      </c>
      <c r="AD92" s="84" t="str">
        <f t="shared" si="24"/>
        <v>-</v>
      </c>
      <c r="AE92" s="62">
        <f t="shared" si="25"/>
        <v>1</v>
      </c>
      <c r="AF92" s="63">
        <f t="shared" si="26"/>
        <v>0</v>
      </c>
      <c r="AG92" s="63">
        <f t="shared" si="27"/>
        <v>0</v>
      </c>
      <c r="AH92" s="84" t="str">
        <f t="shared" si="28"/>
        <v>-</v>
      </c>
      <c r="AI92" s="85">
        <f t="shared" si="29"/>
        <v>0</v>
      </c>
    </row>
    <row r="93" spans="1:35" ht="15">
      <c r="A93" s="60" t="s">
        <v>917</v>
      </c>
      <c r="B93" s="61" t="s">
        <v>918</v>
      </c>
      <c r="C93" s="62" t="s">
        <v>919</v>
      </c>
      <c r="D93" s="63" t="s">
        <v>920</v>
      </c>
      <c r="E93" s="63" t="s">
        <v>888</v>
      </c>
      <c r="F93" s="64" t="s">
        <v>44</v>
      </c>
      <c r="G93" s="65" t="s">
        <v>889</v>
      </c>
      <c r="H93" s="66" t="s">
        <v>921</v>
      </c>
      <c r="I93" s="67">
        <v>6014836271</v>
      </c>
      <c r="J93" s="68" t="s">
        <v>801</v>
      </c>
      <c r="K93" s="69" t="s">
        <v>48</v>
      </c>
      <c r="L93" s="70"/>
      <c r="M93" s="71">
        <v>6107.52</v>
      </c>
      <c r="N93" s="72"/>
      <c r="O93" s="73">
        <v>36.57419876110961</v>
      </c>
      <c r="P93" s="74" t="s">
        <v>49</v>
      </c>
      <c r="Q93" s="75"/>
      <c r="R93" s="76"/>
      <c r="S93" s="77" t="s">
        <v>48</v>
      </c>
      <c r="T93" s="78">
        <v>715931.933964303</v>
      </c>
      <c r="U93" s="79">
        <v>37662.39</v>
      </c>
      <c r="V93" s="80">
        <v>45020.74152758586</v>
      </c>
      <c r="W93" s="86">
        <v>118558.56</v>
      </c>
      <c r="X93" s="82" t="s">
        <v>50</v>
      </c>
      <c r="Y93" s="83" t="s">
        <v>50</v>
      </c>
      <c r="Z93" s="62">
        <f t="shared" si="20"/>
        <v>0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4" t="str">
        <f t="shared" si="24"/>
        <v>-</v>
      </c>
      <c r="AE93" s="62">
        <f t="shared" si="25"/>
        <v>0</v>
      </c>
      <c r="AF93" s="63">
        <f t="shared" si="26"/>
        <v>1</v>
      </c>
      <c r="AG93" s="63">
        <f t="shared" si="27"/>
        <v>0</v>
      </c>
      <c r="AH93" s="84" t="str">
        <f t="shared" si="28"/>
        <v>-</v>
      </c>
      <c r="AI93" s="85">
        <f t="shared" si="29"/>
        <v>0</v>
      </c>
    </row>
    <row r="94" spans="1:35" ht="15">
      <c r="A94" s="60" t="s">
        <v>922</v>
      </c>
      <c r="B94" s="61" t="s">
        <v>923</v>
      </c>
      <c r="C94" s="62" t="s">
        <v>924</v>
      </c>
      <c r="D94" s="63" t="s">
        <v>925</v>
      </c>
      <c r="E94" s="63" t="s">
        <v>847</v>
      </c>
      <c r="F94" s="64" t="s">
        <v>44</v>
      </c>
      <c r="G94" s="65" t="s">
        <v>848</v>
      </c>
      <c r="H94" s="66" t="s">
        <v>46</v>
      </c>
      <c r="I94" s="67">
        <v>6013518024</v>
      </c>
      <c r="J94" s="68" t="s">
        <v>700</v>
      </c>
      <c r="K94" s="69" t="s">
        <v>48</v>
      </c>
      <c r="L94" s="70"/>
      <c r="M94" s="71"/>
      <c r="N94" s="72"/>
      <c r="O94" s="73" t="s">
        <v>745</v>
      </c>
      <c r="P94" s="74" t="s">
        <v>48</v>
      </c>
      <c r="Q94" s="75"/>
      <c r="R94" s="76"/>
      <c r="S94" s="77" t="s">
        <v>48</v>
      </c>
      <c r="T94" s="78">
        <v>0</v>
      </c>
      <c r="U94" s="79"/>
      <c r="V94" s="80">
        <v>0</v>
      </c>
      <c r="W94" s="86"/>
      <c r="X94" s="82"/>
      <c r="Y94" s="83"/>
      <c r="Z94" s="62">
        <f t="shared" si="20"/>
        <v>0</v>
      </c>
      <c r="AA94" s="63">
        <f t="shared" si="21"/>
        <v>0</v>
      </c>
      <c r="AB94" s="63">
        <f t="shared" si="22"/>
        <v>0</v>
      </c>
      <c r="AC94" s="63">
        <f t="shared" si="23"/>
        <v>0</v>
      </c>
      <c r="AD94" s="84" t="str">
        <f t="shared" si="24"/>
        <v>-</v>
      </c>
      <c r="AE94" s="62">
        <f t="shared" si="25"/>
        <v>0</v>
      </c>
      <c r="AF94" s="63">
        <f t="shared" si="26"/>
        <v>0</v>
      </c>
      <c r="AG94" s="63">
        <f t="shared" si="27"/>
        <v>0</v>
      </c>
      <c r="AH94" s="84" t="str">
        <f t="shared" si="28"/>
        <v>-</v>
      </c>
      <c r="AI94" s="85">
        <f t="shared" si="29"/>
        <v>0</v>
      </c>
    </row>
    <row r="95" spans="1:35" ht="15">
      <c r="A95" s="60" t="s">
        <v>926</v>
      </c>
      <c r="B95" s="61" t="s">
        <v>927</v>
      </c>
      <c r="C95" s="62" t="s">
        <v>928</v>
      </c>
      <c r="D95" s="63" t="s">
        <v>929</v>
      </c>
      <c r="E95" s="63" t="s">
        <v>70</v>
      </c>
      <c r="F95" s="64" t="s">
        <v>44</v>
      </c>
      <c r="G95" s="65" t="s">
        <v>71</v>
      </c>
      <c r="H95" s="66" t="s">
        <v>930</v>
      </c>
      <c r="I95" s="67">
        <v>6622572176</v>
      </c>
      <c r="J95" s="68" t="s">
        <v>65</v>
      </c>
      <c r="K95" s="69" t="s">
        <v>49</v>
      </c>
      <c r="L95" s="70"/>
      <c r="M95" s="71">
        <v>2247.47</v>
      </c>
      <c r="N95" s="72"/>
      <c r="O95" s="73">
        <v>19.38730853391685</v>
      </c>
      <c r="P95" s="74" t="s">
        <v>48</v>
      </c>
      <c r="Q95" s="75"/>
      <c r="R95" s="76"/>
      <c r="S95" s="77" t="s">
        <v>49</v>
      </c>
      <c r="T95" s="78">
        <v>118403.69932610044</v>
      </c>
      <c r="U95" s="79">
        <v>3801.95</v>
      </c>
      <c r="V95" s="80">
        <v>7931.291363864618</v>
      </c>
      <c r="W95" s="86">
        <v>7642.15</v>
      </c>
      <c r="X95" s="82" t="s">
        <v>50</v>
      </c>
      <c r="Y95" s="83" t="s">
        <v>50</v>
      </c>
      <c r="Z95" s="62">
        <f t="shared" si="20"/>
        <v>1</v>
      </c>
      <c r="AA95" s="63">
        <f t="shared" si="21"/>
        <v>0</v>
      </c>
      <c r="AB95" s="63">
        <f t="shared" si="22"/>
        <v>0</v>
      </c>
      <c r="AC95" s="63">
        <f t="shared" si="23"/>
        <v>0</v>
      </c>
      <c r="AD95" s="84" t="str">
        <f t="shared" si="24"/>
        <v>-</v>
      </c>
      <c r="AE95" s="62">
        <f t="shared" si="25"/>
        <v>1</v>
      </c>
      <c r="AF95" s="63">
        <f t="shared" si="26"/>
        <v>0</v>
      </c>
      <c r="AG95" s="63">
        <f t="shared" si="27"/>
        <v>0</v>
      </c>
      <c r="AH95" s="84" t="str">
        <f t="shared" si="28"/>
        <v>-</v>
      </c>
      <c r="AI95" s="85">
        <f t="shared" si="29"/>
        <v>0</v>
      </c>
    </row>
    <row r="96" spans="1:35" ht="15">
      <c r="A96" s="60" t="s">
        <v>931</v>
      </c>
      <c r="B96" s="61" t="s">
        <v>932</v>
      </c>
      <c r="C96" s="62" t="s">
        <v>933</v>
      </c>
      <c r="D96" s="63" t="s">
        <v>934</v>
      </c>
      <c r="E96" s="63" t="s">
        <v>678</v>
      </c>
      <c r="F96" s="64" t="s">
        <v>44</v>
      </c>
      <c r="G96" s="65" t="s">
        <v>679</v>
      </c>
      <c r="H96" s="66" t="s">
        <v>935</v>
      </c>
      <c r="I96" s="67">
        <v>6622834533</v>
      </c>
      <c r="J96" s="68" t="s">
        <v>65</v>
      </c>
      <c r="K96" s="69" t="s">
        <v>49</v>
      </c>
      <c r="L96" s="70"/>
      <c r="M96" s="71">
        <v>409.69</v>
      </c>
      <c r="N96" s="72"/>
      <c r="O96" s="73">
        <v>31.422271223814775</v>
      </c>
      <c r="P96" s="74" t="s">
        <v>49</v>
      </c>
      <c r="Q96" s="75"/>
      <c r="R96" s="76"/>
      <c r="S96" s="77" t="s">
        <v>49</v>
      </c>
      <c r="T96" s="78">
        <v>91197.91083632786</v>
      </c>
      <c r="U96" s="79">
        <v>2999.02</v>
      </c>
      <c r="V96" s="80">
        <v>3915.740194321267</v>
      </c>
      <c r="W96" s="86">
        <v>6630.15</v>
      </c>
      <c r="X96" s="82" t="s">
        <v>81</v>
      </c>
      <c r="Y96" s="83" t="s">
        <v>50</v>
      </c>
      <c r="Z96" s="62">
        <f t="shared" si="20"/>
        <v>1</v>
      </c>
      <c r="AA96" s="63">
        <f t="shared" si="21"/>
        <v>1</v>
      </c>
      <c r="AB96" s="63">
        <f t="shared" si="22"/>
        <v>0</v>
      </c>
      <c r="AC96" s="63">
        <f t="shared" si="23"/>
        <v>0</v>
      </c>
      <c r="AD96" s="84" t="str">
        <f t="shared" si="24"/>
        <v>SRSA</v>
      </c>
      <c r="AE96" s="62">
        <f t="shared" si="25"/>
        <v>1</v>
      </c>
      <c r="AF96" s="63">
        <f t="shared" si="26"/>
        <v>1</v>
      </c>
      <c r="AG96" s="63" t="str">
        <f t="shared" si="27"/>
        <v>Initial</v>
      </c>
      <c r="AH96" s="84" t="str">
        <f t="shared" si="28"/>
        <v>-</v>
      </c>
      <c r="AI96" s="85" t="str">
        <f t="shared" si="29"/>
        <v>SRSA</v>
      </c>
    </row>
    <row r="97" spans="1:35" ht="15">
      <c r="A97" s="60" t="s">
        <v>936</v>
      </c>
      <c r="B97" s="61" t="s">
        <v>937</v>
      </c>
      <c r="C97" s="62" t="s">
        <v>938</v>
      </c>
      <c r="D97" s="63" t="s">
        <v>939</v>
      </c>
      <c r="E97" s="63" t="s">
        <v>940</v>
      </c>
      <c r="F97" s="64" t="s">
        <v>44</v>
      </c>
      <c r="G97" s="65" t="s">
        <v>941</v>
      </c>
      <c r="H97" s="66" t="s">
        <v>266</v>
      </c>
      <c r="I97" s="67">
        <v>2284741164</v>
      </c>
      <c r="J97" s="68" t="s">
        <v>721</v>
      </c>
      <c r="K97" s="69" t="s">
        <v>48</v>
      </c>
      <c r="L97" s="70"/>
      <c r="M97" s="71">
        <v>2917.82</v>
      </c>
      <c r="N97" s="72"/>
      <c r="O97" s="73">
        <v>21.476048590419435</v>
      </c>
      <c r="P97" s="74" t="s">
        <v>49</v>
      </c>
      <c r="Q97" s="75"/>
      <c r="R97" s="76"/>
      <c r="S97" s="77" t="s">
        <v>48</v>
      </c>
      <c r="T97" s="78">
        <v>391077.90984303586</v>
      </c>
      <c r="U97" s="79">
        <v>9850.48</v>
      </c>
      <c r="V97" s="80">
        <v>16092.806108775549</v>
      </c>
      <c r="W97" s="86">
        <v>15433.22</v>
      </c>
      <c r="X97" s="82" t="s">
        <v>50</v>
      </c>
      <c r="Y97" s="83" t="s">
        <v>50</v>
      </c>
      <c r="Z97" s="62">
        <f t="shared" si="20"/>
        <v>0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4" t="str">
        <f t="shared" si="24"/>
        <v>-</v>
      </c>
      <c r="AE97" s="62">
        <f t="shared" si="25"/>
        <v>0</v>
      </c>
      <c r="AF97" s="63">
        <f t="shared" si="26"/>
        <v>1</v>
      </c>
      <c r="AG97" s="63">
        <f t="shared" si="27"/>
        <v>0</v>
      </c>
      <c r="AH97" s="84" t="str">
        <f t="shared" si="28"/>
        <v>-</v>
      </c>
      <c r="AI97" s="85">
        <f t="shared" si="29"/>
        <v>0</v>
      </c>
    </row>
    <row r="98" spans="1:35" ht="15">
      <c r="A98" s="60" t="s">
        <v>942</v>
      </c>
      <c r="B98" s="61" t="s">
        <v>943</v>
      </c>
      <c r="C98" s="62" t="s">
        <v>944</v>
      </c>
      <c r="D98" s="63" t="s">
        <v>945</v>
      </c>
      <c r="E98" s="63" t="s">
        <v>946</v>
      </c>
      <c r="F98" s="64" t="s">
        <v>44</v>
      </c>
      <c r="G98" s="65" t="s">
        <v>947</v>
      </c>
      <c r="H98" s="66" t="s">
        <v>46</v>
      </c>
      <c r="I98" s="67">
        <v>6627412555</v>
      </c>
      <c r="J98" s="68" t="s">
        <v>65</v>
      </c>
      <c r="K98" s="69" t="s">
        <v>49</v>
      </c>
      <c r="L98" s="70"/>
      <c r="M98" s="71">
        <v>558.95</v>
      </c>
      <c r="N98" s="72"/>
      <c r="O98" s="73">
        <v>59.133126934984524</v>
      </c>
      <c r="P98" s="74" t="s">
        <v>49</v>
      </c>
      <c r="Q98" s="75"/>
      <c r="R98" s="76"/>
      <c r="S98" s="77" t="s">
        <v>49</v>
      </c>
      <c r="T98" s="78">
        <v>101328.44804385262</v>
      </c>
      <c r="U98" s="79">
        <v>5915.45</v>
      </c>
      <c r="V98" s="80">
        <v>7185.204597865743</v>
      </c>
      <c r="W98" s="86">
        <v>17385.44</v>
      </c>
      <c r="X98" s="82" t="s">
        <v>81</v>
      </c>
      <c r="Y98" s="83" t="s">
        <v>50</v>
      </c>
      <c r="Z98" s="62">
        <f t="shared" si="20"/>
        <v>1</v>
      </c>
      <c r="AA98" s="63">
        <f t="shared" si="21"/>
        <v>1</v>
      </c>
      <c r="AB98" s="63">
        <f t="shared" si="22"/>
        <v>0</v>
      </c>
      <c r="AC98" s="63">
        <f t="shared" si="23"/>
        <v>0</v>
      </c>
      <c r="AD98" s="84" t="str">
        <f t="shared" si="24"/>
        <v>SRSA</v>
      </c>
      <c r="AE98" s="62">
        <f t="shared" si="25"/>
        <v>1</v>
      </c>
      <c r="AF98" s="63">
        <f t="shared" si="26"/>
        <v>1</v>
      </c>
      <c r="AG98" s="63" t="str">
        <f t="shared" si="27"/>
        <v>Initial</v>
      </c>
      <c r="AH98" s="84" t="str">
        <f t="shared" si="28"/>
        <v>-</v>
      </c>
      <c r="AI98" s="85" t="str">
        <f t="shared" si="29"/>
        <v>SRSA</v>
      </c>
    </row>
    <row r="99" spans="1:35" ht="15">
      <c r="A99" s="60" t="s">
        <v>948</v>
      </c>
      <c r="B99" s="61" t="s">
        <v>949</v>
      </c>
      <c r="C99" s="62" t="s">
        <v>950</v>
      </c>
      <c r="D99" s="63" t="s">
        <v>951</v>
      </c>
      <c r="E99" s="63" t="s">
        <v>165</v>
      </c>
      <c r="F99" s="64" t="s">
        <v>44</v>
      </c>
      <c r="G99" s="65" t="s">
        <v>381</v>
      </c>
      <c r="H99" s="66" t="s">
        <v>952</v>
      </c>
      <c r="I99" s="67">
        <v>6623297360</v>
      </c>
      <c r="J99" s="68" t="s">
        <v>73</v>
      </c>
      <c r="K99" s="69" t="s">
        <v>48</v>
      </c>
      <c r="L99" s="70"/>
      <c r="M99" s="71"/>
      <c r="N99" s="72"/>
      <c r="O99" s="73" t="s">
        <v>745</v>
      </c>
      <c r="P99" s="74" t="s">
        <v>48</v>
      </c>
      <c r="Q99" s="75"/>
      <c r="R99" s="76"/>
      <c r="S99" s="77" t="s">
        <v>49</v>
      </c>
      <c r="T99" s="78">
        <v>1031</v>
      </c>
      <c r="U99" s="79"/>
      <c r="V99" s="80">
        <v>0</v>
      </c>
      <c r="W99" s="86"/>
      <c r="X99" s="82"/>
      <c r="Y99" s="83"/>
      <c r="Z99" s="62">
        <f t="shared" si="20"/>
        <v>0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4" t="str">
        <f t="shared" si="24"/>
        <v>-</v>
      </c>
      <c r="AE99" s="62">
        <f t="shared" si="25"/>
        <v>1</v>
      </c>
      <c r="AF99" s="63">
        <f t="shared" si="26"/>
        <v>0</v>
      </c>
      <c r="AG99" s="63">
        <f t="shared" si="27"/>
        <v>0</v>
      </c>
      <c r="AH99" s="84" t="str">
        <f t="shared" si="28"/>
        <v>-</v>
      </c>
      <c r="AI99" s="85">
        <f t="shared" si="29"/>
        <v>0</v>
      </c>
    </row>
    <row r="100" spans="1:35" ht="15">
      <c r="A100" s="60" t="s">
        <v>953</v>
      </c>
      <c r="B100" s="61" t="s">
        <v>954</v>
      </c>
      <c r="C100" s="62" t="s">
        <v>955</v>
      </c>
      <c r="D100" s="63" t="s">
        <v>956</v>
      </c>
      <c r="E100" s="63" t="s">
        <v>867</v>
      </c>
      <c r="F100" s="64" t="s">
        <v>44</v>
      </c>
      <c r="G100" s="65" t="s">
        <v>957</v>
      </c>
      <c r="H100" s="66" t="s">
        <v>958</v>
      </c>
      <c r="I100" s="67">
        <v>6019848203</v>
      </c>
      <c r="J100" s="68" t="s">
        <v>714</v>
      </c>
      <c r="K100" s="69" t="s">
        <v>48</v>
      </c>
      <c r="L100" s="70"/>
      <c r="M100" s="71"/>
      <c r="N100" s="72"/>
      <c r="O100" s="73" t="s">
        <v>745</v>
      </c>
      <c r="P100" s="74" t="s">
        <v>48</v>
      </c>
      <c r="Q100" s="75"/>
      <c r="R100" s="76"/>
      <c r="S100" s="77" t="s">
        <v>48</v>
      </c>
      <c r="T100" s="78">
        <v>348</v>
      </c>
      <c r="U100" s="79"/>
      <c r="V100" s="80">
        <v>0</v>
      </c>
      <c r="W100" s="86"/>
      <c r="X100" s="82"/>
      <c r="Y100" s="83"/>
      <c r="Z100" s="62">
        <f t="shared" si="20"/>
        <v>0</v>
      </c>
      <c r="AA100" s="63">
        <f t="shared" si="21"/>
        <v>0</v>
      </c>
      <c r="AB100" s="63">
        <f t="shared" si="22"/>
        <v>0</v>
      </c>
      <c r="AC100" s="63">
        <f t="shared" si="23"/>
        <v>0</v>
      </c>
      <c r="AD100" s="84" t="str">
        <f t="shared" si="24"/>
        <v>-</v>
      </c>
      <c r="AE100" s="62">
        <f t="shared" si="25"/>
        <v>0</v>
      </c>
      <c r="AF100" s="63">
        <f t="shared" si="26"/>
        <v>0</v>
      </c>
      <c r="AG100" s="63">
        <f t="shared" si="27"/>
        <v>0</v>
      </c>
      <c r="AH100" s="84" t="str">
        <f t="shared" si="28"/>
        <v>-</v>
      </c>
      <c r="AI100" s="85">
        <f t="shared" si="29"/>
        <v>0</v>
      </c>
    </row>
    <row r="101" spans="1:35" ht="15">
      <c r="A101" s="60" t="s">
        <v>959</v>
      </c>
      <c r="B101" s="61" t="s">
        <v>960</v>
      </c>
      <c r="C101" s="62" t="s">
        <v>961</v>
      </c>
      <c r="D101" s="63" t="s">
        <v>962</v>
      </c>
      <c r="E101" s="63" t="s">
        <v>107</v>
      </c>
      <c r="F101" s="64" t="s">
        <v>44</v>
      </c>
      <c r="G101" s="65" t="s">
        <v>108</v>
      </c>
      <c r="H101" s="66" t="s">
        <v>963</v>
      </c>
      <c r="I101" s="67">
        <v>6018231300</v>
      </c>
      <c r="J101" s="68" t="s">
        <v>73</v>
      </c>
      <c r="K101" s="69" t="s">
        <v>48</v>
      </c>
      <c r="L101" s="70"/>
      <c r="M101" s="71"/>
      <c r="N101" s="72"/>
      <c r="O101" s="73" t="s">
        <v>745</v>
      </c>
      <c r="P101" s="74" t="s">
        <v>48</v>
      </c>
      <c r="Q101" s="75"/>
      <c r="R101" s="76"/>
      <c r="S101" s="77" t="s">
        <v>49</v>
      </c>
      <c r="T101" s="78">
        <v>0</v>
      </c>
      <c r="U101" s="79"/>
      <c r="V101" s="80">
        <v>0</v>
      </c>
      <c r="W101" s="86"/>
      <c r="X101" s="82"/>
      <c r="Y101" s="83"/>
      <c r="Z101" s="62">
        <f aca="true" t="shared" si="30" ref="Z101:Z132">IF(OR(K101="YES",TRIM(L101)="YES"),1,0)</f>
        <v>0</v>
      </c>
      <c r="AA101" s="63">
        <f aca="true" t="shared" si="31" ref="AA101:AA132">IF(OR(AND(ISNUMBER(M101),AND(M101&gt;0,M101&lt;600)),AND(ISNUMBER(M101),AND(M101&gt;0,N101="YES"))),1,0)</f>
        <v>0</v>
      </c>
      <c r="AB101" s="63">
        <f aca="true" t="shared" si="32" ref="AB101:AB132">IF(AND(OR(K101="YES",TRIM(L101)="YES"),(Z101=0)),"Trouble",0)</f>
        <v>0</v>
      </c>
      <c r="AC101" s="63">
        <f aca="true" t="shared" si="33" ref="AC101:AC132">IF(AND(OR(AND(ISNUMBER(M101),AND(M101&gt;0,M101&lt;600)),AND(ISNUMBER(M101),AND(M101&gt;0,N101="YES"))),(AA101=0)),"Trouble",0)</f>
        <v>0</v>
      </c>
      <c r="AD101" s="84" t="str">
        <f aca="true" t="shared" si="34" ref="AD101:AD132">IF(AND(Z101=1,AA101=1),"SRSA","-")</f>
        <v>-</v>
      </c>
      <c r="AE101" s="62">
        <f aca="true" t="shared" si="35" ref="AE101:AE132">IF(S101="YES",1,0)</f>
        <v>1</v>
      </c>
      <c r="AF101" s="63">
        <f aca="true" t="shared" si="36" ref="AF101:AF132">IF(OR(AND(ISNUMBER(Q101),Q101&gt;=20),(AND(ISNUMBER(Q101)=FALSE,AND(ISNUMBER(O101),O101&gt;=20)))),1,0)</f>
        <v>0</v>
      </c>
      <c r="AG101" s="63">
        <f aca="true" t="shared" si="37" ref="AG101:AG132">IF(AND(AE101=1,AF101=1),"Initial",0)</f>
        <v>0</v>
      </c>
      <c r="AH101" s="84" t="str">
        <f aca="true" t="shared" si="38" ref="AH101:AH132">IF(AND(AND(AG101="Initial",AI101=0),AND(ISNUMBER(M101),M101&gt;0)),"RLIS","-")</f>
        <v>-</v>
      </c>
      <c r="AI101" s="85">
        <f aca="true" t="shared" si="39" ref="AI101:AI132">IF(AND(AD101="SRSA",AG101="Initial"),"SRSA",0)</f>
        <v>0</v>
      </c>
    </row>
    <row r="102" spans="1:35" ht="15">
      <c r="A102" s="60" t="s">
        <v>964</v>
      </c>
      <c r="B102" s="61" t="s">
        <v>965</v>
      </c>
      <c r="C102" s="62" t="s">
        <v>966</v>
      </c>
      <c r="D102" s="63" t="s">
        <v>967</v>
      </c>
      <c r="E102" s="63" t="s">
        <v>867</v>
      </c>
      <c r="F102" s="64" t="s">
        <v>44</v>
      </c>
      <c r="G102" s="65" t="s">
        <v>957</v>
      </c>
      <c r="H102" s="66" t="s">
        <v>968</v>
      </c>
      <c r="I102" s="67">
        <v>6019848015</v>
      </c>
      <c r="J102" s="68" t="s">
        <v>714</v>
      </c>
      <c r="K102" s="69" t="s">
        <v>48</v>
      </c>
      <c r="L102" s="70"/>
      <c r="M102" s="71"/>
      <c r="N102" s="72"/>
      <c r="O102" s="73" t="s">
        <v>745</v>
      </c>
      <c r="P102" s="74" t="s">
        <v>48</v>
      </c>
      <c r="Q102" s="75"/>
      <c r="R102" s="76"/>
      <c r="S102" s="77" t="s">
        <v>48</v>
      </c>
      <c r="T102" s="78">
        <v>555</v>
      </c>
      <c r="U102" s="79"/>
      <c r="V102" s="80">
        <v>0</v>
      </c>
      <c r="W102" s="86"/>
      <c r="X102" s="82"/>
      <c r="Y102" s="83"/>
      <c r="Z102" s="62">
        <f t="shared" si="30"/>
        <v>0</v>
      </c>
      <c r="AA102" s="63">
        <f t="shared" si="31"/>
        <v>0</v>
      </c>
      <c r="AB102" s="63">
        <f t="shared" si="32"/>
        <v>0</v>
      </c>
      <c r="AC102" s="63">
        <f t="shared" si="33"/>
        <v>0</v>
      </c>
      <c r="AD102" s="84" t="str">
        <f t="shared" si="34"/>
        <v>-</v>
      </c>
      <c r="AE102" s="62">
        <f t="shared" si="35"/>
        <v>0</v>
      </c>
      <c r="AF102" s="63">
        <f t="shared" si="36"/>
        <v>0</v>
      </c>
      <c r="AG102" s="63">
        <f t="shared" si="37"/>
        <v>0</v>
      </c>
      <c r="AH102" s="84" t="str">
        <f t="shared" si="38"/>
        <v>-</v>
      </c>
      <c r="AI102" s="85">
        <f t="shared" si="39"/>
        <v>0</v>
      </c>
    </row>
    <row r="103" spans="1:35" ht="15">
      <c r="A103" s="60" t="s">
        <v>408</v>
      </c>
      <c r="B103" s="61" t="s">
        <v>409</v>
      </c>
      <c r="C103" s="62" t="s">
        <v>410</v>
      </c>
      <c r="D103" s="63" t="s">
        <v>411</v>
      </c>
      <c r="E103" s="63" t="s">
        <v>412</v>
      </c>
      <c r="F103" s="64" t="s">
        <v>44</v>
      </c>
      <c r="G103" s="65" t="s">
        <v>413</v>
      </c>
      <c r="H103" s="66" t="s">
        <v>414</v>
      </c>
      <c r="I103" s="67">
        <v>6014452876</v>
      </c>
      <c r="J103" s="68" t="s">
        <v>47</v>
      </c>
      <c r="K103" s="69" t="s">
        <v>48</v>
      </c>
      <c r="L103" s="70"/>
      <c r="M103" s="71">
        <v>3807.71</v>
      </c>
      <c r="N103" s="72"/>
      <c r="O103" s="73">
        <v>34.43830570902394</v>
      </c>
      <c r="P103" s="74" t="s">
        <v>49</v>
      </c>
      <c r="Q103" s="75"/>
      <c r="R103" s="76"/>
      <c r="S103" s="77" t="s">
        <v>49</v>
      </c>
      <c r="T103" s="78">
        <v>584360.279964652</v>
      </c>
      <c r="U103" s="79">
        <v>29159.09</v>
      </c>
      <c r="V103" s="80">
        <v>33668.85853217044</v>
      </c>
      <c r="W103" s="86">
        <v>91972.95</v>
      </c>
      <c r="X103" s="82" t="s">
        <v>50</v>
      </c>
      <c r="Y103" s="83" t="s">
        <v>50</v>
      </c>
      <c r="Z103" s="62">
        <f t="shared" si="30"/>
        <v>0</v>
      </c>
      <c r="AA103" s="63">
        <f t="shared" si="31"/>
        <v>0</v>
      </c>
      <c r="AB103" s="63">
        <f t="shared" si="32"/>
        <v>0</v>
      </c>
      <c r="AC103" s="63">
        <f t="shared" si="33"/>
        <v>0</v>
      </c>
      <c r="AD103" s="84" t="str">
        <f t="shared" si="34"/>
        <v>-</v>
      </c>
      <c r="AE103" s="62">
        <f t="shared" si="35"/>
        <v>1</v>
      </c>
      <c r="AF103" s="63">
        <f t="shared" si="36"/>
        <v>1</v>
      </c>
      <c r="AG103" s="63" t="str">
        <f t="shared" si="37"/>
        <v>Initial</v>
      </c>
      <c r="AH103" s="84" t="str">
        <f t="shared" si="38"/>
        <v>RLIS</v>
      </c>
      <c r="AI103" s="85">
        <f t="shared" si="39"/>
        <v>0</v>
      </c>
    </row>
    <row r="104" spans="1:35" ht="15">
      <c r="A104" s="60" t="s">
        <v>415</v>
      </c>
      <c r="B104" s="61" t="s">
        <v>416</v>
      </c>
      <c r="C104" s="62" t="s">
        <v>417</v>
      </c>
      <c r="D104" s="63" t="s">
        <v>418</v>
      </c>
      <c r="E104" s="63" t="s">
        <v>419</v>
      </c>
      <c r="F104" s="64" t="s">
        <v>44</v>
      </c>
      <c r="G104" s="65" t="s">
        <v>420</v>
      </c>
      <c r="H104" s="66" t="s">
        <v>421</v>
      </c>
      <c r="I104" s="67">
        <v>6016563752</v>
      </c>
      <c r="J104" s="68" t="s">
        <v>73</v>
      </c>
      <c r="K104" s="69" t="s">
        <v>48</v>
      </c>
      <c r="L104" s="70"/>
      <c r="M104" s="71">
        <v>2956.43</v>
      </c>
      <c r="N104" s="72"/>
      <c r="O104" s="73">
        <v>22.21464301955434</v>
      </c>
      <c r="P104" s="74" t="s">
        <v>49</v>
      </c>
      <c r="Q104" s="75"/>
      <c r="R104" s="76"/>
      <c r="S104" s="77" t="s">
        <v>49</v>
      </c>
      <c r="T104" s="78">
        <v>263601.67471895256</v>
      </c>
      <c r="U104" s="79">
        <v>9637.3</v>
      </c>
      <c r="V104" s="80">
        <v>16231.851485401428</v>
      </c>
      <c r="W104" s="86">
        <v>18547.5</v>
      </c>
      <c r="X104" s="82" t="s">
        <v>50</v>
      </c>
      <c r="Y104" s="83" t="s">
        <v>50</v>
      </c>
      <c r="Z104" s="62">
        <f t="shared" si="30"/>
        <v>0</v>
      </c>
      <c r="AA104" s="63">
        <f t="shared" si="31"/>
        <v>0</v>
      </c>
      <c r="AB104" s="63">
        <f t="shared" si="32"/>
        <v>0</v>
      </c>
      <c r="AC104" s="63">
        <f t="shared" si="33"/>
        <v>0</v>
      </c>
      <c r="AD104" s="84" t="str">
        <f t="shared" si="34"/>
        <v>-</v>
      </c>
      <c r="AE104" s="62">
        <f t="shared" si="35"/>
        <v>1</v>
      </c>
      <c r="AF104" s="63">
        <f t="shared" si="36"/>
        <v>1</v>
      </c>
      <c r="AG104" s="63" t="str">
        <f t="shared" si="37"/>
        <v>Initial</v>
      </c>
      <c r="AH104" s="84" t="str">
        <f t="shared" si="38"/>
        <v>RLIS</v>
      </c>
      <c r="AI104" s="85">
        <f t="shared" si="39"/>
        <v>0</v>
      </c>
    </row>
    <row r="105" spans="1:35" ht="15">
      <c r="A105" s="60" t="s">
        <v>422</v>
      </c>
      <c r="B105" s="61" t="s">
        <v>423</v>
      </c>
      <c r="C105" s="62" t="s">
        <v>424</v>
      </c>
      <c r="D105" s="63" t="s">
        <v>425</v>
      </c>
      <c r="E105" s="63" t="s">
        <v>426</v>
      </c>
      <c r="F105" s="64" t="s">
        <v>44</v>
      </c>
      <c r="G105" s="65" t="s">
        <v>427</v>
      </c>
      <c r="H105" s="66" t="s">
        <v>46</v>
      </c>
      <c r="I105" s="67">
        <v>6629632151</v>
      </c>
      <c r="J105" s="68" t="s">
        <v>65</v>
      </c>
      <c r="K105" s="69" t="s">
        <v>49</v>
      </c>
      <c r="L105" s="70"/>
      <c r="M105" s="71">
        <v>1331.32</v>
      </c>
      <c r="N105" s="72"/>
      <c r="O105" s="73">
        <v>23.990306946688207</v>
      </c>
      <c r="P105" s="74" t="s">
        <v>49</v>
      </c>
      <c r="Q105" s="75"/>
      <c r="R105" s="76"/>
      <c r="S105" s="77" t="s">
        <v>49</v>
      </c>
      <c r="T105" s="78">
        <v>82910.96912561446</v>
      </c>
      <c r="U105" s="79">
        <v>2427.22</v>
      </c>
      <c r="V105" s="80">
        <v>5286.103244446476</v>
      </c>
      <c r="W105" s="86">
        <v>5110.93</v>
      </c>
      <c r="X105" s="82" t="s">
        <v>50</v>
      </c>
      <c r="Y105" s="83" t="s">
        <v>50</v>
      </c>
      <c r="Z105" s="62">
        <f t="shared" si="30"/>
        <v>1</v>
      </c>
      <c r="AA105" s="63">
        <f t="shared" si="31"/>
        <v>0</v>
      </c>
      <c r="AB105" s="63">
        <f t="shared" si="32"/>
        <v>0</v>
      </c>
      <c r="AC105" s="63">
        <f t="shared" si="33"/>
        <v>0</v>
      </c>
      <c r="AD105" s="84" t="str">
        <f t="shared" si="34"/>
        <v>-</v>
      </c>
      <c r="AE105" s="62">
        <f t="shared" si="35"/>
        <v>1</v>
      </c>
      <c r="AF105" s="63">
        <f t="shared" si="36"/>
        <v>1</v>
      </c>
      <c r="AG105" s="63" t="str">
        <f t="shared" si="37"/>
        <v>Initial</v>
      </c>
      <c r="AH105" s="84" t="str">
        <f t="shared" si="38"/>
        <v>RLIS</v>
      </c>
      <c r="AI105" s="85">
        <f t="shared" si="39"/>
        <v>0</v>
      </c>
    </row>
    <row r="106" spans="1:35" ht="15">
      <c r="A106" s="60" t="s">
        <v>428</v>
      </c>
      <c r="B106" s="61" t="s">
        <v>429</v>
      </c>
      <c r="C106" s="62" t="s">
        <v>430</v>
      </c>
      <c r="D106" s="63" t="s">
        <v>431</v>
      </c>
      <c r="E106" s="63" t="s">
        <v>432</v>
      </c>
      <c r="F106" s="64" t="s">
        <v>44</v>
      </c>
      <c r="G106" s="65" t="s">
        <v>433</v>
      </c>
      <c r="H106" s="66" t="s">
        <v>434</v>
      </c>
      <c r="I106" s="67">
        <v>6625341800</v>
      </c>
      <c r="J106" s="68" t="s">
        <v>73</v>
      </c>
      <c r="K106" s="69" t="s">
        <v>48</v>
      </c>
      <c r="L106" s="70"/>
      <c r="M106" s="71">
        <v>2124.62</v>
      </c>
      <c r="N106" s="72"/>
      <c r="O106" s="73">
        <v>23.043266893534273</v>
      </c>
      <c r="P106" s="74" t="s">
        <v>49</v>
      </c>
      <c r="Q106" s="75"/>
      <c r="R106" s="76"/>
      <c r="S106" s="77" t="s">
        <v>49</v>
      </c>
      <c r="T106" s="78">
        <v>136656.8981210009</v>
      </c>
      <c r="U106" s="79">
        <v>3862.48</v>
      </c>
      <c r="V106" s="80">
        <v>8190.1339408459335</v>
      </c>
      <c r="W106" s="86">
        <v>8095.9</v>
      </c>
      <c r="X106" s="82" t="s">
        <v>50</v>
      </c>
      <c r="Y106" s="83" t="s">
        <v>50</v>
      </c>
      <c r="Z106" s="62">
        <f t="shared" si="30"/>
        <v>0</v>
      </c>
      <c r="AA106" s="63">
        <f t="shared" si="31"/>
        <v>0</v>
      </c>
      <c r="AB106" s="63">
        <f t="shared" si="32"/>
        <v>0</v>
      </c>
      <c r="AC106" s="63">
        <f t="shared" si="33"/>
        <v>0</v>
      </c>
      <c r="AD106" s="84" t="str">
        <f t="shared" si="34"/>
        <v>-</v>
      </c>
      <c r="AE106" s="62">
        <f t="shared" si="35"/>
        <v>1</v>
      </c>
      <c r="AF106" s="63">
        <f t="shared" si="36"/>
        <v>1</v>
      </c>
      <c r="AG106" s="63" t="str">
        <f t="shared" si="37"/>
        <v>Initial</v>
      </c>
      <c r="AH106" s="84" t="str">
        <f t="shared" si="38"/>
        <v>RLIS</v>
      </c>
      <c r="AI106" s="85">
        <f t="shared" si="39"/>
        <v>0</v>
      </c>
    </row>
    <row r="107" spans="1:35" ht="15">
      <c r="A107" s="60" t="s">
        <v>435</v>
      </c>
      <c r="B107" s="61" t="s">
        <v>436</v>
      </c>
      <c r="C107" s="62" t="s">
        <v>437</v>
      </c>
      <c r="D107" s="63" t="s">
        <v>438</v>
      </c>
      <c r="E107" s="63" t="s">
        <v>439</v>
      </c>
      <c r="F107" s="64" t="s">
        <v>44</v>
      </c>
      <c r="G107" s="65" t="s">
        <v>440</v>
      </c>
      <c r="H107" s="66" t="s">
        <v>441</v>
      </c>
      <c r="I107" s="67">
        <v>6016352317</v>
      </c>
      <c r="J107" s="68" t="s">
        <v>65</v>
      </c>
      <c r="K107" s="69" t="s">
        <v>49</v>
      </c>
      <c r="L107" s="70"/>
      <c r="M107" s="71">
        <v>1894.2</v>
      </c>
      <c r="N107" s="72"/>
      <c r="O107" s="73">
        <v>23.998136067101584</v>
      </c>
      <c r="P107" s="74" t="s">
        <v>49</v>
      </c>
      <c r="Q107" s="75"/>
      <c r="R107" s="76"/>
      <c r="S107" s="77" t="s">
        <v>49</v>
      </c>
      <c r="T107" s="78">
        <v>135745.06208000585</v>
      </c>
      <c r="U107" s="79">
        <v>4294.37</v>
      </c>
      <c r="V107" s="80">
        <v>8295.539271985595</v>
      </c>
      <c r="W107" s="86">
        <v>8528.29</v>
      </c>
      <c r="X107" s="82" t="s">
        <v>81</v>
      </c>
      <c r="Y107" s="83" t="s">
        <v>50</v>
      </c>
      <c r="Z107" s="62">
        <f t="shared" si="30"/>
        <v>1</v>
      </c>
      <c r="AA107" s="63">
        <f t="shared" si="31"/>
        <v>0</v>
      </c>
      <c r="AB107" s="63">
        <f t="shared" si="32"/>
        <v>0</v>
      </c>
      <c r="AC107" s="63">
        <f t="shared" si="33"/>
        <v>0</v>
      </c>
      <c r="AD107" s="84" t="str">
        <f t="shared" si="34"/>
        <v>-</v>
      </c>
      <c r="AE107" s="62">
        <f t="shared" si="35"/>
        <v>1</v>
      </c>
      <c r="AF107" s="63">
        <f t="shared" si="36"/>
        <v>1</v>
      </c>
      <c r="AG107" s="63" t="str">
        <f t="shared" si="37"/>
        <v>Initial</v>
      </c>
      <c r="AH107" s="84" t="str">
        <f t="shared" si="38"/>
        <v>RLIS</v>
      </c>
      <c r="AI107" s="85">
        <f t="shared" si="39"/>
        <v>0</v>
      </c>
    </row>
    <row r="108" spans="1:35" ht="15">
      <c r="A108" s="60" t="s">
        <v>442</v>
      </c>
      <c r="B108" s="61" t="s">
        <v>443</v>
      </c>
      <c r="C108" s="62" t="s">
        <v>444</v>
      </c>
      <c r="D108" s="63" t="s">
        <v>445</v>
      </c>
      <c r="E108" s="63" t="s">
        <v>446</v>
      </c>
      <c r="F108" s="64" t="s">
        <v>44</v>
      </c>
      <c r="G108" s="65" t="s">
        <v>447</v>
      </c>
      <c r="H108" s="66" t="s">
        <v>448</v>
      </c>
      <c r="I108" s="67">
        <v>6016832451</v>
      </c>
      <c r="J108" s="68" t="s">
        <v>73</v>
      </c>
      <c r="K108" s="69" t="s">
        <v>48</v>
      </c>
      <c r="L108" s="70"/>
      <c r="M108" s="71">
        <v>983.3</v>
      </c>
      <c r="N108" s="72"/>
      <c r="O108" s="73">
        <v>28.000000000000004</v>
      </c>
      <c r="P108" s="74" t="s">
        <v>49</v>
      </c>
      <c r="Q108" s="75"/>
      <c r="R108" s="76"/>
      <c r="S108" s="77" t="s">
        <v>49</v>
      </c>
      <c r="T108" s="78">
        <v>105141.64392960293</v>
      </c>
      <c r="U108" s="79">
        <v>3406.37</v>
      </c>
      <c r="V108" s="80">
        <v>5549.684038607633</v>
      </c>
      <c r="W108" s="86">
        <v>7477.34</v>
      </c>
      <c r="X108" s="82" t="s">
        <v>81</v>
      </c>
      <c r="Y108" s="83" t="s">
        <v>50</v>
      </c>
      <c r="Z108" s="62">
        <f t="shared" si="30"/>
        <v>0</v>
      </c>
      <c r="AA108" s="63">
        <f t="shared" si="31"/>
        <v>0</v>
      </c>
      <c r="AB108" s="63">
        <f t="shared" si="32"/>
        <v>0</v>
      </c>
      <c r="AC108" s="63">
        <f t="shared" si="33"/>
        <v>0</v>
      </c>
      <c r="AD108" s="84" t="str">
        <f t="shared" si="34"/>
        <v>-</v>
      </c>
      <c r="AE108" s="62">
        <f t="shared" si="35"/>
        <v>1</v>
      </c>
      <c r="AF108" s="63">
        <f t="shared" si="36"/>
        <v>1</v>
      </c>
      <c r="AG108" s="63" t="str">
        <f t="shared" si="37"/>
        <v>Initial</v>
      </c>
      <c r="AH108" s="84" t="str">
        <f t="shared" si="38"/>
        <v>RLIS</v>
      </c>
      <c r="AI108" s="85">
        <f t="shared" si="39"/>
        <v>0</v>
      </c>
    </row>
    <row r="109" spans="1:35" ht="15">
      <c r="A109" s="60" t="s">
        <v>449</v>
      </c>
      <c r="B109" s="61" t="s">
        <v>450</v>
      </c>
      <c r="C109" s="62" t="s">
        <v>451</v>
      </c>
      <c r="D109" s="63" t="s">
        <v>452</v>
      </c>
      <c r="E109" s="63" t="s">
        <v>453</v>
      </c>
      <c r="F109" s="64" t="s">
        <v>44</v>
      </c>
      <c r="G109" s="65" t="s">
        <v>454</v>
      </c>
      <c r="H109" s="66" t="s">
        <v>455</v>
      </c>
      <c r="I109" s="67">
        <v>6623984000</v>
      </c>
      <c r="J109" s="68" t="s">
        <v>47</v>
      </c>
      <c r="K109" s="69" t="s">
        <v>48</v>
      </c>
      <c r="L109" s="70"/>
      <c r="M109" s="71">
        <v>706.7</v>
      </c>
      <c r="N109" s="72"/>
      <c r="O109" s="73">
        <v>62.67281105990783</v>
      </c>
      <c r="P109" s="74" t="s">
        <v>49</v>
      </c>
      <c r="Q109" s="75"/>
      <c r="R109" s="76"/>
      <c r="S109" s="77" t="s">
        <v>49</v>
      </c>
      <c r="T109" s="78">
        <v>124680.51262000324</v>
      </c>
      <c r="U109" s="79">
        <v>8092.78</v>
      </c>
      <c r="V109" s="80">
        <v>9683.135089729736</v>
      </c>
      <c r="W109" s="86">
        <v>25604.29</v>
      </c>
      <c r="X109" s="82" t="s">
        <v>81</v>
      </c>
      <c r="Y109" s="83" t="s">
        <v>50</v>
      </c>
      <c r="Z109" s="62">
        <f t="shared" si="30"/>
        <v>0</v>
      </c>
      <c r="AA109" s="63">
        <f t="shared" si="31"/>
        <v>0</v>
      </c>
      <c r="AB109" s="63">
        <f t="shared" si="32"/>
        <v>0</v>
      </c>
      <c r="AC109" s="63">
        <f t="shared" si="33"/>
        <v>0</v>
      </c>
      <c r="AD109" s="84" t="str">
        <f t="shared" si="34"/>
        <v>-</v>
      </c>
      <c r="AE109" s="62">
        <f t="shared" si="35"/>
        <v>1</v>
      </c>
      <c r="AF109" s="63">
        <f t="shared" si="36"/>
        <v>1</v>
      </c>
      <c r="AG109" s="63" t="str">
        <f t="shared" si="37"/>
        <v>Initial</v>
      </c>
      <c r="AH109" s="84" t="str">
        <f t="shared" si="38"/>
        <v>RLIS</v>
      </c>
      <c r="AI109" s="85">
        <f t="shared" si="39"/>
        <v>0</v>
      </c>
    </row>
    <row r="110" spans="1:35" ht="15">
      <c r="A110" s="60" t="s">
        <v>456</v>
      </c>
      <c r="B110" s="61" t="s">
        <v>457</v>
      </c>
      <c r="C110" s="62" t="s">
        <v>458</v>
      </c>
      <c r="D110" s="63" t="s">
        <v>459</v>
      </c>
      <c r="E110" s="63" t="s">
        <v>460</v>
      </c>
      <c r="F110" s="64" t="s">
        <v>44</v>
      </c>
      <c r="G110" s="65" t="s">
        <v>461</v>
      </c>
      <c r="H110" s="66" t="s">
        <v>46</v>
      </c>
      <c r="I110" s="67">
        <v>6624872305</v>
      </c>
      <c r="J110" s="68" t="s">
        <v>65</v>
      </c>
      <c r="K110" s="69" t="s">
        <v>49</v>
      </c>
      <c r="L110" s="70"/>
      <c r="M110" s="71">
        <v>1596.08</v>
      </c>
      <c r="N110" s="72"/>
      <c r="O110" s="73">
        <v>43.611227482195225</v>
      </c>
      <c r="P110" s="74" t="s">
        <v>49</v>
      </c>
      <c r="Q110" s="75"/>
      <c r="R110" s="76"/>
      <c r="S110" s="77" t="s">
        <v>49</v>
      </c>
      <c r="T110" s="78">
        <v>266390.62759058684</v>
      </c>
      <c r="U110" s="79">
        <v>10919.1</v>
      </c>
      <c r="V110" s="80">
        <v>14452.467538677098</v>
      </c>
      <c r="W110" s="86">
        <v>31054.7</v>
      </c>
      <c r="X110" s="82" t="s">
        <v>50</v>
      </c>
      <c r="Y110" s="83" t="s">
        <v>50</v>
      </c>
      <c r="Z110" s="62">
        <f t="shared" si="30"/>
        <v>1</v>
      </c>
      <c r="AA110" s="63">
        <f t="shared" si="31"/>
        <v>0</v>
      </c>
      <c r="AB110" s="63">
        <f t="shared" si="32"/>
        <v>0</v>
      </c>
      <c r="AC110" s="63">
        <f t="shared" si="33"/>
        <v>0</v>
      </c>
      <c r="AD110" s="84" t="str">
        <f t="shared" si="34"/>
        <v>-</v>
      </c>
      <c r="AE110" s="62">
        <f t="shared" si="35"/>
        <v>1</v>
      </c>
      <c r="AF110" s="63">
        <f t="shared" si="36"/>
        <v>1</v>
      </c>
      <c r="AG110" s="63" t="str">
        <f t="shared" si="37"/>
        <v>Initial</v>
      </c>
      <c r="AH110" s="84" t="str">
        <f t="shared" si="38"/>
        <v>RLIS</v>
      </c>
      <c r="AI110" s="85">
        <f t="shared" si="39"/>
        <v>0</v>
      </c>
    </row>
    <row r="111" spans="1:35" ht="15">
      <c r="A111" s="60" t="s">
        <v>462</v>
      </c>
      <c r="B111" s="61" t="s">
        <v>463</v>
      </c>
      <c r="C111" s="62" t="s">
        <v>464</v>
      </c>
      <c r="D111" s="63" t="s">
        <v>465</v>
      </c>
      <c r="E111" s="63" t="s">
        <v>466</v>
      </c>
      <c r="F111" s="64" t="s">
        <v>44</v>
      </c>
      <c r="G111" s="65" t="s">
        <v>467</v>
      </c>
      <c r="H111" s="66" t="s">
        <v>468</v>
      </c>
      <c r="I111" s="67">
        <v>6012762216</v>
      </c>
      <c r="J111" s="68" t="s">
        <v>65</v>
      </c>
      <c r="K111" s="69" t="s">
        <v>49</v>
      </c>
      <c r="L111" s="70"/>
      <c r="M111" s="71">
        <v>2201.79</v>
      </c>
      <c r="N111" s="72"/>
      <c r="O111" s="73">
        <v>23.93107849393746</v>
      </c>
      <c r="P111" s="74" t="s">
        <v>49</v>
      </c>
      <c r="Q111" s="75"/>
      <c r="R111" s="76"/>
      <c r="S111" s="77" t="s">
        <v>49</v>
      </c>
      <c r="T111" s="78">
        <v>86371.16188442636</v>
      </c>
      <c r="U111" s="79">
        <v>3979.56</v>
      </c>
      <c r="V111" s="80">
        <v>8749.699808523974</v>
      </c>
      <c r="W111" s="86">
        <v>7591.8</v>
      </c>
      <c r="X111" s="82" t="s">
        <v>50</v>
      </c>
      <c r="Y111" s="83" t="s">
        <v>50</v>
      </c>
      <c r="Z111" s="62">
        <f t="shared" si="30"/>
        <v>1</v>
      </c>
      <c r="AA111" s="63">
        <f t="shared" si="31"/>
        <v>0</v>
      </c>
      <c r="AB111" s="63">
        <f t="shared" si="32"/>
        <v>0</v>
      </c>
      <c r="AC111" s="63">
        <f t="shared" si="33"/>
        <v>0</v>
      </c>
      <c r="AD111" s="84" t="str">
        <f t="shared" si="34"/>
        <v>-</v>
      </c>
      <c r="AE111" s="62">
        <f t="shared" si="35"/>
        <v>1</v>
      </c>
      <c r="AF111" s="63">
        <f t="shared" si="36"/>
        <v>1</v>
      </c>
      <c r="AG111" s="63" t="str">
        <f t="shared" si="37"/>
        <v>Initial</v>
      </c>
      <c r="AH111" s="84" t="str">
        <f t="shared" si="38"/>
        <v>RLIS</v>
      </c>
      <c r="AI111" s="85">
        <f t="shared" si="39"/>
        <v>0</v>
      </c>
    </row>
    <row r="112" spans="1:35" ht="15">
      <c r="A112" s="60" t="s">
        <v>969</v>
      </c>
      <c r="B112" s="61" t="s">
        <v>970</v>
      </c>
      <c r="C112" s="62" t="s">
        <v>971</v>
      </c>
      <c r="D112" s="63" t="s">
        <v>972</v>
      </c>
      <c r="E112" s="63" t="s">
        <v>973</v>
      </c>
      <c r="F112" s="64" t="s">
        <v>44</v>
      </c>
      <c r="G112" s="65" t="s">
        <v>974</v>
      </c>
      <c r="H112" s="66" t="s">
        <v>975</v>
      </c>
      <c r="I112" s="67">
        <v>6622234384</v>
      </c>
      <c r="J112" s="68" t="s">
        <v>65</v>
      </c>
      <c r="K112" s="69" t="s">
        <v>49</v>
      </c>
      <c r="L112" s="70"/>
      <c r="M112" s="71">
        <v>1302.63</v>
      </c>
      <c r="N112" s="72"/>
      <c r="O112" s="73">
        <v>19.16376306620209</v>
      </c>
      <c r="P112" s="74" t="s">
        <v>48</v>
      </c>
      <c r="Q112" s="75"/>
      <c r="R112" s="76"/>
      <c r="S112" s="77" t="s">
        <v>49</v>
      </c>
      <c r="T112" s="78">
        <v>92030.92977183945</v>
      </c>
      <c r="U112" s="79">
        <v>1983.91</v>
      </c>
      <c r="V112" s="80">
        <v>4770.9477270411035</v>
      </c>
      <c r="W112" s="86">
        <v>3679.97</v>
      </c>
      <c r="X112" s="82" t="s">
        <v>50</v>
      </c>
      <c r="Y112" s="83" t="s">
        <v>50</v>
      </c>
      <c r="Z112" s="62">
        <f t="shared" si="30"/>
        <v>1</v>
      </c>
      <c r="AA112" s="63">
        <f t="shared" si="31"/>
        <v>0</v>
      </c>
      <c r="AB112" s="63">
        <f t="shared" si="32"/>
        <v>0</v>
      </c>
      <c r="AC112" s="63">
        <f t="shared" si="33"/>
        <v>0</v>
      </c>
      <c r="AD112" s="84" t="str">
        <f t="shared" si="34"/>
        <v>-</v>
      </c>
      <c r="AE112" s="62">
        <f t="shared" si="35"/>
        <v>1</v>
      </c>
      <c r="AF112" s="63">
        <f t="shared" si="36"/>
        <v>0</v>
      </c>
      <c r="AG112" s="63">
        <f t="shared" si="37"/>
        <v>0</v>
      </c>
      <c r="AH112" s="84" t="str">
        <f t="shared" si="38"/>
        <v>-</v>
      </c>
      <c r="AI112" s="85">
        <f t="shared" si="39"/>
        <v>0</v>
      </c>
    </row>
    <row r="113" spans="1:35" ht="15">
      <c r="A113" s="60" t="s">
        <v>469</v>
      </c>
      <c r="B113" s="61" t="s">
        <v>470</v>
      </c>
      <c r="C113" s="62" t="s">
        <v>471</v>
      </c>
      <c r="D113" s="63" t="s">
        <v>472</v>
      </c>
      <c r="E113" s="63" t="s">
        <v>473</v>
      </c>
      <c r="F113" s="64" t="s">
        <v>44</v>
      </c>
      <c r="G113" s="65" t="s">
        <v>474</v>
      </c>
      <c r="H113" s="66" t="s">
        <v>475</v>
      </c>
      <c r="I113" s="67">
        <v>6627264527</v>
      </c>
      <c r="J113" s="68" t="s">
        <v>47</v>
      </c>
      <c r="K113" s="69" t="s">
        <v>48</v>
      </c>
      <c r="L113" s="70"/>
      <c r="M113" s="71">
        <v>1918.92</v>
      </c>
      <c r="N113" s="72"/>
      <c r="O113" s="73">
        <v>40.140227870289216</v>
      </c>
      <c r="P113" s="74" t="s">
        <v>49</v>
      </c>
      <c r="Q113" s="75"/>
      <c r="R113" s="76"/>
      <c r="S113" s="77" t="s">
        <v>49</v>
      </c>
      <c r="T113" s="78">
        <v>281690.01064201817</v>
      </c>
      <c r="U113" s="79">
        <v>13082.47</v>
      </c>
      <c r="V113" s="80">
        <v>16652.47792600983</v>
      </c>
      <c r="W113" s="86">
        <v>40348.81</v>
      </c>
      <c r="X113" s="82" t="s">
        <v>50</v>
      </c>
      <c r="Y113" s="83" t="s">
        <v>50</v>
      </c>
      <c r="Z113" s="62">
        <f t="shared" si="30"/>
        <v>0</v>
      </c>
      <c r="AA113" s="63">
        <f t="shared" si="31"/>
        <v>0</v>
      </c>
      <c r="AB113" s="63">
        <f t="shared" si="32"/>
        <v>0</v>
      </c>
      <c r="AC113" s="63">
        <f t="shared" si="33"/>
        <v>0</v>
      </c>
      <c r="AD113" s="84" t="str">
        <f t="shared" si="34"/>
        <v>-</v>
      </c>
      <c r="AE113" s="62">
        <f t="shared" si="35"/>
        <v>1</v>
      </c>
      <c r="AF113" s="63">
        <f t="shared" si="36"/>
        <v>1</v>
      </c>
      <c r="AG113" s="63" t="str">
        <f t="shared" si="37"/>
        <v>Initial</v>
      </c>
      <c r="AH113" s="84" t="str">
        <f t="shared" si="38"/>
        <v>RLIS</v>
      </c>
      <c r="AI113" s="85">
        <f t="shared" si="39"/>
        <v>0</v>
      </c>
    </row>
    <row r="114" spans="1:35" ht="15">
      <c r="A114" s="60" t="s">
        <v>976</v>
      </c>
      <c r="B114" s="61" t="s">
        <v>977</v>
      </c>
      <c r="C114" s="62" t="s">
        <v>978</v>
      </c>
      <c r="D114" s="63" t="s">
        <v>979</v>
      </c>
      <c r="E114" s="63" t="s">
        <v>980</v>
      </c>
      <c r="F114" s="64" t="s">
        <v>44</v>
      </c>
      <c r="G114" s="65" t="s">
        <v>981</v>
      </c>
      <c r="H114" s="66" t="s">
        <v>982</v>
      </c>
      <c r="I114" s="67">
        <v>2288757706</v>
      </c>
      <c r="J114" s="68" t="s">
        <v>700</v>
      </c>
      <c r="K114" s="69" t="s">
        <v>48</v>
      </c>
      <c r="L114" s="70"/>
      <c r="M114" s="71">
        <v>5168.16</v>
      </c>
      <c r="N114" s="72"/>
      <c r="O114" s="73">
        <v>11.399068637375986</v>
      </c>
      <c r="P114" s="74" t="s">
        <v>48</v>
      </c>
      <c r="Q114" s="75"/>
      <c r="R114" s="76"/>
      <c r="S114" s="77" t="s">
        <v>48</v>
      </c>
      <c r="T114" s="78">
        <v>208252.2671906416</v>
      </c>
      <c r="U114" s="79">
        <v>4359.06</v>
      </c>
      <c r="V114" s="80">
        <v>15931.485167249437</v>
      </c>
      <c r="W114" s="86">
        <v>9205.39</v>
      </c>
      <c r="X114" s="82" t="s">
        <v>50</v>
      </c>
      <c r="Y114" s="83" t="s">
        <v>50</v>
      </c>
      <c r="Z114" s="62">
        <f t="shared" si="30"/>
        <v>0</v>
      </c>
      <c r="AA114" s="63">
        <f t="shared" si="31"/>
        <v>0</v>
      </c>
      <c r="AB114" s="63">
        <f t="shared" si="32"/>
        <v>0</v>
      </c>
      <c r="AC114" s="63">
        <f t="shared" si="33"/>
        <v>0</v>
      </c>
      <c r="AD114" s="84" t="str">
        <f t="shared" si="34"/>
        <v>-</v>
      </c>
      <c r="AE114" s="62">
        <f t="shared" si="35"/>
        <v>0</v>
      </c>
      <c r="AF114" s="63">
        <f t="shared" si="36"/>
        <v>0</v>
      </c>
      <c r="AG114" s="63">
        <f t="shared" si="37"/>
        <v>0</v>
      </c>
      <c r="AH114" s="84" t="str">
        <f t="shared" si="38"/>
        <v>-</v>
      </c>
      <c r="AI114" s="85">
        <f t="shared" si="39"/>
        <v>0</v>
      </c>
    </row>
    <row r="115" spans="1:35" ht="15">
      <c r="A115" s="60" t="s">
        <v>476</v>
      </c>
      <c r="B115" s="61" t="s">
        <v>477</v>
      </c>
      <c r="C115" s="62" t="s">
        <v>478</v>
      </c>
      <c r="D115" s="63" t="s">
        <v>479</v>
      </c>
      <c r="E115" s="63" t="s">
        <v>480</v>
      </c>
      <c r="F115" s="64" t="s">
        <v>44</v>
      </c>
      <c r="G115" s="65" t="s">
        <v>481</v>
      </c>
      <c r="H115" s="66" t="s">
        <v>482</v>
      </c>
      <c r="I115" s="67">
        <v>6624472353</v>
      </c>
      <c r="J115" s="68" t="s">
        <v>73</v>
      </c>
      <c r="K115" s="69" t="s">
        <v>48</v>
      </c>
      <c r="L115" s="70"/>
      <c r="M115" s="71">
        <v>664.69</v>
      </c>
      <c r="N115" s="72"/>
      <c r="O115" s="73">
        <v>36.533084808946874</v>
      </c>
      <c r="P115" s="74" t="s">
        <v>49</v>
      </c>
      <c r="Q115" s="75"/>
      <c r="R115" s="76"/>
      <c r="S115" s="77" t="s">
        <v>49</v>
      </c>
      <c r="T115" s="78">
        <v>91172.92572984936</v>
      </c>
      <c r="U115" s="79">
        <v>5247.86</v>
      </c>
      <c r="V115" s="80">
        <v>6694.113194400292</v>
      </c>
      <c r="W115" s="86">
        <v>6784.71</v>
      </c>
      <c r="X115" s="82" t="s">
        <v>50</v>
      </c>
      <c r="Y115" s="83" t="s">
        <v>50</v>
      </c>
      <c r="Z115" s="62">
        <f t="shared" si="30"/>
        <v>0</v>
      </c>
      <c r="AA115" s="63">
        <f t="shared" si="31"/>
        <v>0</v>
      </c>
      <c r="AB115" s="63">
        <f t="shared" si="32"/>
        <v>0</v>
      </c>
      <c r="AC115" s="63">
        <f t="shared" si="33"/>
        <v>0</v>
      </c>
      <c r="AD115" s="84" t="str">
        <f t="shared" si="34"/>
        <v>-</v>
      </c>
      <c r="AE115" s="62">
        <f t="shared" si="35"/>
        <v>1</v>
      </c>
      <c r="AF115" s="63">
        <f t="shared" si="36"/>
        <v>1</v>
      </c>
      <c r="AG115" s="63" t="str">
        <f t="shared" si="37"/>
        <v>Initial</v>
      </c>
      <c r="AH115" s="84" t="str">
        <f t="shared" si="38"/>
        <v>RLIS</v>
      </c>
      <c r="AI115" s="85">
        <f t="shared" si="39"/>
        <v>0</v>
      </c>
    </row>
    <row r="116" spans="1:35" ht="15">
      <c r="A116" s="60" t="s">
        <v>483</v>
      </c>
      <c r="B116" s="61" t="s">
        <v>484</v>
      </c>
      <c r="C116" s="62" t="s">
        <v>485</v>
      </c>
      <c r="D116" s="63" t="s">
        <v>486</v>
      </c>
      <c r="E116" s="63" t="s">
        <v>487</v>
      </c>
      <c r="F116" s="64" t="s">
        <v>44</v>
      </c>
      <c r="G116" s="65" t="s">
        <v>488</v>
      </c>
      <c r="H116" s="66" t="s">
        <v>489</v>
      </c>
      <c r="I116" s="67">
        <v>6623231472</v>
      </c>
      <c r="J116" s="68" t="s">
        <v>65</v>
      </c>
      <c r="K116" s="69" t="s">
        <v>49</v>
      </c>
      <c r="L116" s="70"/>
      <c r="M116" s="71">
        <v>800.74</v>
      </c>
      <c r="N116" s="72"/>
      <c r="O116" s="73">
        <v>37.08293612964728</v>
      </c>
      <c r="P116" s="74" t="s">
        <v>49</v>
      </c>
      <c r="Q116" s="75"/>
      <c r="R116" s="76"/>
      <c r="S116" s="77" t="s">
        <v>49</v>
      </c>
      <c r="T116" s="78">
        <v>176894.6015610663</v>
      </c>
      <c r="U116" s="79">
        <v>8014.62</v>
      </c>
      <c r="V116" s="80">
        <v>8373.219038199952</v>
      </c>
      <c r="W116" s="86">
        <v>22568.64</v>
      </c>
      <c r="X116" s="82" t="s">
        <v>50</v>
      </c>
      <c r="Y116" s="83" t="s">
        <v>50</v>
      </c>
      <c r="Z116" s="62">
        <f t="shared" si="30"/>
        <v>1</v>
      </c>
      <c r="AA116" s="63">
        <f t="shared" si="31"/>
        <v>0</v>
      </c>
      <c r="AB116" s="63">
        <f t="shared" si="32"/>
        <v>0</v>
      </c>
      <c r="AC116" s="63">
        <f t="shared" si="33"/>
        <v>0</v>
      </c>
      <c r="AD116" s="84" t="str">
        <f t="shared" si="34"/>
        <v>-</v>
      </c>
      <c r="AE116" s="62">
        <f t="shared" si="35"/>
        <v>1</v>
      </c>
      <c r="AF116" s="63">
        <f t="shared" si="36"/>
        <v>1</v>
      </c>
      <c r="AG116" s="63" t="str">
        <f t="shared" si="37"/>
        <v>Initial</v>
      </c>
      <c r="AH116" s="84" t="str">
        <f t="shared" si="38"/>
        <v>RLIS</v>
      </c>
      <c r="AI116" s="85">
        <f t="shared" si="39"/>
        <v>0</v>
      </c>
    </row>
    <row r="117" spans="1:35" ht="15">
      <c r="A117" s="60" t="s">
        <v>983</v>
      </c>
      <c r="B117" s="61" t="s">
        <v>984</v>
      </c>
      <c r="C117" s="62" t="s">
        <v>985</v>
      </c>
      <c r="D117" s="63" t="s">
        <v>986</v>
      </c>
      <c r="E117" s="63" t="s">
        <v>874</v>
      </c>
      <c r="F117" s="64" t="s">
        <v>44</v>
      </c>
      <c r="G117" s="65" t="s">
        <v>875</v>
      </c>
      <c r="H117" s="66" t="s">
        <v>987</v>
      </c>
      <c r="I117" s="67">
        <v>6622343541</v>
      </c>
      <c r="J117" s="68" t="s">
        <v>47</v>
      </c>
      <c r="K117" s="69" t="s">
        <v>48</v>
      </c>
      <c r="L117" s="70"/>
      <c r="M117" s="71">
        <v>3163.72</v>
      </c>
      <c r="N117" s="72"/>
      <c r="O117" s="73">
        <v>18.467966573816156</v>
      </c>
      <c r="P117" s="74" t="s">
        <v>48</v>
      </c>
      <c r="Q117" s="75"/>
      <c r="R117" s="76"/>
      <c r="S117" s="77" t="s">
        <v>49</v>
      </c>
      <c r="T117" s="78">
        <v>168184.70509782236</v>
      </c>
      <c r="U117" s="79">
        <v>5024.95</v>
      </c>
      <c r="V117" s="80">
        <v>11640.195830965024</v>
      </c>
      <c r="W117" s="86">
        <v>9816.68</v>
      </c>
      <c r="X117" s="82" t="s">
        <v>50</v>
      </c>
      <c r="Y117" s="83" t="s">
        <v>50</v>
      </c>
      <c r="Z117" s="62">
        <f t="shared" si="30"/>
        <v>0</v>
      </c>
      <c r="AA117" s="63">
        <f t="shared" si="31"/>
        <v>0</v>
      </c>
      <c r="AB117" s="63">
        <f t="shared" si="32"/>
        <v>0</v>
      </c>
      <c r="AC117" s="63">
        <f t="shared" si="33"/>
        <v>0</v>
      </c>
      <c r="AD117" s="84" t="str">
        <f t="shared" si="34"/>
        <v>-</v>
      </c>
      <c r="AE117" s="62">
        <f t="shared" si="35"/>
        <v>1</v>
      </c>
      <c r="AF117" s="63">
        <f t="shared" si="36"/>
        <v>0</v>
      </c>
      <c r="AG117" s="63">
        <f t="shared" si="37"/>
        <v>0</v>
      </c>
      <c r="AH117" s="84" t="str">
        <f t="shared" si="38"/>
        <v>-</v>
      </c>
      <c r="AI117" s="85">
        <f t="shared" si="39"/>
        <v>0</v>
      </c>
    </row>
    <row r="118" spans="1:35" ht="15">
      <c r="A118" s="60" t="s">
        <v>988</v>
      </c>
      <c r="B118" s="61" t="s">
        <v>989</v>
      </c>
      <c r="C118" s="62" t="s">
        <v>990</v>
      </c>
      <c r="D118" s="63" t="s">
        <v>991</v>
      </c>
      <c r="E118" s="63" t="s">
        <v>992</v>
      </c>
      <c r="F118" s="64" t="s">
        <v>44</v>
      </c>
      <c r="G118" s="65" t="s">
        <v>993</v>
      </c>
      <c r="H118" s="66" t="s">
        <v>994</v>
      </c>
      <c r="I118" s="67">
        <v>2289386491</v>
      </c>
      <c r="J118" s="68" t="s">
        <v>814</v>
      </c>
      <c r="K118" s="69" t="s">
        <v>48</v>
      </c>
      <c r="L118" s="70"/>
      <c r="M118" s="71">
        <v>6854.08</v>
      </c>
      <c r="N118" s="72"/>
      <c r="O118" s="73">
        <v>26.57023716445139</v>
      </c>
      <c r="P118" s="74" t="s">
        <v>49</v>
      </c>
      <c r="Q118" s="75"/>
      <c r="R118" s="76"/>
      <c r="S118" s="77" t="s">
        <v>48</v>
      </c>
      <c r="T118" s="78">
        <v>616065.9687105927</v>
      </c>
      <c r="U118" s="79">
        <v>25239.49</v>
      </c>
      <c r="V118" s="80">
        <v>40553.91633490523</v>
      </c>
      <c r="W118" s="86">
        <v>51887.44</v>
      </c>
      <c r="X118" s="82" t="s">
        <v>50</v>
      </c>
      <c r="Y118" s="83" t="s">
        <v>50</v>
      </c>
      <c r="Z118" s="62">
        <f t="shared" si="30"/>
        <v>0</v>
      </c>
      <c r="AA118" s="63">
        <f t="shared" si="31"/>
        <v>0</v>
      </c>
      <c r="AB118" s="63">
        <f t="shared" si="32"/>
        <v>0</v>
      </c>
      <c r="AC118" s="63">
        <f t="shared" si="33"/>
        <v>0</v>
      </c>
      <c r="AD118" s="84" t="str">
        <f t="shared" si="34"/>
        <v>-</v>
      </c>
      <c r="AE118" s="62">
        <f t="shared" si="35"/>
        <v>0</v>
      </c>
      <c r="AF118" s="63">
        <f t="shared" si="36"/>
        <v>1</v>
      </c>
      <c r="AG118" s="63">
        <f t="shared" si="37"/>
        <v>0</v>
      </c>
      <c r="AH118" s="84" t="str">
        <f t="shared" si="38"/>
        <v>-</v>
      </c>
      <c r="AI118" s="85">
        <f t="shared" si="39"/>
        <v>0</v>
      </c>
    </row>
    <row r="119" spans="1:35" ht="15">
      <c r="A119" s="60" t="s">
        <v>995</v>
      </c>
      <c r="B119" s="61" t="s">
        <v>996</v>
      </c>
      <c r="C119" s="62" t="s">
        <v>997</v>
      </c>
      <c r="D119" s="63" t="s">
        <v>998</v>
      </c>
      <c r="E119" s="63" t="s">
        <v>999</v>
      </c>
      <c r="F119" s="64" t="s">
        <v>44</v>
      </c>
      <c r="G119" s="65" t="s">
        <v>1000</v>
      </c>
      <c r="H119" s="66" t="s">
        <v>1001</v>
      </c>
      <c r="I119" s="67">
        <v>2282556200</v>
      </c>
      <c r="J119" s="68" t="s">
        <v>721</v>
      </c>
      <c r="K119" s="69" t="s">
        <v>48</v>
      </c>
      <c r="L119" s="70"/>
      <c r="M119" s="71">
        <v>1476.26</v>
      </c>
      <c r="N119" s="72"/>
      <c r="O119" s="73">
        <v>21.11534795042898</v>
      </c>
      <c r="P119" s="74" t="s">
        <v>49</v>
      </c>
      <c r="Q119" s="75"/>
      <c r="R119" s="76"/>
      <c r="S119" s="77" t="s">
        <v>48</v>
      </c>
      <c r="T119" s="78">
        <v>119504.0722898876</v>
      </c>
      <c r="U119" s="79">
        <v>4752.51</v>
      </c>
      <c r="V119" s="80">
        <v>7787.905138072199</v>
      </c>
      <c r="W119" s="86">
        <v>7556.14</v>
      </c>
      <c r="X119" s="82" t="s">
        <v>81</v>
      </c>
      <c r="Y119" s="83" t="s">
        <v>50</v>
      </c>
      <c r="Z119" s="62">
        <f t="shared" si="30"/>
        <v>0</v>
      </c>
      <c r="AA119" s="63">
        <f t="shared" si="31"/>
        <v>0</v>
      </c>
      <c r="AB119" s="63">
        <f t="shared" si="32"/>
        <v>0</v>
      </c>
      <c r="AC119" s="63">
        <f t="shared" si="33"/>
        <v>0</v>
      </c>
      <c r="AD119" s="84" t="str">
        <f t="shared" si="34"/>
        <v>-</v>
      </c>
      <c r="AE119" s="62">
        <f t="shared" si="35"/>
        <v>0</v>
      </c>
      <c r="AF119" s="63">
        <f t="shared" si="36"/>
        <v>1</v>
      </c>
      <c r="AG119" s="63">
        <f t="shared" si="37"/>
        <v>0</v>
      </c>
      <c r="AH119" s="84" t="str">
        <f t="shared" si="38"/>
        <v>-</v>
      </c>
      <c r="AI119" s="85">
        <f t="shared" si="39"/>
        <v>0</v>
      </c>
    </row>
    <row r="120" spans="1:35" ht="15">
      <c r="A120" s="60" t="s">
        <v>1002</v>
      </c>
      <c r="B120" s="61" t="s">
        <v>1003</v>
      </c>
      <c r="C120" s="62" t="s">
        <v>1004</v>
      </c>
      <c r="D120" s="63" t="s">
        <v>1005</v>
      </c>
      <c r="E120" s="63" t="s">
        <v>1006</v>
      </c>
      <c r="F120" s="64" t="s">
        <v>44</v>
      </c>
      <c r="G120" s="65" t="s">
        <v>1007</v>
      </c>
      <c r="H120" s="66" t="s">
        <v>1008</v>
      </c>
      <c r="I120" s="67">
        <v>6019327916</v>
      </c>
      <c r="J120" s="68" t="s">
        <v>700</v>
      </c>
      <c r="K120" s="69" t="s">
        <v>48</v>
      </c>
      <c r="L120" s="70"/>
      <c r="M120" s="71">
        <v>3641.62</v>
      </c>
      <c r="N120" s="72"/>
      <c r="O120" s="73">
        <v>21.319901315789476</v>
      </c>
      <c r="P120" s="74" t="s">
        <v>49</v>
      </c>
      <c r="Q120" s="75"/>
      <c r="R120" s="76"/>
      <c r="S120" s="77" t="s">
        <v>48</v>
      </c>
      <c r="T120" s="78">
        <v>225431.16397658028</v>
      </c>
      <c r="U120" s="79">
        <v>7582.76</v>
      </c>
      <c r="V120" s="80">
        <v>14983.607976724152</v>
      </c>
      <c r="W120" s="86">
        <v>15319.39</v>
      </c>
      <c r="X120" s="82" t="s">
        <v>50</v>
      </c>
      <c r="Y120" s="83" t="s">
        <v>50</v>
      </c>
      <c r="Z120" s="62">
        <f t="shared" si="30"/>
        <v>0</v>
      </c>
      <c r="AA120" s="63">
        <f t="shared" si="31"/>
        <v>0</v>
      </c>
      <c r="AB120" s="63">
        <f t="shared" si="32"/>
        <v>0</v>
      </c>
      <c r="AC120" s="63">
        <f t="shared" si="33"/>
        <v>0</v>
      </c>
      <c r="AD120" s="84" t="str">
        <f t="shared" si="34"/>
        <v>-</v>
      </c>
      <c r="AE120" s="62">
        <f t="shared" si="35"/>
        <v>0</v>
      </c>
      <c r="AF120" s="63">
        <f t="shared" si="36"/>
        <v>1</v>
      </c>
      <c r="AG120" s="63">
        <f t="shared" si="37"/>
        <v>0</v>
      </c>
      <c r="AH120" s="84" t="str">
        <f t="shared" si="38"/>
        <v>-</v>
      </c>
      <c r="AI120" s="85">
        <f t="shared" si="39"/>
        <v>0</v>
      </c>
    </row>
    <row r="121" spans="1:35" ht="15">
      <c r="A121" s="60" t="s">
        <v>490</v>
      </c>
      <c r="B121" s="61" t="s">
        <v>491</v>
      </c>
      <c r="C121" s="62" t="s">
        <v>492</v>
      </c>
      <c r="D121" s="63" t="s">
        <v>493</v>
      </c>
      <c r="E121" s="63" t="s">
        <v>494</v>
      </c>
      <c r="F121" s="64" t="s">
        <v>44</v>
      </c>
      <c r="G121" s="65" t="s">
        <v>495</v>
      </c>
      <c r="H121" s="66" t="s">
        <v>496</v>
      </c>
      <c r="I121" s="67">
        <v>6017987744</v>
      </c>
      <c r="J121" s="68" t="s">
        <v>65</v>
      </c>
      <c r="K121" s="69" t="s">
        <v>49</v>
      </c>
      <c r="L121" s="70"/>
      <c r="M121" s="71">
        <v>2994.79</v>
      </c>
      <c r="N121" s="72"/>
      <c r="O121" s="73">
        <v>21.49350649350649</v>
      </c>
      <c r="P121" s="74" t="s">
        <v>49</v>
      </c>
      <c r="Q121" s="75"/>
      <c r="R121" s="76"/>
      <c r="S121" s="77" t="s">
        <v>49</v>
      </c>
      <c r="T121" s="78">
        <v>170082.420112784</v>
      </c>
      <c r="U121" s="79">
        <v>5607.58</v>
      </c>
      <c r="V121" s="80">
        <v>12029.709558695296</v>
      </c>
      <c r="W121" s="86">
        <v>9725.44</v>
      </c>
      <c r="X121" s="82" t="s">
        <v>50</v>
      </c>
      <c r="Y121" s="83" t="s">
        <v>50</v>
      </c>
      <c r="Z121" s="62">
        <f t="shared" si="30"/>
        <v>1</v>
      </c>
      <c r="AA121" s="63">
        <f t="shared" si="31"/>
        <v>0</v>
      </c>
      <c r="AB121" s="63">
        <f t="shared" si="32"/>
        <v>0</v>
      </c>
      <c r="AC121" s="63">
        <f t="shared" si="33"/>
        <v>0</v>
      </c>
      <c r="AD121" s="84" t="str">
        <f t="shared" si="34"/>
        <v>-</v>
      </c>
      <c r="AE121" s="62">
        <f t="shared" si="35"/>
        <v>1</v>
      </c>
      <c r="AF121" s="63">
        <f t="shared" si="36"/>
        <v>1</v>
      </c>
      <c r="AG121" s="63" t="str">
        <f t="shared" si="37"/>
        <v>Initial</v>
      </c>
      <c r="AH121" s="84" t="str">
        <f t="shared" si="38"/>
        <v>RLIS</v>
      </c>
      <c r="AI121" s="85">
        <f t="shared" si="39"/>
        <v>0</v>
      </c>
    </row>
    <row r="122" spans="1:35" ht="15">
      <c r="A122" s="60" t="s">
        <v>497</v>
      </c>
      <c r="B122" s="61" t="s">
        <v>498</v>
      </c>
      <c r="C122" s="62" t="s">
        <v>499</v>
      </c>
      <c r="D122" s="63" t="s">
        <v>500</v>
      </c>
      <c r="E122" s="63" t="s">
        <v>501</v>
      </c>
      <c r="F122" s="64" t="s">
        <v>44</v>
      </c>
      <c r="G122" s="65" t="s">
        <v>502</v>
      </c>
      <c r="H122" s="66" t="s">
        <v>46</v>
      </c>
      <c r="I122" s="67">
        <v>6019643211</v>
      </c>
      <c r="J122" s="68" t="s">
        <v>229</v>
      </c>
      <c r="K122" s="69" t="s">
        <v>49</v>
      </c>
      <c r="L122" s="70"/>
      <c r="M122" s="71">
        <v>1259.16</v>
      </c>
      <c r="N122" s="72"/>
      <c r="O122" s="73">
        <v>26.534296028880867</v>
      </c>
      <c r="P122" s="74" t="s">
        <v>49</v>
      </c>
      <c r="Q122" s="75"/>
      <c r="R122" s="76"/>
      <c r="S122" s="77" t="s">
        <v>49</v>
      </c>
      <c r="T122" s="78">
        <v>129198.02001882839</v>
      </c>
      <c r="U122" s="79">
        <v>3903.38</v>
      </c>
      <c r="V122" s="80">
        <v>6661.79118524957</v>
      </c>
      <c r="W122" s="86">
        <v>8635.4</v>
      </c>
      <c r="X122" s="82" t="s">
        <v>81</v>
      </c>
      <c r="Y122" s="83" t="s">
        <v>50</v>
      </c>
      <c r="Z122" s="62">
        <f t="shared" si="30"/>
        <v>1</v>
      </c>
      <c r="AA122" s="63">
        <f t="shared" si="31"/>
        <v>0</v>
      </c>
      <c r="AB122" s="63">
        <f t="shared" si="32"/>
        <v>0</v>
      </c>
      <c r="AC122" s="63">
        <f t="shared" si="33"/>
        <v>0</v>
      </c>
      <c r="AD122" s="84" t="str">
        <f t="shared" si="34"/>
        <v>-</v>
      </c>
      <c r="AE122" s="62">
        <f t="shared" si="35"/>
        <v>1</v>
      </c>
      <c r="AF122" s="63">
        <f t="shared" si="36"/>
        <v>1</v>
      </c>
      <c r="AG122" s="63" t="str">
        <f t="shared" si="37"/>
        <v>Initial</v>
      </c>
      <c r="AH122" s="84" t="str">
        <f t="shared" si="38"/>
        <v>RLIS</v>
      </c>
      <c r="AI122" s="85">
        <f t="shared" si="39"/>
        <v>0</v>
      </c>
    </row>
    <row r="123" spans="1:35" ht="15">
      <c r="A123" s="60" t="s">
        <v>1009</v>
      </c>
      <c r="B123" s="61" t="s">
        <v>1010</v>
      </c>
      <c r="C123" s="62" t="s">
        <v>1011</v>
      </c>
      <c r="D123" s="63" t="s">
        <v>1012</v>
      </c>
      <c r="E123" s="63" t="s">
        <v>1013</v>
      </c>
      <c r="F123" s="64" t="s">
        <v>44</v>
      </c>
      <c r="G123" s="65" t="s">
        <v>1014</v>
      </c>
      <c r="H123" s="66" t="s">
        <v>46</v>
      </c>
      <c r="I123" s="67">
        <v>6015453002</v>
      </c>
      <c r="J123" s="68" t="s">
        <v>721</v>
      </c>
      <c r="K123" s="69" t="s">
        <v>48</v>
      </c>
      <c r="L123" s="70"/>
      <c r="M123" s="71">
        <v>3848.17</v>
      </c>
      <c r="N123" s="72"/>
      <c r="O123" s="73">
        <v>19.127849355797817</v>
      </c>
      <c r="P123" s="74" t="s">
        <v>48</v>
      </c>
      <c r="Q123" s="75"/>
      <c r="R123" s="76"/>
      <c r="S123" s="77" t="s">
        <v>48</v>
      </c>
      <c r="T123" s="78">
        <v>186274.51929442072</v>
      </c>
      <c r="U123" s="79">
        <v>7032.11</v>
      </c>
      <c r="V123" s="80">
        <v>15219.635376417764</v>
      </c>
      <c r="W123" s="86">
        <v>14300.86</v>
      </c>
      <c r="X123" s="82" t="s">
        <v>50</v>
      </c>
      <c r="Y123" s="83" t="s">
        <v>50</v>
      </c>
      <c r="Z123" s="62">
        <f t="shared" si="30"/>
        <v>0</v>
      </c>
      <c r="AA123" s="63">
        <f t="shared" si="31"/>
        <v>0</v>
      </c>
      <c r="AB123" s="63">
        <f t="shared" si="32"/>
        <v>0</v>
      </c>
      <c r="AC123" s="63">
        <f t="shared" si="33"/>
        <v>0</v>
      </c>
      <c r="AD123" s="84" t="str">
        <f t="shared" si="34"/>
        <v>-</v>
      </c>
      <c r="AE123" s="62">
        <f t="shared" si="35"/>
        <v>0</v>
      </c>
      <c r="AF123" s="63">
        <f t="shared" si="36"/>
        <v>0</v>
      </c>
      <c r="AG123" s="63">
        <f t="shared" si="37"/>
        <v>0</v>
      </c>
      <c r="AH123" s="84" t="str">
        <f t="shared" si="38"/>
        <v>-</v>
      </c>
      <c r="AI123" s="85">
        <f t="shared" si="39"/>
        <v>0</v>
      </c>
    </row>
    <row r="124" spans="1:35" ht="15">
      <c r="A124" s="60" t="s">
        <v>503</v>
      </c>
      <c r="B124" s="61" t="s">
        <v>504</v>
      </c>
      <c r="C124" s="62" t="s">
        <v>505</v>
      </c>
      <c r="D124" s="63" t="s">
        <v>506</v>
      </c>
      <c r="E124" s="63" t="s">
        <v>419</v>
      </c>
      <c r="F124" s="64" t="s">
        <v>44</v>
      </c>
      <c r="G124" s="65" t="s">
        <v>420</v>
      </c>
      <c r="H124" s="66" t="s">
        <v>507</v>
      </c>
      <c r="I124" s="67">
        <v>6016562672</v>
      </c>
      <c r="J124" s="68" t="s">
        <v>73</v>
      </c>
      <c r="K124" s="69" t="s">
        <v>48</v>
      </c>
      <c r="L124" s="70"/>
      <c r="M124" s="71">
        <v>1115</v>
      </c>
      <c r="N124" s="72"/>
      <c r="O124" s="73">
        <v>37.819548872180455</v>
      </c>
      <c r="P124" s="74" t="s">
        <v>49</v>
      </c>
      <c r="Q124" s="75"/>
      <c r="R124" s="76"/>
      <c r="S124" s="77" t="s">
        <v>49</v>
      </c>
      <c r="T124" s="78">
        <v>127774.32050081079</v>
      </c>
      <c r="U124" s="79">
        <v>6265.16</v>
      </c>
      <c r="V124" s="80">
        <v>8845.164013596115</v>
      </c>
      <c r="W124" s="86">
        <v>16783.27</v>
      </c>
      <c r="X124" s="82" t="s">
        <v>50</v>
      </c>
      <c r="Y124" s="83" t="s">
        <v>50</v>
      </c>
      <c r="Z124" s="62">
        <f t="shared" si="30"/>
        <v>0</v>
      </c>
      <c r="AA124" s="63">
        <f t="shared" si="31"/>
        <v>0</v>
      </c>
      <c r="AB124" s="63">
        <f t="shared" si="32"/>
        <v>0</v>
      </c>
      <c r="AC124" s="63">
        <f t="shared" si="33"/>
        <v>0</v>
      </c>
      <c r="AD124" s="84" t="str">
        <f t="shared" si="34"/>
        <v>-</v>
      </c>
      <c r="AE124" s="62">
        <f t="shared" si="35"/>
        <v>1</v>
      </c>
      <c r="AF124" s="63">
        <f t="shared" si="36"/>
        <v>1</v>
      </c>
      <c r="AG124" s="63" t="str">
        <f t="shared" si="37"/>
        <v>Initial</v>
      </c>
      <c r="AH124" s="84" t="str">
        <f t="shared" si="38"/>
        <v>RLIS</v>
      </c>
      <c r="AI124" s="85">
        <f t="shared" si="39"/>
        <v>0</v>
      </c>
    </row>
    <row r="125" spans="1:35" ht="15">
      <c r="A125" s="60" t="s">
        <v>508</v>
      </c>
      <c r="B125" s="61" t="s">
        <v>509</v>
      </c>
      <c r="C125" s="62" t="s">
        <v>510</v>
      </c>
      <c r="D125" s="63" t="s">
        <v>511</v>
      </c>
      <c r="E125" s="63" t="s">
        <v>512</v>
      </c>
      <c r="F125" s="64" t="s">
        <v>44</v>
      </c>
      <c r="G125" s="65" t="s">
        <v>513</v>
      </c>
      <c r="H125" s="66" t="s">
        <v>514</v>
      </c>
      <c r="I125" s="67">
        <v>6017983230</v>
      </c>
      <c r="J125" s="68" t="s">
        <v>73</v>
      </c>
      <c r="K125" s="69" t="s">
        <v>48</v>
      </c>
      <c r="L125" s="70"/>
      <c r="M125" s="71">
        <v>3402.57</v>
      </c>
      <c r="N125" s="72"/>
      <c r="O125" s="73">
        <v>29.83517629876904</v>
      </c>
      <c r="P125" s="74" t="s">
        <v>49</v>
      </c>
      <c r="Q125" s="75"/>
      <c r="R125" s="76"/>
      <c r="S125" s="77" t="s">
        <v>49</v>
      </c>
      <c r="T125" s="78">
        <v>338474.3029209925</v>
      </c>
      <c r="U125" s="79">
        <v>13799.71</v>
      </c>
      <c r="V125" s="80">
        <v>21204.66698726559</v>
      </c>
      <c r="W125" s="86">
        <v>26068.85</v>
      </c>
      <c r="X125" s="82" t="s">
        <v>50</v>
      </c>
      <c r="Y125" s="83" t="s">
        <v>50</v>
      </c>
      <c r="Z125" s="62">
        <f t="shared" si="30"/>
        <v>0</v>
      </c>
      <c r="AA125" s="63">
        <f t="shared" si="31"/>
        <v>0</v>
      </c>
      <c r="AB125" s="63">
        <f t="shared" si="32"/>
        <v>0</v>
      </c>
      <c r="AC125" s="63">
        <f t="shared" si="33"/>
        <v>0</v>
      </c>
      <c r="AD125" s="84" t="str">
        <f t="shared" si="34"/>
        <v>-</v>
      </c>
      <c r="AE125" s="62">
        <f t="shared" si="35"/>
        <v>1</v>
      </c>
      <c r="AF125" s="63">
        <f t="shared" si="36"/>
        <v>1</v>
      </c>
      <c r="AG125" s="63" t="str">
        <f t="shared" si="37"/>
        <v>Initial</v>
      </c>
      <c r="AH125" s="84" t="str">
        <f t="shared" si="38"/>
        <v>RLIS</v>
      </c>
      <c r="AI125" s="85">
        <f t="shared" si="39"/>
        <v>0</v>
      </c>
    </row>
    <row r="126" spans="1:35" ht="15">
      <c r="A126" s="60" t="s">
        <v>515</v>
      </c>
      <c r="B126" s="61" t="s">
        <v>516</v>
      </c>
      <c r="C126" s="62" t="s">
        <v>517</v>
      </c>
      <c r="D126" s="63" t="s">
        <v>518</v>
      </c>
      <c r="E126" s="63" t="s">
        <v>519</v>
      </c>
      <c r="F126" s="64" t="s">
        <v>44</v>
      </c>
      <c r="G126" s="65" t="s">
        <v>520</v>
      </c>
      <c r="H126" s="66" t="s">
        <v>521</v>
      </c>
      <c r="I126" s="67">
        <v>6624893336</v>
      </c>
      <c r="J126" s="68" t="s">
        <v>73</v>
      </c>
      <c r="K126" s="69" t="s">
        <v>48</v>
      </c>
      <c r="L126" s="70"/>
      <c r="M126" s="71">
        <v>2203.61</v>
      </c>
      <c r="N126" s="72"/>
      <c r="O126" s="73">
        <v>24.93150684931507</v>
      </c>
      <c r="P126" s="74" t="s">
        <v>49</v>
      </c>
      <c r="Q126" s="75"/>
      <c r="R126" s="76"/>
      <c r="S126" s="77" t="s">
        <v>49</v>
      </c>
      <c r="T126" s="78">
        <v>129311.86056160691</v>
      </c>
      <c r="U126" s="79">
        <v>5129.08</v>
      </c>
      <c r="V126" s="80">
        <v>8742.516768437345</v>
      </c>
      <c r="W126" s="86">
        <v>11838.71</v>
      </c>
      <c r="X126" s="82" t="s">
        <v>81</v>
      </c>
      <c r="Y126" s="83" t="s">
        <v>50</v>
      </c>
      <c r="Z126" s="62">
        <f t="shared" si="30"/>
        <v>0</v>
      </c>
      <c r="AA126" s="63">
        <f t="shared" si="31"/>
        <v>0</v>
      </c>
      <c r="AB126" s="63">
        <f t="shared" si="32"/>
        <v>0</v>
      </c>
      <c r="AC126" s="63">
        <f t="shared" si="33"/>
        <v>0</v>
      </c>
      <c r="AD126" s="84" t="str">
        <f t="shared" si="34"/>
        <v>-</v>
      </c>
      <c r="AE126" s="62">
        <f t="shared" si="35"/>
        <v>1</v>
      </c>
      <c r="AF126" s="63">
        <f t="shared" si="36"/>
        <v>1</v>
      </c>
      <c r="AG126" s="63" t="str">
        <f t="shared" si="37"/>
        <v>Initial</v>
      </c>
      <c r="AH126" s="84" t="str">
        <f t="shared" si="38"/>
        <v>RLIS</v>
      </c>
      <c r="AI126" s="85">
        <f t="shared" si="39"/>
        <v>0</v>
      </c>
    </row>
    <row r="127" spans="1:35" ht="15">
      <c r="A127" s="60" t="s">
        <v>1015</v>
      </c>
      <c r="B127" s="61" t="s">
        <v>1016</v>
      </c>
      <c r="C127" s="62" t="s">
        <v>1017</v>
      </c>
      <c r="D127" s="63" t="s">
        <v>1018</v>
      </c>
      <c r="E127" s="63" t="s">
        <v>519</v>
      </c>
      <c r="F127" s="64" t="s">
        <v>44</v>
      </c>
      <c r="G127" s="65" t="s">
        <v>520</v>
      </c>
      <c r="H127" s="66" t="s">
        <v>1019</v>
      </c>
      <c r="I127" s="67">
        <v>6014893932</v>
      </c>
      <c r="J127" s="68" t="s">
        <v>65</v>
      </c>
      <c r="K127" s="69" t="s">
        <v>49</v>
      </c>
      <c r="L127" s="70"/>
      <c r="M127" s="71">
        <v>3220.08</v>
      </c>
      <c r="N127" s="72"/>
      <c r="O127" s="73">
        <v>16.916354556803995</v>
      </c>
      <c r="P127" s="74" t="s">
        <v>48</v>
      </c>
      <c r="Q127" s="75"/>
      <c r="R127" s="76"/>
      <c r="S127" s="77" t="s">
        <v>49</v>
      </c>
      <c r="T127" s="78">
        <v>168832.6347431542</v>
      </c>
      <c r="U127" s="79">
        <v>4639.88</v>
      </c>
      <c r="V127" s="80">
        <v>10220.456566483846</v>
      </c>
      <c r="W127" s="86">
        <v>9022.73</v>
      </c>
      <c r="X127" s="82" t="s">
        <v>50</v>
      </c>
      <c r="Y127" s="83" t="s">
        <v>50</v>
      </c>
      <c r="Z127" s="62">
        <f t="shared" si="30"/>
        <v>1</v>
      </c>
      <c r="AA127" s="63">
        <f t="shared" si="31"/>
        <v>0</v>
      </c>
      <c r="AB127" s="63">
        <f t="shared" si="32"/>
        <v>0</v>
      </c>
      <c r="AC127" s="63">
        <f t="shared" si="33"/>
        <v>0</v>
      </c>
      <c r="AD127" s="84" t="str">
        <f t="shared" si="34"/>
        <v>-</v>
      </c>
      <c r="AE127" s="62">
        <f t="shared" si="35"/>
        <v>1</v>
      </c>
      <c r="AF127" s="63">
        <f t="shared" si="36"/>
        <v>0</v>
      </c>
      <c r="AG127" s="63">
        <f t="shared" si="37"/>
        <v>0</v>
      </c>
      <c r="AH127" s="84" t="str">
        <f t="shared" si="38"/>
        <v>-</v>
      </c>
      <c r="AI127" s="85">
        <f t="shared" si="39"/>
        <v>0</v>
      </c>
    </row>
    <row r="128" spans="1:35" ht="15">
      <c r="A128" s="60" t="s">
        <v>522</v>
      </c>
      <c r="B128" s="61" t="s">
        <v>523</v>
      </c>
      <c r="C128" s="62" t="s">
        <v>524</v>
      </c>
      <c r="D128" s="63" t="s">
        <v>525</v>
      </c>
      <c r="E128" s="63" t="s">
        <v>526</v>
      </c>
      <c r="F128" s="64" t="s">
        <v>44</v>
      </c>
      <c r="G128" s="65" t="s">
        <v>527</v>
      </c>
      <c r="H128" s="66" t="s">
        <v>528</v>
      </c>
      <c r="I128" s="67">
        <v>6017958477</v>
      </c>
      <c r="J128" s="68" t="s">
        <v>73</v>
      </c>
      <c r="K128" s="69" t="s">
        <v>48</v>
      </c>
      <c r="L128" s="70"/>
      <c r="M128" s="71">
        <v>2115.19</v>
      </c>
      <c r="N128" s="72"/>
      <c r="O128" s="73">
        <v>22.67080745341615</v>
      </c>
      <c r="P128" s="74" t="s">
        <v>49</v>
      </c>
      <c r="Q128" s="75"/>
      <c r="R128" s="76"/>
      <c r="S128" s="77" t="s">
        <v>49</v>
      </c>
      <c r="T128" s="78">
        <v>157719.62031622167</v>
      </c>
      <c r="U128" s="79">
        <v>5026.8</v>
      </c>
      <c r="V128" s="80">
        <v>9499.91195309761</v>
      </c>
      <c r="W128" s="86">
        <v>8562.32</v>
      </c>
      <c r="X128" s="82" t="s">
        <v>50</v>
      </c>
      <c r="Y128" s="83" t="s">
        <v>50</v>
      </c>
      <c r="Z128" s="62">
        <f t="shared" si="30"/>
        <v>0</v>
      </c>
      <c r="AA128" s="63">
        <f t="shared" si="31"/>
        <v>0</v>
      </c>
      <c r="AB128" s="63">
        <f t="shared" si="32"/>
        <v>0</v>
      </c>
      <c r="AC128" s="63">
        <f t="shared" si="33"/>
        <v>0</v>
      </c>
      <c r="AD128" s="84" t="str">
        <f t="shared" si="34"/>
        <v>-</v>
      </c>
      <c r="AE128" s="62">
        <f t="shared" si="35"/>
        <v>1</v>
      </c>
      <c r="AF128" s="63">
        <f t="shared" si="36"/>
        <v>1</v>
      </c>
      <c r="AG128" s="63" t="str">
        <f t="shared" si="37"/>
        <v>Initial</v>
      </c>
      <c r="AH128" s="84" t="str">
        <f t="shared" si="38"/>
        <v>RLIS</v>
      </c>
      <c r="AI128" s="85">
        <f t="shared" si="39"/>
        <v>0</v>
      </c>
    </row>
    <row r="129" spans="1:35" ht="15">
      <c r="A129" s="60" t="s">
        <v>1020</v>
      </c>
      <c r="B129" s="61" t="s">
        <v>1021</v>
      </c>
      <c r="C129" s="62" t="s">
        <v>1022</v>
      </c>
      <c r="D129" s="63" t="s">
        <v>1023</v>
      </c>
      <c r="E129" s="63" t="s">
        <v>100</v>
      </c>
      <c r="F129" s="64" t="s">
        <v>44</v>
      </c>
      <c r="G129" s="65" t="s">
        <v>101</v>
      </c>
      <c r="H129" s="66" t="s">
        <v>1024</v>
      </c>
      <c r="I129" s="67">
        <v>6627284911</v>
      </c>
      <c r="J129" s="68" t="s">
        <v>65</v>
      </c>
      <c r="K129" s="69" t="s">
        <v>49</v>
      </c>
      <c r="L129" s="70"/>
      <c r="M129" s="71">
        <v>2187.36</v>
      </c>
      <c r="N129" s="72"/>
      <c r="O129" s="73">
        <v>19.27752691906912</v>
      </c>
      <c r="P129" s="74" t="s">
        <v>48</v>
      </c>
      <c r="Q129" s="75"/>
      <c r="R129" s="76"/>
      <c r="S129" s="77" t="s">
        <v>49</v>
      </c>
      <c r="T129" s="78">
        <v>189730.91088535555</v>
      </c>
      <c r="U129" s="79">
        <v>4440.59</v>
      </c>
      <c r="V129" s="80">
        <v>9202.219547565193</v>
      </c>
      <c r="W129" s="86">
        <v>8475.98</v>
      </c>
      <c r="X129" s="82" t="s">
        <v>50</v>
      </c>
      <c r="Y129" s="83" t="s">
        <v>50</v>
      </c>
      <c r="Z129" s="62">
        <f t="shared" si="30"/>
        <v>1</v>
      </c>
      <c r="AA129" s="63">
        <f t="shared" si="31"/>
        <v>0</v>
      </c>
      <c r="AB129" s="63">
        <f t="shared" si="32"/>
        <v>0</v>
      </c>
      <c r="AC129" s="63">
        <f t="shared" si="33"/>
        <v>0</v>
      </c>
      <c r="AD129" s="84" t="str">
        <f t="shared" si="34"/>
        <v>-</v>
      </c>
      <c r="AE129" s="62">
        <f t="shared" si="35"/>
        <v>1</v>
      </c>
      <c r="AF129" s="63">
        <f t="shared" si="36"/>
        <v>0</v>
      </c>
      <c r="AG129" s="63">
        <f t="shared" si="37"/>
        <v>0</v>
      </c>
      <c r="AH129" s="84" t="str">
        <f t="shared" si="38"/>
        <v>-</v>
      </c>
      <c r="AI129" s="85">
        <f t="shared" si="39"/>
        <v>0</v>
      </c>
    </row>
    <row r="130" spans="1:35" ht="15">
      <c r="A130" s="60" t="s">
        <v>529</v>
      </c>
      <c r="B130" s="61" t="s">
        <v>530</v>
      </c>
      <c r="C130" s="62" t="s">
        <v>531</v>
      </c>
      <c r="D130" s="63" t="s">
        <v>191</v>
      </c>
      <c r="E130" s="63" t="s">
        <v>532</v>
      </c>
      <c r="F130" s="64" t="s">
        <v>44</v>
      </c>
      <c r="G130" s="65" t="s">
        <v>533</v>
      </c>
      <c r="H130" s="66" t="s">
        <v>46</v>
      </c>
      <c r="I130" s="67">
        <v>6623265451</v>
      </c>
      <c r="J130" s="68" t="s">
        <v>65</v>
      </c>
      <c r="K130" s="69" t="s">
        <v>49</v>
      </c>
      <c r="L130" s="70"/>
      <c r="M130" s="71">
        <v>1283.66</v>
      </c>
      <c r="N130" s="72"/>
      <c r="O130" s="73">
        <v>40.13566986998304</v>
      </c>
      <c r="P130" s="74" t="s">
        <v>49</v>
      </c>
      <c r="Q130" s="75"/>
      <c r="R130" s="76"/>
      <c r="S130" s="77" t="s">
        <v>49</v>
      </c>
      <c r="T130" s="78">
        <v>240143.49816841393</v>
      </c>
      <c r="U130" s="79">
        <v>10889.57</v>
      </c>
      <c r="V130" s="80">
        <v>12967.002007205605</v>
      </c>
      <c r="W130" s="86">
        <v>34304.07</v>
      </c>
      <c r="X130" s="82" t="s">
        <v>81</v>
      </c>
      <c r="Y130" s="83" t="s">
        <v>50</v>
      </c>
      <c r="Z130" s="62">
        <f t="shared" si="30"/>
        <v>1</v>
      </c>
      <c r="AA130" s="63">
        <f t="shared" si="31"/>
        <v>0</v>
      </c>
      <c r="AB130" s="63">
        <f t="shared" si="32"/>
        <v>0</v>
      </c>
      <c r="AC130" s="63">
        <f t="shared" si="33"/>
        <v>0</v>
      </c>
      <c r="AD130" s="84" t="str">
        <f t="shared" si="34"/>
        <v>-</v>
      </c>
      <c r="AE130" s="62">
        <f t="shared" si="35"/>
        <v>1</v>
      </c>
      <c r="AF130" s="63">
        <f t="shared" si="36"/>
        <v>1</v>
      </c>
      <c r="AG130" s="63" t="str">
        <f t="shared" si="37"/>
        <v>Initial</v>
      </c>
      <c r="AH130" s="84" t="str">
        <f t="shared" si="38"/>
        <v>RLIS</v>
      </c>
      <c r="AI130" s="85">
        <f t="shared" si="39"/>
        <v>0</v>
      </c>
    </row>
    <row r="131" spans="1:35" ht="15">
      <c r="A131" s="60" t="s">
        <v>534</v>
      </c>
      <c r="B131" s="61" t="s">
        <v>535</v>
      </c>
      <c r="C131" s="62" t="s">
        <v>536</v>
      </c>
      <c r="D131" s="63" t="s">
        <v>537</v>
      </c>
      <c r="E131" s="63" t="s">
        <v>538</v>
      </c>
      <c r="F131" s="64" t="s">
        <v>44</v>
      </c>
      <c r="G131" s="65" t="s">
        <v>539</v>
      </c>
      <c r="H131" s="66" t="s">
        <v>540</v>
      </c>
      <c r="I131" s="67">
        <v>6017762186</v>
      </c>
      <c r="J131" s="68" t="s">
        <v>65</v>
      </c>
      <c r="K131" s="69" t="s">
        <v>49</v>
      </c>
      <c r="L131" s="70"/>
      <c r="M131" s="71">
        <v>1941.13</v>
      </c>
      <c r="N131" s="72"/>
      <c r="O131" s="73">
        <v>33.23793949304988</v>
      </c>
      <c r="P131" s="74" t="s">
        <v>49</v>
      </c>
      <c r="Q131" s="75"/>
      <c r="R131" s="76"/>
      <c r="S131" s="77" t="s">
        <v>49</v>
      </c>
      <c r="T131" s="78">
        <v>203135.30432702485</v>
      </c>
      <c r="U131" s="79">
        <v>7275.88</v>
      </c>
      <c r="V131" s="80">
        <v>11542.31775680984</v>
      </c>
      <c r="W131" s="86">
        <v>18424.32</v>
      </c>
      <c r="X131" s="82" t="s">
        <v>50</v>
      </c>
      <c r="Y131" s="83" t="s">
        <v>50</v>
      </c>
      <c r="Z131" s="62">
        <f t="shared" si="30"/>
        <v>1</v>
      </c>
      <c r="AA131" s="63">
        <f t="shared" si="31"/>
        <v>0</v>
      </c>
      <c r="AB131" s="63">
        <f t="shared" si="32"/>
        <v>0</v>
      </c>
      <c r="AC131" s="63">
        <f t="shared" si="33"/>
        <v>0</v>
      </c>
      <c r="AD131" s="84" t="str">
        <f t="shared" si="34"/>
        <v>-</v>
      </c>
      <c r="AE131" s="62">
        <f t="shared" si="35"/>
        <v>1</v>
      </c>
      <c r="AF131" s="63">
        <f t="shared" si="36"/>
        <v>1</v>
      </c>
      <c r="AG131" s="63" t="str">
        <f t="shared" si="37"/>
        <v>Initial</v>
      </c>
      <c r="AH131" s="84" t="str">
        <f t="shared" si="38"/>
        <v>RLIS</v>
      </c>
      <c r="AI131" s="85">
        <f t="shared" si="39"/>
        <v>0</v>
      </c>
    </row>
    <row r="132" spans="1:35" ht="15">
      <c r="A132" s="60" t="s">
        <v>1025</v>
      </c>
      <c r="B132" s="61" t="s">
        <v>1026</v>
      </c>
      <c r="C132" s="62" t="s">
        <v>1027</v>
      </c>
      <c r="D132" s="63" t="s">
        <v>1028</v>
      </c>
      <c r="E132" s="63" t="s">
        <v>1029</v>
      </c>
      <c r="F132" s="64" t="s">
        <v>44</v>
      </c>
      <c r="G132" s="65" t="s">
        <v>1030</v>
      </c>
      <c r="H132" s="66" t="s">
        <v>46</v>
      </c>
      <c r="I132" s="67">
        <v>6018255590</v>
      </c>
      <c r="J132" s="68" t="s">
        <v>721</v>
      </c>
      <c r="K132" s="69" t="s">
        <v>48</v>
      </c>
      <c r="L132" s="70"/>
      <c r="M132" s="71">
        <v>17540.03</v>
      </c>
      <c r="N132" s="72"/>
      <c r="O132" s="73">
        <v>13.404541955350268</v>
      </c>
      <c r="P132" s="74" t="s">
        <v>48</v>
      </c>
      <c r="Q132" s="75"/>
      <c r="R132" s="76"/>
      <c r="S132" s="77" t="s">
        <v>48</v>
      </c>
      <c r="T132" s="78">
        <v>784301.4401953137</v>
      </c>
      <c r="U132" s="79">
        <v>19253.59</v>
      </c>
      <c r="V132" s="80">
        <v>55485.12724228832</v>
      </c>
      <c r="W132" s="86">
        <v>51266.04</v>
      </c>
      <c r="X132" s="82" t="s">
        <v>50</v>
      </c>
      <c r="Y132" s="83" t="s">
        <v>50</v>
      </c>
      <c r="Z132" s="62">
        <f t="shared" si="30"/>
        <v>0</v>
      </c>
      <c r="AA132" s="63">
        <f t="shared" si="31"/>
        <v>0</v>
      </c>
      <c r="AB132" s="63">
        <f t="shared" si="32"/>
        <v>0</v>
      </c>
      <c r="AC132" s="63">
        <f t="shared" si="33"/>
        <v>0</v>
      </c>
      <c r="AD132" s="84" t="str">
        <f t="shared" si="34"/>
        <v>-</v>
      </c>
      <c r="AE132" s="62">
        <f t="shared" si="35"/>
        <v>0</v>
      </c>
      <c r="AF132" s="63">
        <f t="shared" si="36"/>
        <v>0</v>
      </c>
      <c r="AG132" s="63">
        <f t="shared" si="37"/>
        <v>0</v>
      </c>
      <c r="AH132" s="84" t="str">
        <f t="shared" si="38"/>
        <v>-</v>
      </c>
      <c r="AI132" s="85">
        <f t="shared" si="39"/>
        <v>0</v>
      </c>
    </row>
    <row r="133" spans="1:35" ht="15">
      <c r="A133" s="60" t="s">
        <v>541</v>
      </c>
      <c r="B133" s="61" t="s">
        <v>542</v>
      </c>
      <c r="C133" s="62" t="s">
        <v>543</v>
      </c>
      <c r="D133" s="63" t="s">
        <v>544</v>
      </c>
      <c r="E133" s="63" t="s">
        <v>545</v>
      </c>
      <c r="F133" s="64" t="s">
        <v>44</v>
      </c>
      <c r="G133" s="65" t="s">
        <v>546</v>
      </c>
      <c r="H133" s="66" t="s">
        <v>46</v>
      </c>
      <c r="I133" s="67">
        <v>6017886581</v>
      </c>
      <c r="J133" s="68" t="s">
        <v>229</v>
      </c>
      <c r="K133" s="69" t="s">
        <v>49</v>
      </c>
      <c r="L133" s="70"/>
      <c r="M133" s="71">
        <v>728.16</v>
      </c>
      <c r="N133" s="72"/>
      <c r="O133" s="73">
        <v>35.43758967001435</v>
      </c>
      <c r="P133" s="74" t="s">
        <v>49</v>
      </c>
      <c r="Q133" s="75"/>
      <c r="R133" s="76"/>
      <c r="S133" s="77" t="s">
        <v>49</v>
      </c>
      <c r="T133" s="78">
        <v>63757.50579613104</v>
      </c>
      <c r="U133" s="79">
        <v>2467.74</v>
      </c>
      <c r="V133" s="80">
        <v>4055.3916831055367</v>
      </c>
      <c r="W133" s="86">
        <v>6393.55</v>
      </c>
      <c r="X133" s="82" t="s">
        <v>81</v>
      </c>
      <c r="Y133" s="83" t="s">
        <v>50</v>
      </c>
      <c r="Z133" s="62">
        <f aca="true" t="shared" si="40" ref="Z133:Z168">IF(OR(K133="YES",TRIM(L133)="YES"),1,0)</f>
        <v>1</v>
      </c>
      <c r="AA133" s="63">
        <f aca="true" t="shared" si="41" ref="AA133:AA168">IF(OR(AND(ISNUMBER(M133),AND(M133&gt;0,M133&lt;600)),AND(ISNUMBER(M133),AND(M133&gt;0,N133="YES"))),1,0)</f>
        <v>0</v>
      </c>
      <c r="AB133" s="63">
        <f aca="true" t="shared" si="42" ref="AB133:AB168">IF(AND(OR(K133="YES",TRIM(L133)="YES"),(Z133=0)),"Trouble",0)</f>
        <v>0</v>
      </c>
      <c r="AC133" s="63">
        <f aca="true" t="shared" si="43" ref="AC133:AC168">IF(AND(OR(AND(ISNUMBER(M133),AND(M133&gt;0,M133&lt;600)),AND(ISNUMBER(M133),AND(M133&gt;0,N133="YES"))),(AA133=0)),"Trouble",0)</f>
        <v>0</v>
      </c>
      <c r="AD133" s="84" t="str">
        <f aca="true" t="shared" si="44" ref="AD133:AD168">IF(AND(Z133=1,AA133=1),"SRSA","-")</f>
        <v>-</v>
      </c>
      <c r="AE133" s="62">
        <f aca="true" t="shared" si="45" ref="AE133:AE168">IF(S133="YES",1,0)</f>
        <v>1</v>
      </c>
      <c r="AF133" s="63">
        <f aca="true" t="shared" si="46" ref="AF133:AF168">IF(OR(AND(ISNUMBER(Q133),Q133&gt;=20),(AND(ISNUMBER(Q133)=FALSE,AND(ISNUMBER(O133),O133&gt;=20)))),1,0)</f>
        <v>1</v>
      </c>
      <c r="AG133" s="63" t="str">
        <f aca="true" t="shared" si="47" ref="AG133:AG164">IF(AND(AE133=1,AF133=1),"Initial",0)</f>
        <v>Initial</v>
      </c>
      <c r="AH133" s="84" t="str">
        <f aca="true" t="shared" si="48" ref="AH133:AH164">IF(AND(AND(AG133="Initial",AI133=0),AND(ISNUMBER(M133),M133&gt;0)),"RLIS","-")</f>
        <v>RLIS</v>
      </c>
      <c r="AI133" s="85">
        <f aca="true" t="shared" si="49" ref="AI133:AI168">IF(AND(AD133="SRSA",AG133="Initial"),"SRSA",0)</f>
        <v>0</v>
      </c>
    </row>
    <row r="134" spans="1:35" ht="15">
      <c r="A134" s="60" t="s">
        <v>1031</v>
      </c>
      <c r="B134" s="61" t="s">
        <v>1032</v>
      </c>
      <c r="C134" s="62" t="s">
        <v>1033</v>
      </c>
      <c r="D134" s="63" t="s">
        <v>1034</v>
      </c>
      <c r="E134" s="63" t="s">
        <v>806</v>
      </c>
      <c r="F134" s="64" t="s">
        <v>44</v>
      </c>
      <c r="G134" s="65" t="s">
        <v>812</v>
      </c>
      <c r="H134" s="66" t="s">
        <v>46</v>
      </c>
      <c r="I134" s="67">
        <v>2283286038</v>
      </c>
      <c r="J134" s="68" t="s">
        <v>229</v>
      </c>
      <c r="K134" s="69" t="s">
        <v>49</v>
      </c>
      <c r="L134" s="70"/>
      <c r="M134" s="71"/>
      <c r="N134" s="72"/>
      <c r="O134" s="73" t="s">
        <v>745</v>
      </c>
      <c r="P134" s="74" t="s">
        <v>48</v>
      </c>
      <c r="Q134" s="75"/>
      <c r="R134" s="76"/>
      <c r="S134" s="77" t="s">
        <v>49</v>
      </c>
      <c r="T134" s="78">
        <v>0</v>
      </c>
      <c r="U134" s="79"/>
      <c r="V134" s="80">
        <v>0</v>
      </c>
      <c r="W134" s="86"/>
      <c r="X134" s="82"/>
      <c r="Y134" s="83"/>
      <c r="Z134" s="62">
        <f t="shared" si="40"/>
        <v>1</v>
      </c>
      <c r="AA134" s="63">
        <f t="shared" si="41"/>
        <v>0</v>
      </c>
      <c r="AB134" s="63">
        <f t="shared" si="42"/>
        <v>0</v>
      </c>
      <c r="AC134" s="63">
        <f t="shared" si="43"/>
        <v>0</v>
      </c>
      <c r="AD134" s="84" t="str">
        <f t="shared" si="44"/>
        <v>-</v>
      </c>
      <c r="AE134" s="62">
        <f t="shared" si="45"/>
        <v>1</v>
      </c>
      <c r="AF134" s="63">
        <f t="shared" si="46"/>
        <v>0</v>
      </c>
      <c r="AG134" s="63">
        <f t="shared" si="47"/>
        <v>0</v>
      </c>
      <c r="AH134" s="84" t="str">
        <f t="shared" si="48"/>
        <v>-</v>
      </c>
      <c r="AI134" s="85">
        <f t="shared" si="49"/>
        <v>0</v>
      </c>
    </row>
    <row r="135" spans="1:35" ht="15">
      <c r="A135" s="60" t="s">
        <v>547</v>
      </c>
      <c r="B135" s="61" t="s">
        <v>548</v>
      </c>
      <c r="C135" s="62" t="s">
        <v>549</v>
      </c>
      <c r="D135" s="63" t="s">
        <v>550</v>
      </c>
      <c r="E135" s="63" t="s">
        <v>212</v>
      </c>
      <c r="F135" s="64" t="s">
        <v>44</v>
      </c>
      <c r="G135" s="65" t="s">
        <v>213</v>
      </c>
      <c r="H135" s="66" t="s">
        <v>46</v>
      </c>
      <c r="I135" s="67">
        <v>6014693861</v>
      </c>
      <c r="J135" s="68" t="s">
        <v>47</v>
      </c>
      <c r="K135" s="69" t="s">
        <v>48</v>
      </c>
      <c r="L135" s="70"/>
      <c r="M135" s="71">
        <v>3616.78</v>
      </c>
      <c r="N135" s="72"/>
      <c r="O135" s="73">
        <v>29.57032292500667</v>
      </c>
      <c r="P135" s="74" t="s">
        <v>49</v>
      </c>
      <c r="Q135" s="75"/>
      <c r="R135" s="76"/>
      <c r="S135" s="77" t="s">
        <v>49</v>
      </c>
      <c r="T135" s="78">
        <v>261245.25011469025</v>
      </c>
      <c r="U135" s="79">
        <v>10471.75</v>
      </c>
      <c r="V135" s="80">
        <v>17339.180970342968</v>
      </c>
      <c r="W135" s="86">
        <v>25914.29</v>
      </c>
      <c r="X135" s="82" t="s">
        <v>50</v>
      </c>
      <c r="Y135" s="83" t="s">
        <v>50</v>
      </c>
      <c r="Z135" s="62">
        <f t="shared" si="40"/>
        <v>0</v>
      </c>
      <c r="AA135" s="63">
        <f t="shared" si="41"/>
        <v>0</v>
      </c>
      <c r="AB135" s="63">
        <f t="shared" si="42"/>
        <v>0</v>
      </c>
      <c r="AC135" s="63">
        <f t="shared" si="43"/>
        <v>0</v>
      </c>
      <c r="AD135" s="84" t="str">
        <f t="shared" si="44"/>
        <v>-</v>
      </c>
      <c r="AE135" s="62">
        <f t="shared" si="45"/>
        <v>1</v>
      </c>
      <c r="AF135" s="63">
        <f t="shared" si="46"/>
        <v>1</v>
      </c>
      <c r="AG135" s="63" t="str">
        <f t="shared" si="47"/>
        <v>Initial</v>
      </c>
      <c r="AH135" s="84" t="str">
        <f t="shared" si="48"/>
        <v>RLIS</v>
      </c>
      <c r="AI135" s="85">
        <f t="shared" si="49"/>
        <v>0</v>
      </c>
    </row>
    <row r="136" spans="1:35" ht="15">
      <c r="A136" s="60" t="s">
        <v>1035</v>
      </c>
      <c r="B136" s="61" t="s">
        <v>1036</v>
      </c>
      <c r="C136" s="62" t="s">
        <v>1037</v>
      </c>
      <c r="D136" s="63" t="s">
        <v>1038</v>
      </c>
      <c r="E136" s="63" t="s">
        <v>1039</v>
      </c>
      <c r="F136" s="64" t="s">
        <v>44</v>
      </c>
      <c r="G136" s="65" t="s">
        <v>1040</v>
      </c>
      <c r="H136" s="66" t="s">
        <v>1041</v>
      </c>
      <c r="I136" s="67">
        <v>6625624897</v>
      </c>
      <c r="J136" s="68" t="s">
        <v>842</v>
      </c>
      <c r="K136" s="69" t="s">
        <v>48</v>
      </c>
      <c r="L136" s="70"/>
      <c r="M136" s="71">
        <v>1780.59</v>
      </c>
      <c r="N136" s="72"/>
      <c r="O136" s="73">
        <v>26.908396946564885</v>
      </c>
      <c r="P136" s="74" t="s">
        <v>49</v>
      </c>
      <c r="Q136" s="75"/>
      <c r="R136" s="76"/>
      <c r="S136" s="77" t="s">
        <v>48</v>
      </c>
      <c r="T136" s="78">
        <v>96262.4635623977</v>
      </c>
      <c r="U136" s="79">
        <v>3829.52</v>
      </c>
      <c r="V136" s="80">
        <v>7659.012645019284</v>
      </c>
      <c r="W136" s="86">
        <v>9052.48</v>
      </c>
      <c r="X136" s="82" t="s">
        <v>50</v>
      </c>
      <c r="Y136" s="83" t="s">
        <v>50</v>
      </c>
      <c r="Z136" s="62">
        <f t="shared" si="40"/>
        <v>0</v>
      </c>
      <c r="AA136" s="63">
        <f t="shared" si="41"/>
        <v>0</v>
      </c>
      <c r="AB136" s="63">
        <f t="shared" si="42"/>
        <v>0</v>
      </c>
      <c r="AC136" s="63">
        <f t="shared" si="43"/>
        <v>0</v>
      </c>
      <c r="AD136" s="84" t="str">
        <f t="shared" si="44"/>
        <v>-</v>
      </c>
      <c r="AE136" s="62">
        <f t="shared" si="45"/>
        <v>0</v>
      </c>
      <c r="AF136" s="63">
        <f t="shared" si="46"/>
        <v>1</v>
      </c>
      <c r="AG136" s="63">
        <f t="shared" si="47"/>
        <v>0</v>
      </c>
      <c r="AH136" s="84" t="str">
        <f t="shared" si="48"/>
        <v>-</v>
      </c>
      <c r="AI136" s="85">
        <f t="shared" si="49"/>
        <v>0</v>
      </c>
    </row>
    <row r="137" spans="1:35" ht="15">
      <c r="A137" s="60" t="s">
        <v>1042</v>
      </c>
      <c r="B137" s="61" t="s">
        <v>1043</v>
      </c>
      <c r="C137" s="62" t="s">
        <v>1044</v>
      </c>
      <c r="D137" s="63" t="s">
        <v>1045</v>
      </c>
      <c r="E137" s="63" t="s">
        <v>1046</v>
      </c>
      <c r="F137" s="64" t="s">
        <v>44</v>
      </c>
      <c r="G137" s="65" t="s">
        <v>1047</v>
      </c>
      <c r="H137" s="66" t="s">
        <v>1048</v>
      </c>
      <c r="I137" s="67">
        <v>6627542611</v>
      </c>
      <c r="J137" s="68" t="s">
        <v>65</v>
      </c>
      <c r="K137" s="69" t="s">
        <v>49</v>
      </c>
      <c r="L137" s="70"/>
      <c r="M137" s="71">
        <v>574.87</v>
      </c>
      <c r="N137" s="72"/>
      <c r="O137" s="73">
        <v>56.634746922024625</v>
      </c>
      <c r="P137" s="74" t="s">
        <v>49</v>
      </c>
      <c r="Q137" s="75"/>
      <c r="R137" s="76"/>
      <c r="S137" s="77" t="s">
        <v>49</v>
      </c>
      <c r="T137" s="78">
        <v>95188.53985054315</v>
      </c>
      <c r="U137" s="79">
        <v>5927.42</v>
      </c>
      <c r="V137" s="80">
        <v>7197.247785654221</v>
      </c>
      <c r="W137" s="86">
        <v>18190.11</v>
      </c>
      <c r="X137" s="82" t="s">
        <v>50</v>
      </c>
      <c r="Y137" s="83" t="s">
        <v>50</v>
      </c>
      <c r="Z137" s="62">
        <f t="shared" si="40"/>
        <v>1</v>
      </c>
      <c r="AA137" s="63">
        <f t="shared" si="41"/>
        <v>1</v>
      </c>
      <c r="AB137" s="63">
        <f t="shared" si="42"/>
        <v>0</v>
      </c>
      <c r="AC137" s="63">
        <f t="shared" si="43"/>
        <v>0</v>
      </c>
      <c r="AD137" s="84" t="str">
        <f t="shared" si="44"/>
        <v>SRSA</v>
      </c>
      <c r="AE137" s="62">
        <f t="shared" si="45"/>
        <v>1</v>
      </c>
      <c r="AF137" s="63">
        <f t="shared" si="46"/>
        <v>1</v>
      </c>
      <c r="AG137" s="63" t="str">
        <f t="shared" si="47"/>
        <v>Initial</v>
      </c>
      <c r="AH137" s="84" t="str">
        <f t="shared" si="48"/>
        <v>-</v>
      </c>
      <c r="AI137" s="85" t="str">
        <f t="shared" si="49"/>
        <v>SRSA</v>
      </c>
    </row>
    <row r="138" spans="1:35" ht="15">
      <c r="A138" s="60" t="s">
        <v>1049</v>
      </c>
      <c r="B138" s="61" t="s">
        <v>1050</v>
      </c>
      <c r="C138" s="62" t="s">
        <v>1051</v>
      </c>
      <c r="D138" s="63" t="s">
        <v>1052</v>
      </c>
      <c r="E138" s="63" t="s">
        <v>1053</v>
      </c>
      <c r="F138" s="64" t="s">
        <v>44</v>
      </c>
      <c r="G138" s="65" t="s">
        <v>1054</v>
      </c>
      <c r="H138" s="66" t="s">
        <v>1055</v>
      </c>
      <c r="I138" s="67">
        <v>6018471562</v>
      </c>
      <c r="J138" s="68" t="s">
        <v>721</v>
      </c>
      <c r="K138" s="69" t="s">
        <v>48</v>
      </c>
      <c r="L138" s="70"/>
      <c r="M138" s="71">
        <v>4084.18</v>
      </c>
      <c r="N138" s="72"/>
      <c r="O138" s="73">
        <v>27.099092284417548</v>
      </c>
      <c r="P138" s="74" t="s">
        <v>49</v>
      </c>
      <c r="Q138" s="75"/>
      <c r="R138" s="76"/>
      <c r="S138" s="77" t="s">
        <v>48</v>
      </c>
      <c r="T138" s="78">
        <v>403642.9621689484</v>
      </c>
      <c r="U138" s="79">
        <v>14569.83</v>
      </c>
      <c r="V138" s="80">
        <v>23402.226872902487</v>
      </c>
      <c r="W138" s="86">
        <v>35929.13</v>
      </c>
      <c r="X138" s="82" t="s">
        <v>50</v>
      </c>
      <c r="Y138" s="83" t="s">
        <v>50</v>
      </c>
      <c r="Z138" s="62">
        <f t="shared" si="40"/>
        <v>0</v>
      </c>
      <c r="AA138" s="63">
        <f t="shared" si="41"/>
        <v>0</v>
      </c>
      <c r="AB138" s="63">
        <f t="shared" si="42"/>
        <v>0</v>
      </c>
      <c r="AC138" s="63">
        <f t="shared" si="43"/>
        <v>0</v>
      </c>
      <c r="AD138" s="84" t="str">
        <f t="shared" si="44"/>
        <v>-</v>
      </c>
      <c r="AE138" s="62">
        <f t="shared" si="45"/>
        <v>0</v>
      </c>
      <c r="AF138" s="63">
        <f t="shared" si="46"/>
        <v>1</v>
      </c>
      <c r="AG138" s="63">
        <f t="shared" si="47"/>
        <v>0</v>
      </c>
      <c r="AH138" s="84" t="str">
        <f t="shared" si="48"/>
        <v>-</v>
      </c>
      <c r="AI138" s="85">
        <f t="shared" si="49"/>
        <v>0</v>
      </c>
    </row>
    <row r="139" spans="1:35" ht="15">
      <c r="A139" s="60" t="s">
        <v>551</v>
      </c>
      <c r="B139" s="61" t="s">
        <v>552</v>
      </c>
      <c r="C139" s="62" t="s">
        <v>553</v>
      </c>
      <c r="D139" s="63" t="s">
        <v>554</v>
      </c>
      <c r="E139" s="63" t="s">
        <v>555</v>
      </c>
      <c r="F139" s="64" t="s">
        <v>44</v>
      </c>
      <c r="G139" s="65" t="s">
        <v>556</v>
      </c>
      <c r="H139" s="66" t="s">
        <v>46</v>
      </c>
      <c r="I139" s="67">
        <v>6017824296</v>
      </c>
      <c r="J139" s="68" t="s">
        <v>65</v>
      </c>
      <c r="K139" s="69" t="s">
        <v>49</v>
      </c>
      <c r="L139" s="70"/>
      <c r="M139" s="71">
        <v>2913.51</v>
      </c>
      <c r="N139" s="72"/>
      <c r="O139" s="73">
        <v>24.45690259285214</v>
      </c>
      <c r="P139" s="74" t="s">
        <v>49</v>
      </c>
      <c r="Q139" s="75"/>
      <c r="R139" s="76"/>
      <c r="S139" s="77" t="s">
        <v>49</v>
      </c>
      <c r="T139" s="78">
        <v>221254.5002884899</v>
      </c>
      <c r="U139" s="79">
        <v>7144.9</v>
      </c>
      <c r="V139" s="80">
        <v>12965.217363073545</v>
      </c>
      <c r="W139" s="86">
        <v>16738.21</v>
      </c>
      <c r="X139" s="82" t="s">
        <v>50</v>
      </c>
      <c r="Y139" s="83" t="s">
        <v>50</v>
      </c>
      <c r="Z139" s="62">
        <f t="shared" si="40"/>
        <v>1</v>
      </c>
      <c r="AA139" s="63">
        <f t="shared" si="41"/>
        <v>0</v>
      </c>
      <c r="AB139" s="63">
        <f t="shared" si="42"/>
        <v>0</v>
      </c>
      <c r="AC139" s="63">
        <f t="shared" si="43"/>
        <v>0</v>
      </c>
      <c r="AD139" s="84" t="str">
        <f t="shared" si="44"/>
        <v>-</v>
      </c>
      <c r="AE139" s="62">
        <f t="shared" si="45"/>
        <v>1</v>
      </c>
      <c r="AF139" s="63">
        <f t="shared" si="46"/>
        <v>1</v>
      </c>
      <c r="AG139" s="63" t="str">
        <f t="shared" si="47"/>
        <v>Initial</v>
      </c>
      <c r="AH139" s="84" t="str">
        <f t="shared" si="48"/>
        <v>RLIS</v>
      </c>
      <c r="AI139" s="85">
        <f t="shared" si="49"/>
        <v>0</v>
      </c>
    </row>
    <row r="140" spans="1:35" ht="15">
      <c r="A140" s="60" t="s">
        <v>557</v>
      </c>
      <c r="B140" s="61" t="s">
        <v>558</v>
      </c>
      <c r="C140" s="62" t="s">
        <v>559</v>
      </c>
      <c r="D140" s="63" t="s">
        <v>316</v>
      </c>
      <c r="E140" s="63" t="s">
        <v>560</v>
      </c>
      <c r="F140" s="64" t="s">
        <v>44</v>
      </c>
      <c r="G140" s="65" t="s">
        <v>561</v>
      </c>
      <c r="H140" s="66" t="s">
        <v>562</v>
      </c>
      <c r="I140" s="67">
        <v>6628734302</v>
      </c>
      <c r="J140" s="68" t="s">
        <v>65</v>
      </c>
      <c r="K140" s="69" t="s">
        <v>49</v>
      </c>
      <c r="L140" s="70"/>
      <c r="M140" s="71">
        <v>1078.54</v>
      </c>
      <c r="N140" s="72"/>
      <c r="O140" s="73">
        <v>51.955307262569825</v>
      </c>
      <c r="P140" s="74" t="s">
        <v>49</v>
      </c>
      <c r="Q140" s="75"/>
      <c r="R140" s="76"/>
      <c r="S140" s="77" t="s">
        <v>49</v>
      </c>
      <c r="T140" s="78">
        <v>218394.9527772979</v>
      </c>
      <c r="U140" s="79">
        <v>11128.56</v>
      </c>
      <c r="V140" s="80">
        <v>13753.616388856017</v>
      </c>
      <c r="W140" s="86">
        <v>29765.53</v>
      </c>
      <c r="X140" s="82" t="s">
        <v>50</v>
      </c>
      <c r="Y140" s="83" t="s">
        <v>50</v>
      </c>
      <c r="Z140" s="62">
        <f t="shared" si="40"/>
        <v>1</v>
      </c>
      <c r="AA140" s="63">
        <f t="shared" si="41"/>
        <v>0</v>
      </c>
      <c r="AB140" s="63">
        <f t="shared" si="42"/>
        <v>0</v>
      </c>
      <c r="AC140" s="63">
        <f t="shared" si="43"/>
        <v>0</v>
      </c>
      <c r="AD140" s="84" t="str">
        <f t="shared" si="44"/>
        <v>-</v>
      </c>
      <c r="AE140" s="62">
        <f t="shared" si="45"/>
        <v>1</v>
      </c>
      <c r="AF140" s="63">
        <f t="shared" si="46"/>
        <v>1</v>
      </c>
      <c r="AG140" s="63" t="str">
        <f t="shared" si="47"/>
        <v>Initial</v>
      </c>
      <c r="AH140" s="84" t="str">
        <f t="shared" si="48"/>
        <v>RLIS</v>
      </c>
      <c r="AI140" s="85">
        <f t="shared" si="49"/>
        <v>0</v>
      </c>
    </row>
    <row r="141" spans="1:35" ht="15">
      <c r="A141" s="60" t="s">
        <v>1056</v>
      </c>
      <c r="B141" s="61" t="s">
        <v>1057</v>
      </c>
      <c r="C141" s="62" t="s">
        <v>1058</v>
      </c>
      <c r="D141" s="63" t="s">
        <v>1059</v>
      </c>
      <c r="E141" s="63" t="s">
        <v>896</v>
      </c>
      <c r="F141" s="64" t="s">
        <v>44</v>
      </c>
      <c r="G141" s="65" t="s">
        <v>897</v>
      </c>
      <c r="H141" s="66" t="s">
        <v>1060</v>
      </c>
      <c r="I141" s="67">
        <v>2288671377</v>
      </c>
      <c r="J141" s="68"/>
      <c r="K141" s="69"/>
      <c r="L141" s="70"/>
      <c r="M141" s="71"/>
      <c r="N141" s="72"/>
      <c r="O141" s="73"/>
      <c r="P141" s="74"/>
      <c r="Q141" s="75"/>
      <c r="R141" s="76"/>
      <c r="S141" s="77"/>
      <c r="T141" s="78"/>
      <c r="U141" s="79"/>
      <c r="V141" s="80"/>
      <c r="W141" s="86"/>
      <c r="X141" s="82"/>
      <c r="Y141" s="83"/>
      <c r="Z141" s="62">
        <f t="shared" si="40"/>
        <v>0</v>
      </c>
      <c r="AA141" s="63">
        <f t="shared" si="41"/>
        <v>0</v>
      </c>
      <c r="AB141" s="63">
        <f t="shared" si="42"/>
        <v>0</v>
      </c>
      <c r="AC141" s="63">
        <f t="shared" si="43"/>
        <v>0</v>
      </c>
      <c r="AD141" s="84" t="str">
        <f t="shared" si="44"/>
        <v>-</v>
      </c>
      <c r="AE141" s="62">
        <f t="shared" si="45"/>
        <v>0</v>
      </c>
      <c r="AF141" s="63">
        <f t="shared" si="46"/>
        <v>0</v>
      </c>
      <c r="AG141" s="63">
        <f t="shared" si="47"/>
        <v>0</v>
      </c>
      <c r="AH141" s="84" t="str">
        <f t="shared" si="48"/>
        <v>-</v>
      </c>
      <c r="AI141" s="85">
        <f t="shared" si="49"/>
        <v>0</v>
      </c>
    </row>
    <row r="142" spans="1:35" ht="15">
      <c r="A142" s="60" t="s">
        <v>563</v>
      </c>
      <c r="B142" s="61" t="s">
        <v>564</v>
      </c>
      <c r="C142" s="62" t="s">
        <v>565</v>
      </c>
      <c r="D142" s="63" t="s">
        <v>566</v>
      </c>
      <c r="E142" s="63" t="s">
        <v>567</v>
      </c>
      <c r="F142" s="64" t="s">
        <v>44</v>
      </c>
      <c r="G142" s="65" t="s">
        <v>568</v>
      </c>
      <c r="H142" s="66" t="s">
        <v>569</v>
      </c>
      <c r="I142" s="67">
        <v>6625639361</v>
      </c>
      <c r="J142" s="68" t="s">
        <v>47</v>
      </c>
      <c r="K142" s="69" t="s">
        <v>48</v>
      </c>
      <c r="L142" s="70"/>
      <c r="M142" s="71">
        <v>4377.53</v>
      </c>
      <c r="N142" s="72"/>
      <c r="O142" s="73">
        <v>30.76414886588857</v>
      </c>
      <c r="P142" s="74" t="s">
        <v>49</v>
      </c>
      <c r="Q142" s="75"/>
      <c r="R142" s="76"/>
      <c r="S142" s="77" t="s">
        <v>49</v>
      </c>
      <c r="T142" s="78">
        <v>334188.1268372524</v>
      </c>
      <c r="U142" s="79">
        <v>11967.24</v>
      </c>
      <c r="V142" s="80">
        <v>21034.029852779673</v>
      </c>
      <c r="W142" s="86">
        <v>29186.62</v>
      </c>
      <c r="X142" s="82" t="s">
        <v>50</v>
      </c>
      <c r="Y142" s="83" t="s">
        <v>50</v>
      </c>
      <c r="Z142" s="62">
        <f t="shared" si="40"/>
        <v>0</v>
      </c>
      <c r="AA142" s="63">
        <f t="shared" si="41"/>
        <v>0</v>
      </c>
      <c r="AB142" s="63">
        <f t="shared" si="42"/>
        <v>0</v>
      </c>
      <c r="AC142" s="63">
        <f t="shared" si="43"/>
        <v>0</v>
      </c>
      <c r="AD142" s="84" t="str">
        <f t="shared" si="44"/>
        <v>-</v>
      </c>
      <c r="AE142" s="62">
        <f t="shared" si="45"/>
        <v>1</v>
      </c>
      <c r="AF142" s="63">
        <f t="shared" si="46"/>
        <v>1</v>
      </c>
      <c r="AG142" s="63" t="str">
        <f t="shared" si="47"/>
        <v>Initial</v>
      </c>
      <c r="AH142" s="84" t="str">
        <f t="shared" si="48"/>
        <v>RLIS</v>
      </c>
      <c r="AI142" s="85">
        <f t="shared" si="49"/>
        <v>0</v>
      </c>
    </row>
    <row r="143" spans="1:35" ht="15">
      <c r="A143" s="60" t="s">
        <v>570</v>
      </c>
      <c r="B143" s="61" t="s">
        <v>571</v>
      </c>
      <c r="C143" s="62" t="s">
        <v>572</v>
      </c>
      <c r="D143" s="63" t="s">
        <v>573</v>
      </c>
      <c r="E143" s="63" t="s">
        <v>574</v>
      </c>
      <c r="F143" s="64" t="s">
        <v>44</v>
      </c>
      <c r="G143" s="65" t="s">
        <v>575</v>
      </c>
      <c r="H143" s="66" t="s">
        <v>576</v>
      </c>
      <c r="I143" s="67">
        <v>6017833742</v>
      </c>
      <c r="J143" s="68" t="s">
        <v>65</v>
      </c>
      <c r="K143" s="69" t="s">
        <v>49</v>
      </c>
      <c r="L143" s="70"/>
      <c r="M143" s="71">
        <v>1877.08</v>
      </c>
      <c r="N143" s="72"/>
      <c r="O143" s="73">
        <v>39.12704598597038</v>
      </c>
      <c r="P143" s="74" t="s">
        <v>49</v>
      </c>
      <c r="Q143" s="75"/>
      <c r="R143" s="76"/>
      <c r="S143" s="77" t="s">
        <v>49</v>
      </c>
      <c r="T143" s="78">
        <v>276931.42550298764</v>
      </c>
      <c r="U143" s="79">
        <v>13882.389</v>
      </c>
      <c r="V143" s="80">
        <v>17775.88063092097</v>
      </c>
      <c r="W143" s="86">
        <v>35031.12</v>
      </c>
      <c r="X143" s="82" t="s">
        <v>81</v>
      </c>
      <c r="Y143" s="83" t="s">
        <v>50</v>
      </c>
      <c r="Z143" s="62">
        <f t="shared" si="40"/>
        <v>1</v>
      </c>
      <c r="AA143" s="63">
        <f t="shared" si="41"/>
        <v>0</v>
      </c>
      <c r="AB143" s="63">
        <f t="shared" si="42"/>
        <v>0</v>
      </c>
      <c r="AC143" s="63">
        <f t="shared" si="43"/>
        <v>0</v>
      </c>
      <c r="AD143" s="84" t="str">
        <f t="shared" si="44"/>
        <v>-</v>
      </c>
      <c r="AE143" s="62">
        <f t="shared" si="45"/>
        <v>1</v>
      </c>
      <c r="AF143" s="63">
        <f t="shared" si="46"/>
        <v>1</v>
      </c>
      <c r="AG143" s="63" t="str">
        <f t="shared" si="47"/>
        <v>Initial</v>
      </c>
      <c r="AH143" s="84" t="str">
        <f t="shared" si="48"/>
        <v>RLIS</v>
      </c>
      <c r="AI143" s="85">
        <f t="shared" si="49"/>
        <v>0</v>
      </c>
    </row>
    <row r="144" spans="1:35" ht="15">
      <c r="A144" s="60" t="s">
        <v>577</v>
      </c>
      <c r="B144" s="61" t="s">
        <v>578</v>
      </c>
      <c r="C144" s="62" t="s">
        <v>579</v>
      </c>
      <c r="D144" s="63" t="s">
        <v>580</v>
      </c>
      <c r="E144" s="63" t="s">
        <v>581</v>
      </c>
      <c r="F144" s="64" t="s">
        <v>44</v>
      </c>
      <c r="G144" s="65" t="s">
        <v>582</v>
      </c>
      <c r="H144" s="66" t="s">
        <v>583</v>
      </c>
      <c r="I144" s="67">
        <v>6628377156</v>
      </c>
      <c r="J144" s="68" t="s">
        <v>47</v>
      </c>
      <c r="K144" s="69" t="s">
        <v>48</v>
      </c>
      <c r="L144" s="70"/>
      <c r="M144" s="71">
        <v>2622.33</v>
      </c>
      <c r="N144" s="72"/>
      <c r="O144" s="73">
        <v>25.010250102501026</v>
      </c>
      <c r="P144" s="74" t="s">
        <v>49</v>
      </c>
      <c r="Q144" s="75"/>
      <c r="R144" s="76"/>
      <c r="S144" s="77" t="s">
        <v>49</v>
      </c>
      <c r="T144" s="78">
        <v>158615.96518120522</v>
      </c>
      <c r="U144" s="79">
        <v>5759.56</v>
      </c>
      <c r="V144" s="80">
        <v>11213.27395517787</v>
      </c>
      <c r="W144" s="86">
        <v>13454.55</v>
      </c>
      <c r="X144" s="82" t="s">
        <v>50</v>
      </c>
      <c r="Y144" s="83" t="s">
        <v>50</v>
      </c>
      <c r="Z144" s="62">
        <f t="shared" si="40"/>
        <v>0</v>
      </c>
      <c r="AA144" s="63">
        <f t="shared" si="41"/>
        <v>0</v>
      </c>
      <c r="AB144" s="63">
        <f t="shared" si="42"/>
        <v>0</v>
      </c>
      <c r="AC144" s="63">
        <f t="shared" si="43"/>
        <v>0</v>
      </c>
      <c r="AD144" s="84" t="str">
        <f t="shared" si="44"/>
        <v>-</v>
      </c>
      <c r="AE144" s="62">
        <f t="shared" si="45"/>
        <v>1</v>
      </c>
      <c r="AF144" s="63">
        <f t="shared" si="46"/>
        <v>1</v>
      </c>
      <c r="AG144" s="63" t="str">
        <f t="shared" si="47"/>
        <v>Initial</v>
      </c>
      <c r="AH144" s="84" t="str">
        <f t="shared" si="48"/>
        <v>RLIS</v>
      </c>
      <c r="AI144" s="85">
        <f t="shared" si="49"/>
        <v>0</v>
      </c>
    </row>
    <row r="145" spans="1:35" ht="15">
      <c r="A145" s="60" t="s">
        <v>584</v>
      </c>
      <c r="B145" s="61" t="s">
        <v>585</v>
      </c>
      <c r="C145" s="62" t="s">
        <v>586</v>
      </c>
      <c r="D145" s="63" t="s">
        <v>587</v>
      </c>
      <c r="E145" s="63" t="s">
        <v>487</v>
      </c>
      <c r="F145" s="64" t="s">
        <v>44</v>
      </c>
      <c r="G145" s="65" t="s">
        <v>488</v>
      </c>
      <c r="H145" s="66" t="s">
        <v>588</v>
      </c>
      <c r="I145" s="67">
        <v>6623244050</v>
      </c>
      <c r="J145" s="68" t="s">
        <v>73</v>
      </c>
      <c r="K145" s="69" t="s">
        <v>48</v>
      </c>
      <c r="L145" s="70"/>
      <c r="M145" s="71">
        <v>4044.5</v>
      </c>
      <c r="N145" s="72"/>
      <c r="O145" s="73">
        <v>29.070650797670293</v>
      </c>
      <c r="P145" s="74" t="s">
        <v>49</v>
      </c>
      <c r="Q145" s="75"/>
      <c r="R145" s="76"/>
      <c r="S145" s="77" t="s">
        <v>49</v>
      </c>
      <c r="T145" s="78">
        <v>291863.4321266122</v>
      </c>
      <c r="U145" s="79">
        <v>10430.71</v>
      </c>
      <c r="V145" s="80">
        <v>17149.804220116333</v>
      </c>
      <c r="W145" s="86">
        <v>25248.73</v>
      </c>
      <c r="X145" s="82" t="s">
        <v>50</v>
      </c>
      <c r="Y145" s="83" t="s">
        <v>50</v>
      </c>
      <c r="Z145" s="62">
        <f t="shared" si="40"/>
        <v>0</v>
      </c>
      <c r="AA145" s="63">
        <f t="shared" si="41"/>
        <v>0</v>
      </c>
      <c r="AB145" s="63">
        <f t="shared" si="42"/>
        <v>0</v>
      </c>
      <c r="AC145" s="63">
        <f t="shared" si="43"/>
        <v>0</v>
      </c>
      <c r="AD145" s="84" t="str">
        <f t="shared" si="44"/>
        <v>-</v>
      </c>
      <c r="AE145" s="62">
        <f t="shared" si="45"/>
        <v>1</v>
      </c>
      <c r="AF145" s="63">
        <f t="shared" si="46"/>
        <v>1</v>
      </c>
      <c r="AG145" s="63" t="str">
        <f t="shared" si="47"/>
        <v>Initial</v>
      </c>
      <c r="AH145" s="84" t="str">
        <f t="shared" si="48"/>
        <v>RLIS</v>
      </c>
      <c r="AI145" s="85">
        <f t="shared" si="49"/>
        <v>0</v>
      </c>
    </row>
    <row r="146" spans="1:35" ht="15">
      <c r="A146" s="60" t="s">
        <v>1061</v>
      </c>
      <c r="B146" s="61" t="s">
        <v>1062</v>
      </c>
      <c r="C146" s="62" t="s">
        <v>1063</v>
      </c>
      <c r="D146" s="63" t="s">
        <v>1064</v>
      </c>
      <c r="E146" s="63" t="s">
        <v>1065</v>
      </c>
      <c r="F146" s="64" t="s">
        <v>44</v>
      </c>
      <c r="G146" s="65" t="s">
        <v>1066</v>
      </c>
      <c r="H146" s="66" t="s">
        <v>1067</v>
      </c>
      <c r="I146" s="67">
        <v>6019287247</v>
      </c>
      <c r="J146" s="68" t="s">
        <v>721</v>
      </c>
      <c r="K146" s="69" t="s">
        <v>48</v>
      </c>
      <c r="L146" s="70"/>
      <c r="M146" s="71">
        <v>2695.82</v>
      </c>
      <c r="N146" s="72"/>
      <c r="O146" s="73">
        <v>23.42837512882171</v>
      </c>
      <c r="P146" s="74" t="s">
        <v>49</v>
      </c>
      <c r="Q146" s="75"/>
      <c r="R146" s="76"/>
      <c r="S146" s="77" t="s">
        <v>48</v>
      </c>
      <c r="T146" s="78">
        <v>216234.70830427087</v>
      </c>
      <c r="U146" s="79">
        <v>6143.25</v>
      </c>
      <c r="V146" s="80">
        <v>11628.177530260211</v>
      </c>
      <c r="W146" s="86">
        <v>13830.26</v>
      </c>
      <c r="X146" s="82" t="s">
        <v>50</v>
      </c>
      <c r="Y146" s="83" t="s">
        <v>50</v>
      </c>
      <c r="Z146" s="62">
        <f t="shared" si="40"/>
        <v>0</v>
      </c>
      <c r="AA146" s="63">
        <f t="shared" si="41"/>
        <v>0</v>
      </c>
      <c r="AB146" s="63">
        <f t="shared" si="42"/>
        <v>0</v>
      </c>
      <c r="AC146" s="63">
        <f t="shared" si="43"/>
        <v>0</v>
      </c>
      <c r="AD146" s="84" t="str">
        <f t="shared" si="44"/>
        <v>-</v>
      </c>
      <c r="AE146" s="62">
        <f t="shared" si="45"/>
        <v>0</v>
      </c>
      <c r="AF146" s="63">
        <f t="shared" si="46"/>
        <v>1</v>
      </c>
      <c r="AG146" s="63">
        <f t="shared" si="47"/>
        <v>0</v>
      </c>
      <c r="AH146" s="84" t="str">
        <f t="shared" si="48"/>
        <v>-</v>
      </c>
      <c r="AI146" s="85">
        <f t="shared" si="49"/>
        <v>0</v>
      </c>
    </row>
    <row r="147" spans="1:35" ht="15">
      <c r="A147" s="60" t="s">
        <v>1068</v>
      </c>
      <c r="B147" s="61" t="s">
        <v>1069</v>
      </c>
      <c r="C147" s="62" t="s">
        <v>1070</v>
      </c>
      <c r="D147" s="63" t="s">
        <v>1071</v>
      </c>
      <c r="E147" s="63" t="s">
        <v>874</v>
      </c>
      <c r="F147" s="64" t="s">
        <v>44</v>
      </c>
      <c r="G147" s="65" t="s">
        <v>875</v>
      </c>
      <c r="H147" s="66" t="s">
        <v>1072</v>
      </c>
      <c r="I147" s="67">
        <v>6625137739</v>
      </c>
      <c r="J147" s="68" t="s">
        <v>73</v>
      </c>
      <c r="K147" s="69" t="s">
        <v>48</v>
      </c>
      <c r="L147" s="70"/>
      <c r="M147" s="71"/>
      <c r="N147" s="72"/>
      <c r="O147" s="73" t="s">
        <v>745</v>
      </c>
      <c r="P147" s="74" t="s">
        <v>48</v>
      </c>
      <c r="Q147" s="75"/>
      <c r="R147" s="76"/>
      <c r="S147" s="77" t="s">
        <v>49</v>
      </c>
      <c r="T147" s="78">
        <v>0</v>
      </c>
      <c r="U147" s="79"/>
      <c r="V147" s="80">
        <v>0</v>
      </c>
      <c r="W147" s="86"/>
      <c r="X147" s="82"/>
      <c r="Y147" s="83"/>
      <c r="Z147" s="62">
        <f t="shared" si="40"/>
        <v>0</v>
      </c>
      <c r="AA147" s="63">
        <f t="shared" si="41"/>
        <v>0</v>
      </c>
      <c r="AB147" s="63">
        <f t="shared" si="42"/>
        <v>0</v>
      </c>
      <c r="AC147" s="63">
        <f t="shared" si="43"/>
        <v>0</v>
      </c>
      <c r="AD147" s="84" t="str">
        <f t="shared" si="44"/>
        <v>-</v>
      </c>
      <c r="AE147" s="62">
        <f t="shared" si="45"/>
        <v>1</v>
      </c>
      <c r="AF147" s="63">
        <f t="shared" si="46"/>
        <v>0</v>
      </c>
      <c r="AG147" s="63">
        <f t="shared" si="47"/>
        <v>0</v>
      </c>
      <c r="AH147" s="84" t="str">
        <f t="shared" si="48"/>
        <v>-</v>
      </c>
      <c r="AI147" s="85">
        <f t="shared" si="49"/>
        <v>0</v>
      </c>
    </row>
    <row r="148" spans="1:35" ht="15">
      <c r="A148" s="60" t="s">
        <v>589</v>
      </c>
      <c r="B148" s="61" t="s">
        <v>590</v>
      </c>
      <c r="C148" s="62" t="s">
        <v>591</v>
      </c>
      <c r="D148" s="63" t="s">
        <v>592</v>
      </c>
      <c r="E148" s="63" t="s">
        <v>290</v>
      </c>
      <c r="F148" s="64" t="s">
        <v>44</v>
      </c>
      <c r="G148" s="65" t="s">
        <v>291</v>
      </c>
      <c r="H148" s="66" t="s">
        <v>46</v>
      </c>
      <c r="I148" s="67">
        <v>6628874919</v>
      </c>
      <c r="J148" s="68" t="s">
        <v>47</v>
      </c>
      <c r="K148" s="69" t="s">
        <v>48</v>
      </c>
      <c r="L148" s="70"/>
      <c r="M148" s="71">
        <v>1648.36</v>
      </c>
      <c r="N148" s="72"/>
      <c r="O148" s="73">
        <v>48.41650671785029</v>
      </c>
      <c r="P148" s="74" t="s">
        <v>49</v>
      </c>
      <c r="Q148" s="75"/>
      <c r="R148" s="76"/>
      <c r="S148" s="77" t="s">
        <v>49</v>
      </c>
      <c r="T148" s="78">
        <v>291802.6061999483</v>
      </c>
      <c r="U148" s="79">
        <v>15398.93</v>
      </c>
      <c r="V148" s="80">
        <v>18984.21963872857</v>
      </c>
      <c r="W148" s="86">
        <v>44638.7</v>
      </c>
      <c r="X148" s="82" t="s">
        <v>50</v>
      </c>
      <c r="Y148" s="83" t="s">
        <v>50</v>
      </c>
      <c r="Z148" s="62">
        <f t="shared" si="40"/>
        <v>0</v>
      </c>
      <c r="AA148" s="63">
        <f t="shared" si="41"/>
        <v>0</v>
      </c>
      <c r="AB148" s="63">
        <f t="shared" si="42"/>
        <v>0</v>
      </c>
      <c r="AC148" s="63">
        <f t="shared" si="43"/>
        <v>0</v>
      </c>
      <c r="AD148" s="84" t="str">
        <f t="shared" si="44"/>
        <v>-</v>
      </c>
      <c r="AE148" s="62">
        <f t="shared" si="45"/>
        <v>1</v>
      </c>
      <c r="AF148" s="63">
        <f t="shared" si="46"/>
        <v>1</v>
      </c>
      <c r="AG148" s="63" t="str">
        <f t="shared" si="47"/>
        <v>Initial</v>
      </c>
      <c r="AH148" s="84" t="str">
        <f t="shared" si="48"/>
        <v>RLIS</v>
      </c>
      <c r="AI148" s="85">
        <f t="shared" si="49"/>
        <v>0</v>
      </c>
    </row>
    <row r="149" spans="1:35" ht="15">
      <c r="A149" s="60" t="s">
        <v>1073</v>
      </c>
      <c r="B149" s="61" t="s">
        <v>1074</v>
      </c>
      <c r="C149" s="62" t="s">
        <v>1075</v>
      </c>
      <c r="D149" s="63" t="s">
        <v>1076</v>
      </c>
      <c r="E149" s="63" t="s">
        <v>1039</v>
      </c>
      <c r="F149" s="64" t="s">
        <v>44</v>
      </c>
      <c r="G149" s="65" t="s">
        <v>1040</v>
      </c>
      <c r="H149" s="66" t="s">
        <v>1077</v>
      </c>
      <c r="I149" s="67">
        <v>6625625861</v>
      </c>
      <c r="J149" s="68" t="s">
        <v>766</v>
      </c>
      <c r="K149" s="69" t="s">
        <v>48</v>
      </c>
      <c r="L149" s="70"/>
      <c r="M149" s="71">
        <v>2934.21</v>
      </c>
      <c r="N149" s="72"/>
      <c r="O149" s="73">
        <v>16.71111111111111</v>
      </c>
      <c r="P149" s="74" t="s">
        <v>48</v>
      </c>
      <c r="Q149" s="75"/>
      <c r="R149" s="76"/>
      <c r="S149" s="77" t="s">
        <v>48</v>
      </c>
      <c r="T149" s="78">
        <v>210149.99188227218</v>
      </c>
      <c r="U149" s="79">
        <v>4862.72</v>
      </c>
      <c r="V149" s="80">
        <v>11320.919859963298</v>
      </c>
      <c r="W149" s="86">
        <v>8981.84</v>
      </c>
      <c r="X149" s="82" t="s">
        <v>50</v>
      </c>
      <c r="Y149" s="83" t="s">
        <v>50</v>
      </c>
      <c r="Z149" s="62">
        <f t="shared" si="40"/>
        <v>0</v>
      </c>
      <c r="AA149" s="63">
        <f t="shared" si="41"/>
        <v>0</v>
      </c>
      <c r="AB149" s="63">
        <f t="shared" si="42"/>
        <v>0</v>
      </c>
      <c r="AC149" s="63">
        <f t="shared" si="43"/>
        <v>0</v>
      </c>
      <c r="AD149" s="84" t="str">
        <f t="shared" si="44"/>
        <v>-</v>
      </c>
      <c r="AE149" s="62">
        <f t="shared" si="45"/>
        <v>0</v>
      </c>
      <c r="AF149" s="63">
        <f t="shared" si="46"/>
        <v>0</v>
      </c>
      <c r="AG149" s="63">
        <f t="shared" si="47"/>
        <v>0</v>
      </c>
      <c r="AH149" s="84" t="str">
        <f t="shared" si="48"/>
        <v>-</v>
      </c>
      <c r="AI149" s="85">
        <f t="shared" si="49"/>
        <v>0</v>
      </c>
    </row>
    <row r="150" spans="1:35" ht="15">
      <c r="A150" s="60" t="s">
        <v>593</v>
      </c>
      <c r="B150" s="61" t="s">
        <v>594</v>
      </c>
      <c r="C150" s="62" t="s">
        <v>595</v>
      </c>
      <c r="D150" s="63" t="s">
        <v>596</v>
      </c>
      <c r="E150" s="63" t="s">
        <v>597</v>
      </c>
      <c r="F150" s="64" t="s">
        <v>44</v>
      </c>
      <c r="G150" s="65" t="s">
        <v>598</v>
      </c>
      <c r="H150" s="66" t="s">
        <v>599</v>
      </c>
      <c r="I150" s="67">
        <v>6624233206</v>
      </c>
      <c r="J150" s="68" t="s">
        <v>47</v>
      </c>
      <c r="K150" s="69" t="s">
        <v>48</v>
      </c>
      <c r="L150" s="70"/>
      <c r="M150" s="71">
        <v>3141.51</v>
      </c>
      <c r="N150" s="72"/>
      <c r="O150" s="73">
        <v>22.53384912959381</v>
      </c>
      <c r="P150" s="74" t="s">
        <v>49</v>
      </c>
      <c r="Q150" s="75"/>
      <c r="R150" s="76"/>
      <c r="S150" s="77" t="s">
        <v>49</v>
      </c>
      <c r="T150" s="78">
        <v>196641.15822271953</v>
      </c>
      <c r="U150" s="79">
        <v>5504.55</v>
      </c>
      <c r="V150" s="80">
        <v>12305.150499602878</v>
      </c>
      <c r="W150" s="86">
        <v>11257.83</v>
      </c>
      <c r="X150" s="82" t="s">
        <v>50</v>
      </c>
      <c r="Y150" s="83" t="s">
        <v>50</v>
      </c>
      <c r="Z150" s="62">
        <f t="shared" si="40"/>
        <v>0</v>
      </c>
      <c r="AA150" s="63">
        <f t="shared" si="41"/>
        <v>0</v>
      </c>
      <c r="AB150" s="63">
        <f t="shared" si="42"/>
        <v>0</v>
      </c>
      <c r="AC150" s="63">
        <f t="shared" si="43"/>
        <v>0</v>
      </c>
      <c r="AD150" s="84" t="str">
        <f t="shared" si="44"/>
        <v>-</v>
      </c>
      <c r="AE150" s="62">
        <f t="shared" si="45"/>
        <v>1</v>
      </c>
      <c r="AF150" s="63">
        <f t="shared" si="46"/>
        <v>1</v>
      </c>
      <c r="AG150" s="63" t="str">
        <f t="shared" si="47"/>
        <v>Initial</v>
      </c>
      <c r="AH150" s="84" t="str">
        <f t="shared" si="48"/>
        <v>RLIS</v>
      </c>
      <c r="AI150" s="85">
        <f t="shared" si="49"/>
        <v>0</v>
      </c>
    </row>
    <row r="151" spans="1:35" ht="15">
      <c r="A151" s="60" t="s">
        <v>1078</v>
      </c>
      <c r="B151" s="61" t="s">
        <v>1079</v>
      </c>
      <c r="C151" s="62" t="s">
        <v>1080</v>
      </c>
      <c r="D151" s="63" t="s">
        <v>1081</v>
      </c>
      <c r="E151" s="63" t="s">
        <v>1082</v>
      </c>
      <c r="F151" s="64" t="s">
        <v>44</v>
      </c>
      <c r="G151" s="65" t="s">
        <v>1083</v>
      </c>
      <c r="H151" s="66" t="s">
        <v>1084</v>
      </c>
      <c r="I151" s="67">
        <v>6623632811</v>
      </c>
      <c r="J151" s="68" t="s">
        <v>766</v>
      </c>
      <c r="K151" s="69" t="s">
        <v>48</v>
      </c>
      <c r="L151" s="70"/>
      <c r="M151" s="71">
        <v>2055.97</v>
      </c>
      <c r="N151" s="72"/>
      <c r="O151" s="73">
        <v>35.72068039391226</v>
      </c>
      <c r="P151" s="74" t="s">
        <v>49</v>
      </c>
      <c r="Q151" s="75"/>
      <c r="R151" s="76"/>
      <c r="S151" s="77" t="s">
        <v>48</v>
      </c>
      <c r="T151" s="78">
        <v>196983.8587642257</v>
      </c>
      <c r="U151" s="79">
        <v>9313.04</v>
      </c>
      <c r="V151" s="80">
        <v>13821.134381588792</v>
      </c>
      <c r="W151" s="86">
        <v>24158.52</v>
      </c>
      <c r="X151" s="82" t="s">
        <v>50</v>
      </c>
      <c r="Y151" s="83" t="s">
        <v>50</v>
      </c>
      <c r="Z151" s="62">
        <f t="shared" si="40"/>
        <v>0</v>
      </c>
      <c r="AA151" s="63">
        <f t="shared" si="41"/>
        <v>0</v>
      </c>
      <c r="AB151" s="63">
        <f t="shared" si="42"/>
        <v>0</v>
      </c>
      <c r="AC151" s="63">
        <f t="shared" si="43"/>
        <v>0</v>
      </c>
      <c r="AD151" s="84" t="str">
        <f t="shared" si="44"/>
        <v>-</v>
      </c>
      <c r="AE151" s="62">
        <f t="shared" si="45"/>
        <v>0</v>
      </c>
      <c r="AF151" s="63">
        <f t="shared" si="46"/>
        <v>1</v>
      </c>
      <c r="AG151" s="63">
        <f t="shared" si="47"/>
        <v>0</v>
      </c>
      <c r="AH151" s="84" t="str">
        <f t="shared" si="48"/>
        <v>-</v>
      </c>
      <c r="AI151" s="85">
        <f t="shared" si="49"/>
        <v>0</v>
      </c>
    </row>
    <row r="152" spans="1:35" ht="15">
      <c r="A152" s="60" t="s">
        <v>1085</v>
      </c>
      <c r="B152" s="61" t="s">
        <v>1086</v>
      </c>
      <c r="C152" s="62" t="s">
        <v>1087</v>
      </c>
      <c r="D152" s="63" t="s">
        <v>1088</v>
      </c>
      <c r="E152" s="63" t="s">
        <v>349</v>
      </c>
      <c r="F152" s="64" t="s">
        <v>44</v>
      </c>
      <c r="G152" s="65" t="s">
        <v>350</v>
      </c>
      <c r="H152" s="66" t="s">
        <v>1089</v>
      </c>
      <c r="I152" s="67">
        <v>6628418850</v>
      </c>
      <c r="J152" s="68" t="s">
        <v>801</v>
      </c>
      <c r="K152" s="69" t="s">
        <v>48</v>
      </c>
      <c r="L152" s="70"/>
      <c r="M152" s="71">
        <v>6898</v>
      </c>
      <c r="N152" s="72"/>
      <c r="O152" s="73">
        <v>21.7173712630054</v>
      </c>
      <c r="P152" s="74" t="s">
        <v>49</v>
      </c>
      <c r="Q152" s="75"/>
      <c r="R152" s="76"/>
      <c r="S152" s="77" t="s">
        <v>48</v>
      </c>
      <c r="T152" s="78">
        <v>402430.6794913473</v>
      </c>
      <c r="U152" s="79">
        <v>13941.77</v>
      </c>
      <c r="V152" s="80">
        <v>30118.071083062816</v>
      </c>
      <c r="W152" s="86">
        <v>28805.99</v>
      </c>
      <c r="X152" s="82" t="s">
        <v>50</v>
      </c>
      <c r="Y152" s="83" t="s">
        <v>50</v>
      </c>
      <c r="Z152" s="62">
        <f t="shared" si="40"/>
        <v>0</v>
      </c>
      <c r="AA152" s="63">
        <f t="shared" si="41"/>
        <v>0</v>
      </c>
      <c r="AB152" s="63">
        <f t="shared" si="42"/>
        <v>0</v>
      </c>
      <c r="AC152" s="63">
        <f t="shared" si="43"/>
        <v>0</v>
      </c>
      <c r="AD152" s="84" t="str">
        <f t="shared" si="44"/>
        <v>-</v>
      </c>
      <c r="AE152" s="62">
        <f t="shared" si="45"/>
        <v>0</v>
      </c>
      <c r="AF152" s="63">
        <f t="shared" si="46"/>
        <v>1</v>
      </c>
      <c r="AG152" s="63">
        <f t="shared" si="47"/>
        <v>0</v>
      </c>
      <c r="AH152" s="84" t="str">
        <f t="shared" si="48"/>
        <v>-</v>
      </c>
      <c r="AI152" s="85">
        <f t="shared" si="49"/>
        <v>0</v>
      </c>
    </row>
    <row r="153" spans="1:35" ht="15">
      <c r="A153" s="60" t="s">
        <v>1090</v>
      </c>
      <c r="B153" s="61" t="s">
        <v>1091</v>
      </c>
      <c r="C153" s="62" t="s">
        <v>1092</v>
      </c>
      <c r="D153" s="63" t="s">
        <v>1093</v>
      </c>
      <c r="E153" s="63" t="s">
        <v>432</v>
      </c>
      <c r="F153" s="64" t="s">
        <v>44</v>
      </c>
      <c r="G153" s="65" t="s">
        <v>433</v>
      </c>
      <c r="H153" s="66" t="s">
        <v>46</v>
      </c>
      <c r="I153" s="67">
        <v>6625341960</v>
      </c>
      <c r="J153" s="68" t="s">
        <v>65</v>
      </c>
      <c r="K153" s="69" t="s">
        <v>49</v>
      </c>
      <c r="L153" s="70"/>
      <c r="M153" s="71">
        <v>2617.72</v>
      </c>
      <c r="N153" s="72"/>
      <c r="O153" s="73">
        <v>17.03146374829001</v>
      </c>
      <c r="P153" s="74" t="s">
        <v>48</v>
      </c>
      <c r="Q153" s="75"/>
      <c r="R153" s="76"/>
      <c r="S153" s="77" t="s">
        <v>49</v>
      </c>
      <c r="T153" s="78">
        <v>128169.81175804207</v>
      </c>
      <c r="U153" s="79">
        <v>3901.42</v>
      </c>
      <c r="V153" s="80">
        <v>9063.929015128117</v>
      </c>
      <c r="W153" s="86">
        <v>7398.93</v>
      </c>
      <c r="X153" s="82" t="s">
        <v>50</v>
      </c>
      <c r="Y153" s="83" t="s">
        <v>50</v>
      </c>
      <c r="Z153" s="62">
        <f t="shared" si="40"/>
        <v>1</v>
      </c>
      <c r="AA153" s="63">
        <f t="shared" si="41"/>
        <v>0</v>
      </c>
      <c r="AB153" s="63">
        <f t="shared" si="42"/>
        <v>0</v>
      </c>
      <c r="AC153" s="63">
        <f t="shared" si="43"/>
        <v>0</v>
      </c>
      <c r="AD153" s="84" t="str">
        <f t="shared" si="44"/>
        <v>-</v>
      </c>
      <c r="AE153" s="62">
        <f t="shared" si="45"/>
        <v>1</v>
      </c>
      <c r="AF153" s="63">
        <f t="shared" si="46"/>
        <v>0</v>
      </c>
      <c r="AG153" s="63">
        <f t="shared" si="47"/>
        <v>0</v>
      </c>
      <c r="AH153" s="84" t="str">
        <f t="shared" si="48"/>
        <v>-</v>
      </c>
      <c r="AI153" s="85">
        <f t="shared" si="49"/>
        <v>0</v>
      </c>
    </row>
    <row r="154" spans="1:35" ht="15">
      <c r="A154" s="60" t="s">
        <v>600</v>
      </c>
      <c r="B154" s="61" t="s">
        <v>601</v>
      </c>
      <c r="C154" s="62" t="s">
        <v>602</v>
      </c>
      <c r="D154" s="63" t="s">
        <v>603</v>
      </c>
      <c r="E154" s="63" t="s">
        <v>604</v>
      </c>
      <c r="F154" s="64" t="s">
        <v>44</v>
      </c>
      <c r="G154" s="65" t="s">
        <v>605</v>
      </c>
      <c r="H154" s="66" t="s">
        <v>182</v>
      </c>
      <c r="I154" s="67">
        <v>6017749579</v>
      </c>
      <c r="J154" s="68" t="s">
        <v>65</v>
      </c>
      <c r="K154" s="69" t="s">
        <v>49</v>
      </c>
      <c r="L154" s="70"/>
      <c r="M154" s="71">
        <v>857.31</v>
      </c>
      <c r="N154" s="72"/>
      <c r="O154" s="73">
        <v>30.79754601226994</v>
      </c>
      <c r="P154" s="74" t="s">
        <v>49</v>
      </c>
      <c r="Q154" s="75"/>
      <c r="R154" s="76"/>
      <c r="S154" s="77" t="s">
        <v>49</v>
      </c>
      <c r="T154" s="78">
        <v>60335.57690009057</v>
      </c>
      <c r="U154" s="79">
        <v>2505.1</v>
      </c>
      <c r="V154" s="80">
        <v>4400.94890038904</v>
      </c>
      <c r="W154" s="86">
        <v>5747.51</v>
      </c>
      <c r="X154" s="82" t="s">
        <v>81</v>
      </c>
      <c r="Y154" s="83" t="s">
        <v>50</v>
      </c>
      <c r="Z154" s="62">
        <f t="shared" si="40"/>
        <v>1</v>
      </c>
      <c r="AA154" s="63">
        <f t="shared" si="41"/>
        <v>0</v>
      </c>
      <c r="AB154" s="63">
        <f t="shared" si="42"/>
        <v>0</v>
      </c>
      <c r="AC154" s="63">
        <f t="shared" si="43"/>
        <v>0</v>
      </c>
      <c r="AD154" s="84" t="str">
        <f t="shared" si="44"/>
        <v>-</v>
      </c>
      <c r="AE154" s="62">
        <f t="shared" si="45"/>
        <v>1</v>
      </c>
      <c r="AF154" s="63">
        <f t="shared" si="46"/>
        <v>1</v>
      </c>
      <c r="AG154" s="63" t="str">
        <f t="shared" si="47"/>
        <v>Initial</v>
      </c>
      <c r="AH154" s="84" t="str">
        <f t="shared" si="48"/>
        <v>RLIS</v>
      </c>
      <c r="AI154" s="85">
        <f t="shared" si="49"/>
        <v>0</v>
      </c>
    </row>
    <row r="155" spans="1:35" ht="15">
      <c r="A155" s="60" t="s">
        <v>606</v>
      </c>
      <c r="B155" s="61" t="s">
        <v>607</v>
      </c>
      <c r="C155" s="62" t="s">
        <v>608</v>
      </c>
      <c r="D155" s="63" t="s">
        <v>609</v>
      </c>
      <c r="E155" s="63" t="s">
        <v>610</v>
      </c>
      <c r="F155" s="64" t="s">
        <v>44</v>
      </c>
      <c r="G155" s="65" t="s">
        <v>611</v>
      </c>
      <c r="H155" s="66" t="s">
        <v>46</v>
      </c>
      <c r="I155" s="67">
        <v>6016385122</v>
      </c>
      <c r="J155" s="68" t="s">
        <v>47</v>
      </c>
      <c r="K155" s="69" t="s">
        <v>48</v>
      </c>
      <c r="L155" s="70"/>
      <c r="M155" s="71">
        <v>8627.46</v>
      </c>
      <c r="N155" s="72"/>
      <c r="O155" s="73">
        <v>28.804060484297345</v>
      </c>
      <c r="P155" s="74" t="s">
        <v>49</v>
      </c>
      <c r="Q155" s="75"/>
      <c r="R155" s="76"/>
      <c r="S155" s="77" t="s">
        <v>49</v>
      </c>
      <c r="T155" s="78">
        <v>716571.1490803029</v>
      </c>
      <c r="U155" s="79">
        <v>24216.87</v>
      </c>
      <c r="V155" s="80">
        <v>43210.07462973891</v>
      </c>
      <c r="W155" s="86">
        <v>58104.12</v>
      </c>
      <c r="X155" s="82" t="s">
        <v>50</v>
      </c>
      <c r="Y155" s="83" t="s">
        <v>50</v>
      </c>
      <c r="Z155" s="62">
        <f t="shared" si="40"/>
        <v>0</v>
      </c>
      <c r="AA155" s="63">
        <f t="shared" si="41"/>
        <v>0</v>
      </c>
      <c r="AB155" s="63">
        <f t="shared" si="42"/>
        <v>0</v>
      </c>
      <c r="AC155" s="63">
        <f t="shared" si="43"/>
        <v>0</v>
      </c>
      <c r="AD155" s="84" t="str">
        <f t="shared" si="44"/>
        <v>-</v>
      </c>
      <c r="AE155" s="62">
        <f t="shared" si="45"/>
        <v>1</v>
      </c>
      <c r="AF155" s="63">
        <f t="shared" si="46"/>
        <v>1</v>
      </c>
      <c r="AG155" s="63" t="str">
        <f t="shared" si="47"/>
        <v>Initial</v>
      </c>
      <c r="AH155" s="84" t="str">
        <f t="shared" si="48"/>
        <v>RLIS</v>
      </c>
      <c r="AI155" s="85">
        <f t="shared" si="49"/>
        <v>0</v>
      </c>
    </row>
    <row r="156" spans="1:35" ht="15">
      <c r="A156" s="60" t="s">
        <v>612</v>
      </c>
      <c r="B156" s="61" t="s">
        <v>613</v>
      </c>
      <c r="C156" s="62" t="s">
        <v>614</v>
      </c>
      <c r="D156" s="63" t="s">
        <v>615</v>
      </c>
      <c r="E156" s="63" t="s">
        <v>616</v>
      </c>
      <c r="F156" s="64" t="s">
        <v>44</v>
      </c>
      <c r="G156" s="65" t="s">
        <v>617</v>
      </c>
      <c r="H156" s="66" t="s">
        <v>618</v>
      </c>
      <c r="I156" s="67">
        <v>6018763401</v>
      </c>
      <c r="J156" s="68" t="s">
        <v>65</v>
      </c>
      <c r="K156" s="69" t="s">
        <v>49</v>
      </c>
      <c r="L156" s="70"/>
      <c r="M156" s="71">
        <v>2446.17</v>
      </c>
      <c r="N156" s="72"/>
      <c r="O156" s="73">
        <v>36.74825174825175</v>
      </c>
      <c r="P156" s="74" t="s">
        <v>49</v>
      </c>
      <c r="Q156" s="75"/>
      <c r="R156" s="76"/>
      <c r="S156" s="77" t="s">
        <v>49</v>
      </c>
      <c r="T156" s="78">
        <v>315836.22432690987</v>
      </c>
      <c r="U156" s="79">
        <v>13296.73</v>
      </c>
      <c r="V156" s="80">
        <v>17271.7204074609</v>
      </c>
      <c r="W156" s="86">
        <v>40108.81</v>
      </c>
      <c r="X156" s="82" t="s">
        <v>50</v>
      </c>
      <c r="Y156" s="83" t="s">
        <v>50</v>
      </c>
      <c r="Z156" s="62">
        <f t="shared" si="40"/>
        <v>1</v>
      </c>
      <c r="AA156" s="63">
        <f t="shared" si="41"/>
        <v>0</v>
      </c>
      <c r="AB156" s="63">
        <f t="shared" si="42"/>
        <v>0</v>
      </c>
      <c r="AC156" s="63">
        <f t="shared" si="43"/>
        <v>0</v>
      </c>
      <c r="AD156" s="84" t="str">
        <f t="shared" si="44"/>
        <v>-</v>
      </c>
      <c r="AE156" s="62">
        <f t="shared" si="45"/>
        <v>1</v>
      </c>
      <c r="AF156" s="63">
        <f t="shared" si="46"/>
        <v>1</v>
      </c>
      <c r="AG156" s="63" t="str">
        <f t="shared" si="47"/>
        <v>Initial</v>
      </c>
      <c r="AH156" s="84" t="str">
        <f t="shared" si="48"/>
        <v>RLIS</v>
      </c>
      <c r="AI156" s="85">
        <f t="shared" si="49"/>
        <v>0</v>
      </c>
    </row>
    <row r="157" spans="1:35" ht="15">
      <c r="A157" s="60" t="s">
        <v>619</v>
      </c>
      <c r="B157" s="61" t="s">
        <v>620</v>
      </c>
      <c r="C157" s="62" t="s">
        <v>621</v>
      </c>
      <c r="D157" s="63" t="s">
        <v>622</v>
      </c>
      <c r="E157" s="63" t="s">
        <v>623</v>
      </c>
      <c r="F157" s="64" t="s">
        <v>44</v>
      </c>
      <c r="G157" s="65" t="s">
        <v>624</v>
      </c>
      <c r="H157" s="66" t="s">
        <v>625</v>
      </c>
      <c r="I157" s="67">
        <v>6624731203</v>
      </c>
      <c r="J157" s="68" t="s">
        <v>73</v>
      </c>
      <c r="K157" s="69" t="s">
        <v>48</v>
      </c>
      <c r="L157" s="70"/>
      <c r="M157" s="71">
        <v>1270.04</v>
      </c>
      <c r="N157" s="72"/>
      <c r="O157" s="73">
        <v>29.83128834355828</v>
      </c>
      <c r="P157" s="74" t="s">
        <v>49</v>
      </c>
      <c r="Q157" s="75"/>
      <c r="R157" s="76"/>
      <c r="S157" s="77" t="s">
        <v>49</v>
      </c>
      <c r="T157" s="78">
        <v>111516.44345955885</v>
      </c>
      <c r="U157" s="79">
        <v>4474.02</v>
      </c>
      <c r="V157" s="80">
        <v>6399.54271189941</v>
      </c>
      <c r="W157" s="86">
        <v>11947.68</v>
      </c>
      <c r="X157" s="82" t="s">
        <v>81</v>
      </c>
      <c r="Y157" s="83" t="s">
        <v>50</v>
      </c>
      <c r="Z157" s="62">
        <f t="shared" si="40"/>
        <v>0</v>
      </c>
      <c r="AA157" s="63">
        <f t="shared" si="41"/>
        <v>0</v>
      </c>
      <c r="AB157" s="63">
        <f t="shared" si="42"/>
        <v>0</v>
      </c>
      <c r="AC157" s="63">
        <f t="shared" si="43"/>
        <v>0</v>
      </c>
      <c r="AD157" s="84" t="str">
        <f t="shared" si="44"/>
        <v>-</v>
      </c>
      <c r="AE157" s="62">
        <f t="shared" si="45"/>
        <v>1</v>
      </c>
      <c r="AF157" s="63">
        <f t="shared" si="46"/>
        <v>1</v>
      </c>
      <c r="AG157" s="63" t="str">
        <f t="shared" si="47"/>
        <v>Initial</v>
      </c>
      <c r="AH157" s="84" t="str">
        <f t="shared" si="48"/>
        <v>RLIS</v>
      </c>
      <c r="AI157" s="85">
        <f t="shared" si="49"/>
        <v>0</v>
      </c>
    </row>
    <row r="158" spans="1:35" ht="15">
      <c r="A158" s="60" t="s">
        <v>626</v>
      </c>
      <c r="B158" s="61" t="s">
        <v>627</v>
      </c>
      <c r="C158" s="62" t="s">
        <v>628</v>
      </c>
      <c r="D158" s="63" t="s">
        <v>629</v>
      </c>
      <c r="E158" s="63" t="s">
        <v>630</v>
      </c>
      <c r="F158" s="64" t="s">
        <v>44</v>
      </c>
      <c r="G158" s="65" t="s">
        <v>631</v>
      </c>
      <c r="H158" s="66" t="s">
        <v>632</v>
      </c>
      <c r="I158" s="67">
        <v>6017354871</v>
      </c>
      <c r="J158" s="68" t="s">
        <v>47</v>
      </c>
      <c r="K158" s="69" t="s">
        <v>48</v>
      </c>
      <c r="L158" s="70"/>
      <c r="M158" s="71">
        <v>3652.79</v>
      </c>
      <c r="N158" s="72"/>
      <c r="O158" s="73">
        <v>29.24981055822177</v>
      </c>
      <c r="P158" s="74" t="s">
        <v>49</v>
      </c>
      <c r="Q158" s="75"/>
      <c r="R158" s="76"/>
      <c r="S158" s="77" t="s">
        <v>49</v>
      </c>
      <c r="T158" s="78">
        <v>353209.7308992288</v>
      </c>
      <c r="U158" s="79">
        <v>12459.4</v>
      </c>
      <c r="V158" s="80">
        <v>20311.08920868907</v>
      </c>
      <c r="W158" s="86">
        <v>31269.25</v>
      </c>
      <c r="X158" s="82" t="s">
        <v>50</v>
      </c>
      <c r="Y158" s="83" t="s">
        <v>50</v>
      </c>
      <c r="Z158" s="62">
        <f t="shared" si="40"/>
        <v>0</v>
      </c>
      <c r="AA158" s="63">
        <f t="shared" si="41"/>
        <v>0</v>
      </c>
      <c r="AB158" s="63">
        <f t="shared" si="42"/>
        <v>0</v>
      </c>
      <c r="AC158" s="63">
        <f t="shared" si="43"/>
        <v>0</v>
      </c>
      <c r="AD158" s="84" t="str">
        <f t="shared" si="44"/>
        <v>-</v>
      </c>
      <c r="AE158" s="62">
        <f t="shared" si="45"/>
        <v>1</v>
      </c>
      <c r="AF158" s="63">
        <f t="shared" si="46"/>
        <v>1</v>
      </c>
      <c r="AG158" s="63" t="str">
        <f t="shared" si="47"/>
        <v>Initial</v>
      </c>
      <c r="AH158" s="84" t="str">
        <f t="shared" si="48"/>
        <v>RLIS</v>
      </c>
      <c r="AI158" s="85">
        <f t="shared" si="49"/>
        <v>0</v>
      </c>
    </row>
    <row r="159" spans="1:35" ht="15">
      <c r="A159" s="60" t="s">
        <v>633</v>
      </c>
      <c r="B159" s="61" t="s">
        <v>634</v>
      </c>
      <c r="C159" s="62" t="s">
        <v>635</v>
      </c>
      <c r="D159" s="63" t="s">
        <v>636</v>
      </c>
      <c r="E159" s="63" t="s">
        <v>637</v>
      </c>
      <c r="F159" s="64" t="s">
        <v>44</v>
      </c>
      <c r="G159" s="65" t="s">
        <v>638</v>
      </c>
      <c r="H159" s="66" t="s">
        <v>46</v>
      </c>
      <c r="I159" s="67">
        <v>6622585921</v>
      </c>
      <c r="J159" s="68" t="s">
        <v>65</v>
      </c>
      <c r="K159" s="69" t="s">
        <v>49</v>
      </c>
      <c r="L159" s="70"/>
      <c r="M159" s="71">
        <v>1737.87</v>
      </c>
      <c r="N159" s="72"/>
      <c r="O159" s="73">
        <v>30.299471520845568</v>
      </c>
      <c r="P159" s="74" t="s">
        <v>49</v>
      </c>
      <c r="Q159" s="75"/>
      <c r="R159" s="76"/>
      <c r="S159" s="77" t="s">
        <v>49</v>
      </c>
      <c r="T159" s="78">
        <v>144505.10872724222</v>
      </c>
      <c r="U159" s="79">
        <v>4567.77</v>
      </c>
      <c r="V159" s="80">
        <v>8354.395949219857</v>
      </c>
      <c r="W159" s="86">
        <v>10295.66</v>
      </c>
      <c r="X159" s="82" t="s">
        <v>50</v>
      </c>
      <c r="Y159" s="83" t="s">
        <v>50</v>
      </c>
      <c r="Z159" s="62">
        <f t="shared" si="40"/>
        <v>1</v>
      </c>
      <c r="AA159" s="63">
        <f t="shared" si="41"/>
        <v>0</v>
      </c>
      <c r="AB159" s="63">
        <f t="shared" si="42"/>
        <v>0</v>
      </c>
      <c r="AC159" s="63">
        <f t="shared" si="43"/>
        <v>0</v>
      </c>
      <c r="AD159" s="84" t="str">
        <f t="shared" si="44"/>
        <v>-</v>
      </c>
      <c r="AE159" s="62">
        <f t="shared" si="45"/>
        <v>1</v>
      </c>
      <c r="AF159" s="63">
        <f t="shared" si="46"/>
        <v>1</v>
      </c>
      <c r="AG159" s="63" t="str">
        <f t="shared" si="47"/>
        <v>Initial</v>
      </c>
      <c r="AH159" s="84" t="str">
        <f t="shared" si="48"/>
        <v>RLIS</v>
      </c>
      <c r="AI159" s="85">
        <f t="shared" si="49"/>
        <v>0</v>
      </c>
    </row>
    <row r="160" spans="1:35" ht="15">
      <c r="A160" s="60" t="s">
        <v>639</v>
      </c>
      <c r="B160" s="61" t="s">
        <v>640</v>
      </c>
      <c r="C160" s="62" t="s">
        <v>641</v>
      </c>
      <c r="D160" s="63" t="s">
        <v>642</v>
      </c>
      <c r="E160" s="63" t="s">
        <v>643</v>
      </c>
      <c r="F160" s="64" t="s">
        <v>44</v>
      </c>
      <c r="G160" s="65" t="s">
        <v>644</v>
      </c>
      <c r="H160" s="66" t="s">
        <v>645</v>
      </c>
      <c r="I160" s="67">
        <v>6627593525</v>
      </c>
      <c r="J160" s="68" t="s">
        <v>65</v>
      </c>
      <c r="K160" s="69" t="s">
        <v>49</v>
      </c>
      <c r="L160" s="70"/>
      <c r="M160" s="71">
        <v>876.76</v>
      </c>
      <c r="N160" s="72"/>
      <c r="O160" s="73">
        <v>61.429915333960494</v>
      </c>
      <c r="P160" s="74" t="s">
        <v>49</v>
      </c>
      <c r="Q160" s="75"/>
      <c r="R160" s="76"/>
      <c r="S160" s="77" t="s">
        <v>49</v>
      </c>
      <c r="T160" s="78">
        <v>163363.67303050365</v>
      </c>
      <c r="U160" s="79">
        <v>9806.39</v>
      </c>
      <c r="V160" s="80">
        <v>11776.635946974611</v>
      </c>
      <c r="W160" s="86">
        <v>30342.35</v>
      </c>
      <c r="X160" s="82" t="s">
        <v>50</v>
      </c>
      <c r="Y160" s="83" t="s">
        <v>50</v>
      </c>
      <c r="Z160" s="62">
        <f t="shared" si="40"/>
        <v>1</v>
      </c>
      <c r="AA160" s="63">
        <f t="shared" si="41"/>
        <v>0</v>
      </c>
      <c r="AB160" s="63">
        <f t="shared" si="42"/>
        <v>0</v>
      </c>
      <c r="AC160" s="63">
        <f t="shared" si="43"/>
        <v>0</v>
      </c>
      <c r="AD160" s="84" t="str">
        <f t="shared" si="44"/>
        <v>-</v>
      </c>
      <c r="AE160" s="62">
        <f t="shared" si="45"/>
        <v>1</v>
      </c>
      <c r="AF160" s="63">
        <f t="shared" si="46"/>
        <v>1</v>
      </c>
      <c r="AG160" s="63" t="str">
        <f t="shared" si="47"/>
        <v>Initial</v>
      </c>
      <c r="AH160" s="84" t="str">
        <f t="shared" si="48"/>
        <v>RLIS</v>
      </c>
      <c r="AI160" s="85">
        <f t="shared" si="49"/>
        <v>0</v>
      </c>
    </row>
    <row r="161" spans="1:35" ht="15">
      <c r="A161" s="60" t="s">
        <v>646</v>
      </c>
      <c r="B161" s="61" t="s">
        <v>647</v>
      </c>
      <c r="C161" s="62" t="s">
        <v>648</v>
      </c>
      <c r="D161" s="63" t="s">
        <v>649</v>
      </c>
      <c r="E161" s="63" t="s">
        <v>650</v>
      </c>
      <c r="F161" s="64" t="s">
        <v>44</v>
      </c>
      <c r="G161" s="65" t="s">
        <v>651</v>
      </c>
      <c r="H161" s="66" t="s">
        <v>652</v>
      </c>
      <c r="I161" s="67">
        <v>6017642280</v>
      </c>
      <c r="J161" s="68" t="s">
        <v>65</v>
      </c>
      <c r="K161" s="69" t="s">
        <v>49</v>
      </c>
      <c r="L161" s="70"/>
      <c r="M161" s="71">
        <v>1558.36</v>
      </c>
      <c r="N161" s="72"/>
      <c r="O161" s="73">
        <v>25.89428723972237</v>
      </c>
      <c r="P161" s="74" t="s">
        <v>49</v>
      </c>
      <c r="Q161" s="75"/>
      <c r="R161" s="76"/>
      <c r="S161" s="77" t="s">
        <v>49</v>
      </c>
      <c r="T161" s="78">
        <v>152529.41690083046</v>
      </c>
      <c r="U161" s="79">
        <v>4886.88</v>
      </c>
      <c r="V161" s="80">
        <v>8296.97537402404</v>
      </c>
      <c r="W161" s="86">
        <v>10445.48</v>
      </c>
      <c r="X161" s="82" t="s">
        <v>50</v>
      </c>
      <c r="Y161" s="83" t="s">
        <v>50</v>
      </c>
      <c r="Z161" s="62">
        <f t="shared" si="40"/>
        <v>1</v>
      </c>
      <c r="AA161" s="63">
        <f t="shared" si="41"/>
        <v>0</v>
      </c>
      <c r="AB161" s="63">
        <f t="shared" si="42"/>
        <v>0</v>
      </c>
      <c r="AC161" s="63">
        <f t="shared" si="43"/>
        <v>0</v>
      </c>
      <c r="AD161" s="84" t="str">
        <f t="shared" si="44"/>
        <v>-</v>
      </c>
      <c r="AE161" s="62">
        <f t="shared" si="45"/>
        <v>1</v>
      </c>
      <c r="AF161" s="63">
        <f t="shared" si="46"/>
        <v>1</v>
      </c>
      <c r="AG161" s="63" t="str">
        <f t="shared" si="47"/>
        <v>Initial</v>
      </c>
      <c r="AH161" s="84" t="str">
        <f t="shared" si="48"/>
        <v>RLIS</v>
      </c>
      <c r="AI161" s="85">
        <f t="shared" si="49"/>
        <v>0</v>
      </c>
    </row>
    <row r="162" spans="1:35" ht="15">
      <c r="A162" s="60" t="s">
        <v>653</v>
      </c>
      <c r="B162" s="61" t="s">
        <v>654</v>
      </c>
      <c r="C162" s="62" t="s">
        <v>655</v>
      </c>
      <c r="D162" s="63" t="s">
        <v>656</v>
      </c>
      <c r="E162" s="63" t="s">
        <v>657</v>
      </c>
      <c r="F162" s="64" t="s">
        <v>44</v>
      </c>
      <c r="G162" s="65" t="s">
        <v>658</v>
      </c>
      <c r="H162" s="66" t="s">
        <v>659</v>
      </c>
      <c r="I162" s="67">
        <v>6624944242</v>
      </c>
      <c r="J162" s="68" t="s">
        <v>73</v>
      </c>
      <c r="K162" s="69" t="s">
        <v>48</v>
      </c>
      <c r="L162" s="70"/>
      <c r="M162" s="71">
        <v>3150.31</v>
      </c>
      <c r="N162" s="72"/>
      <c r="O162" s="73">
        <v>34.01724650609575</v>
      </c>
      <c r="P162" s="74" t="s">
        <v>49</v>
      </c>
      <c r="Q162" s="75"/>
      <c r="R162" s="76"/>
      <c r="S162" s="77" t="s">
        <v>49</v>
      </c>
      <c r="T162" s="78">
        <v>321899.87953411066</v>
      </c>
      <c r="U162" s="79">
        <v>12117.44</v>
      </c>
      <c r="V162" s="80">
        <v>18787.966584743957</v>
      </c>
      <c r="W162" s="86">
        <v>33267.19</v>
      </c>
      <c r="X162" s="82" t="s">
        <v>50</v>
      </c>
      <c r="Y162" s="83" t="s">
        <v>50</v>
      </c>
      <c r="Z162" s="62">
        <f t="shared" si="40"/>
        <v>0</v>
      </c>
      <c r="AA162" s="63">
        <f t="shared" si="41"/>
        <v>0</v>
      </c>
      <c r="AB162" s="63">
        <f t="shared" si="42"/>
        <v>0</v>
      </c>
      <c r="AC162" s="63">
        <f t="shared" si="43"/>
        <v>0</v>
      </c>
      <c r="AD162" s="84" t="str">
        <f t="shared" si="44"/>
        <v>-</v>
      </c>
      <c r="AE162" s="62">
        <f t="shared" si="45"/>
        <v>1</v>
      </c>
      <c r="AF162" s="63">
        <f t="shared" si="46"/>
        <v>1</v>
      </c>
      <c r="AG162" s="63" t="str">
        <f t="shared" si="47"/>
        <v>Initial</v>
      </c>
      <c r="AH162" s="84" t="str">
        <f t="shared" si="48"/>
        <v>RLIS</v>
      </c>
      <c r="AI162" s="85">
        <f t="shared" si="49"/>
        <v>0</v>
      </c>
    </row>
    <row r="163" spans="1:35" ht="15">
      <c r="A163" s="60" t="s">
        <v>660</v>
      </c>
      <c r="B163" s="61" t="s">
        <v>661</v>
      </c>
      <c r="C163" s="62" t="s">
        <v>662</v>
      </c>
      <c r="D163" s="63" t="s">
        <v>663</v>
      </c>
      <c r="E163" s="63" t="s">
        <v>664</v>
      </c>
      <c r="F163" s="64" t="s">
        <v>44</v>
      </c>
      <c r="G163" s="65" t="s">
        <v>665</v>
      </c>
      <c r="H163" s="66" t="s">
        <v>666</v>
      </c>
      <c r="I163" s="67">
        <v>6623759291</v>
      </c>
      <c r="J163" s="68" t="s">
        <v>65</v>
      </c>
      <c r="K163" s="69" t="s">
        <v>49</v>
      </c>
      <c r="L163" s="70"/>
      <c r="M163" s="71">
        <v>904.71</v>
      </c>
      <c r="N163" s="72"/>
      <c r="O163" s="73">
        <v>43.611911623439006</v>
      </c>
      <c r="P163" s="74" t="s">
        <v>49</v>
      </c>
      <c r="Q163" s="75"/>
      <c r="R163" s="76"/>
      <c r="S163" s="77" t="s">
        <v>49</v>
      </c>
      <c r="T163" s="78">
        <v>163815.07916557818</v>
      </c>
      <c r="U163" s="79">
        <v>8089.58</v>
      </c>
      <c r="V163" s="80">
        <v>10044.03773488921</v>
      </c>
      <c r="W163" s="86">
        <v>13569.35</v>
      </c>
      <c r="X163" s="82" t="s">
        <v>50</v>
      </c>
      <c r="Y163" s="83" t="s">
        <v>50</v>
      </c>
      <c r="Z163" s="62">
        <f t="shared" si="40"/>
        <v>1</v>
      </c>
      <c r="AA163" s="63">
        <f t="shared" si="41"/>
        <v>0</v>
      </c>
      <c r="AB163" s="63">
        <f t="shared" si="42"/>
        <v>0</v>
      </c>
      <c r="AC163" s="63">
        <f t="shared" si="43"/>
        <v>0</v>
      </c>
      <c r="AD163" s="84" t="str">
        <f t="shared" si="44"/>
        <v>-</v>
      </c>
      <c r="AE163" s="62">
        <f t="shared" si="45"/>
        <v>1</v>
      </c>
      <c r="AF163" s="63">
        <f t="shared" si="46"/>
        <v>1</v>
      </c>
      <c r="AG163" s="63" t="str">
        <f t="shared" si="47"/>
        <v>Initial</v>
      </c>
      <c r="AH163" s="84" t="str">
        <f t="shared" si="48"/>
        <v>RLIS</v>
      </c>
      <c r="AI163" s="85">
        <f t="shared" si="49"/>
        <v>0</v>
      </c>
    </row>
    <row r="164" spans="1:35" ht="15">
      <c r="A164" s="60" t="s">
        <v>1094</v>
      </c>
      <c r="B164" s="61" t="s">
        <v>1095</v>
      </c>
      <c r="C164" s="62" t="s">
        <v>1096</v>
      </c>
      <c r="D164" s="63" t="s">
        <v>1097</v>
      </c>
      <c r="E164" s="63" t="s">
        <v>1098</v>
      </c>
      <c r="F164" s="64" t="s">
        <v>44</v>
      </c>
      <c r="G164" s="65" t="s">
        <v>1099</v>
      </c>
      <c r="H164" s="66" t="s">
        <v>1100</v>
      </c>
      <c r="I164" s="67">
        <v>6623357186</v>
      </c>
      <c r="J164" s="68" t="s">
        <v>891</v>
      </c>
      <c r="K164" s="69" t="s">
        <v>48</v>
      </c>
      <c r="L164" s="70"/>
      <c r="M164" s="71">
        <v>1845.46</v>
      </c>
      <c r="N164" s="72"/>
      <c r="O164" s="73">
        <v>35.77163247100803</v>
      </c>
      <c r="P164" s="74" t="s">
        <v>49</v>
      </c>
      <c r="Q164" s="75"/>
      <c r="R164" s="76"/>
      <c r="S164" s="77" t="s">
        <v>48</v>
      </c>
      <c r="T164" s="78">
        <v>183413.4046827844</v>
      </c>
      <c r="U164" s="79">
        <v>8137.89</v>
      </c>
      <c r="V164" s="80">
        <v>12454.870951909648</v>
      </c>
      <c r="W164" s="86">
        <v>20610.01</v>
      </c>
      <c r="X164" s="82" t="s">
        <v>50</v>
      </c>
      <c r="Y164" s="83" t="s">
        <v>50</v>
      </c>
      <c r="Z164" s="62">
        <f t="shared" si="40"/>
        <v>0</v>
      </c>
      <c r="AA164" s="63">
        <f t="shared" si="41"/>
        <v>0</v>
      </c>
      <c r="AB164" s="63">
        <f t="shared" si="42"/>
        <v>0</v>
      </c>
      <c r="AC164" s="63">
        <f t="shared" si="43"/>
        <v>0</v>
      </c>
      <c r="AD164" s="84" t="str">
        <f t="shared" si="44"/>
        <v>-</v>
      </c>
      <c r="AE164" s="62">
        <f t="shared" si="45"/>
        <v>0</v>
      </c>
      <c r="AF164" s="63">
        <f t="shared" si="46"/>
        <v>1</v>
      </c>
      <c r="AG164" s="63">
        <f t="shared" si="47"/>
        <v>0</v>
      </c>
      <c r="AH164" s="84" t="str">
        <f t="shared" si="48"/>
        <v>-</v>
      </c>
      <c r="AI164" s="85">
        <f t="shared" si="49"/>
        <v>0</v>
      </c>
    </row>
    <row r="165" spans="1:35" ht="15">
      <c r="A165" s="60" t="s">
        <v>667</v>
      </c>
      <c r="B165" s="61" t="s">
        <v>668</v>
      </c>
      <c r="C165" s="62" t="s">
        <v>669</v>
      </c>
      <c r="D165" s="63" t="s">
        <v>670</v>
      </c>
      <c r="E165" s="63" t="s">
        <v>671</v>
      </c>
      <c r="F165" s="64" t="s">
        <v>44</v>
      </c>
      <c r="G165" s="65" t="s">
        <v>672</v>
      </c>
      <c r="H165" s="66" t="s">
        <v>673</v>
      </c>
      <c r="I165" s="67">
        <v>6018886085</v>
      </c>
      <c r="J165" s="68" t="s">
        <v>65</v>
      </c>
      <c r="K165" s="69" t="s">
        <v>49</v>
      </c>
      <c r="L165" s="70"/>
      <c r="M165" s="71">
        <v>1287.89</v>
      </c>
      <c r="N165" s="72"/>
      <c r="O165" s="73">
        <v>35.7355568790947</v>
      </c>
      <c r="P165" s="74" t="s">
        <v>49</v>
      </c>
      <c r="Q165" s="75"/>
      <c r="R165" s="76"/>
      <c r="S165" s="77" t="s">
        <v>49</v>
      </c>
      <c r="T165" s="78">
        <v>200752.78495286373</v>
      </c>
      <c r="U165" s="79">
        <v>10286.55</v>
      </c>
      <c r="V165" s="80">
        <v>12272.438908027461</v>
      </c>
      <c r="W165" s="86">
        <v>33486.72</v>
      </c>
      <c r="X165" s="82" t="s">
        <v>50</v>
      </c>
      <c r="Y165" s="83" t="s">
        <v>50</v>
      </c>
      <c r="Z165" s="62">
        <f t="shared" si="40"/>
        <v>1</v>
      </c>
      <c r="AA165" s="63">
        <f t="shared" si="41"/>
        <v>0</v>
      </c>
      <c r="AB165" s="63">
        <f t="shared" si="42"/>
        <v>0</v>
      </c>
      <c r="AC165" s="63">
        <f t="shared" si="43"/>
        <v>0</v>
      </c>
      <c r="AD165" s="84" t="str">
        <f t="shared" si="44"/>
        <v>-</v>
      </c>
      <c r="AE165" s="62">
        <f t="shared" si="45"/>
        <v>1</v>
      </c>
      <c r="AF165" s="63">
        <f t="shared" si="46"/>
        <v>1</v>
      </c>
      <c r="AG165" s="63" t="str">
        <f>IF(AND(AE165=1,AF165=1),"Initial",0)</f>
        <v>Initial</v>
      </c>
      <c r="AH165" s="84" t="str">
        <f>IF(AND(AND(AG165="Initial",AI165=0),AND(ISNUMBER(M165),M165&gt;0)),"RLIS","-")</f>
        <v>RLIS</v>
      </c>
      <c r="AI165" s="85">
        <f t="shared" si="49"/>
        <v>0</v>
      </c>
    </row>
    <row r="166" spans="1:35" ht="15">
      <c r="A166" s="60" t="s">
        <v>674</v>
      </c>
      <c r="B166" s="61" t="s">
        <v>675</v>
      </c>
      <c r="C166" s="62" t="s">
        <v>676</v>
      </c>
      <c r="D166" s="63" t="s">
        <v>677</v>
      </c>
      <c r="E166" s="63" t="s">
        <v>678</v>
      </c>
      <c r="F166" s="64" t="s">
        <v>44</v>
      </c>
      <c r="G166" s="65" t="s">
        <v>679</v>
      </c>
      <c r="H166" s="66" t="s">
        <v>680</v>
      </c>
      <c r="I166" s="67">
        <v>6622833731</v>
      </c>
      <c r="J166" s="68" t="s">
        <v>73</v>
      </c>
      <c r="K166" s="69" t="s">
        <v>48</v>
      </c>
      <c r="L166" s="70"/>
      <c r="M166" s="71">
        <v>1196.36</v>
      </c>
      <c r="N166" s="72"/>
      <c r="O166" s="73">
        <v>36.602628918099086</v>
      </c>
      <c r="P166" s="74" t="s">
        <v>49</v>
      </c>
      <c r="Q166" s="75"/>
      <c r="R166" s="76"/>
      <c r="S166" s="77" t="s">
        <v>49</v>
      </c>
      <c r="T166" s="78">
        <v>111793.57216816276</v>
      </c>
      <c r="U166" s="79">
        <v>4309.09</v>
      </c>
      <c r="V166" s="80">
        <v>6945.406587943098</v>
      </c>
      <c r="W166" s="86">
        <v>10109.98</v>
      </c>
      <c r="X166" s="82" t="s">
        <v>81</v>
      </c>
      <c r="Y166" s="83" t="s">
        <v>50</v>
      </c>
      <c r="Z166" s="62">
        <f t="shared" si="40"/>
        <v>0</v>
      </c>
      <c r="AA166" s="63">
        <f t="shared" si="41"/>
        <v>0</v>
      </c>
      <c r="AB166" s="63">
        <f t="shared" si="42"/>
        <v>0</v>
      </c>
      <c r="AC166" s="63">
        <f t="shared" si="43"/>
        <v>0</v>
      </c>
      <c r="AD166" s="84" t="str">
        <f t="shared" si="44"/>
        <v>-</v>
      </c>
      <c r="AE166" s="62">
        <f t="shared" si="45"/>
        <v>1</v>
      </c>
      <c r="AF166" s="63">
        <f t="shared" si="46"/>
        <v>1</v>
      </c>
      <c r="AG166" s="63" t="str">
        <f>IF(AND(AE166=1,AF166=1),"Initial",0)</f>
        <v>Initial</v>
      </c>
      <c r="AH166" s="84" t="str">
        <f>IF(AND(AND(AG166="Initial",AI166=0),AND(ISNUMBER(M166),M166&gt;0)),"RLIS","-")</f>
        <v>RLIS</v>
      </c>
      <c r="AI166" s="85">
        <f t="shared" si="49"/>
        <v>0</v>
      </c>
    </row>
    <row r="167" spans="1:35" ht="15">
      <c r="A167" s="60" t="s">
        <v>681</v>
      </c>
      <c r="B167" s="61" t="s">
        <v>682</v>
      </c>
      <c r="C167" s="62" t="s">
        <v>683</v>
      </c>
      <c r="D167" s="63" t="s">
        <v>684</v>
      </c>
      <c r="E167" s="63" t="s">
        <v>685</v>
      </c>
      <c r="F167" s="64" t="s">
        <v>44</v>
      </c>
      <c r="G167" s="65" t="s">
        <v>686</v>
      </c>
      <c r="H167" s="66" t="s">
        <v>687</v>
      </c>
      <c r="I167" s="67">
        <v>6627462125</v>
      </c>
      <c r="J167" s="68" t="s">
        <v>73</v>
      </c>
      <c r="K167" s="69" t="s">
        <v>48</v>
      </c>
      <c r="L167" s="70"/>
      <c r="M167" s="71">
        <v>2593.95</v>
      </c>
      <c r="N167" s="72"/>
      <c r="O167" s="73">
        <v>48.53000402738623</v>
      </c>
      <c r="P167" s="74" t="s">
        <v>49</v>
      </c>
      <c r="Q167" s="75"/>
      <c r="R167" s="76"/>
      <c r="S167" s="77" t="s">
        <v>49</v>
      </c>
      <c r="T167" s="78">
        <v>308854.39396182104</v>
      </c>
      <c r="U167" s="79">
        <v>18296.14</v>
      </c>
      <c r="V167" s="80">
        <v>24171.1135411482</v>
      </c>
      <c r="W167" s="86">
        <v>36587.02</v>
      </c>
      <c r="X167" s="82" t="s">
        <v>50</v>
      </c>
      <c r="Y167" s="83" t="s">
        <v>50</v>
      </c>
      <c r="Z167" s="62">
        <f t="shared" si="40"/>
        <v>0</v>
      </c>
      <c r="AA167" s="63">
        <f t="shared" si="41"/>
        <v>0</v>
      </c>
      <c r="AB167" s="63">
        <f t="shared" si="42"/>
        <v>0</v>
      </c>
      <c r="AC167" s="63">
        <f t="shared" si="43"/>
        <v>0</v>
      </c>
      <c r="AD167" s="84" t="str">
        <f t="shared" si="44"/>
        <v>-</v>
      </c>
      <c r="AE167" s="62">
        <f t="shared" si="45"/>
        <v>1</v>
      </c>
      <c r="AF167" s="63">
        <f t="shared" si="46"/>
        <v>1</v>
      </c>
      <c r="AG167" s="63" t="str">
        <f>IF(AND(AE167=1,AF167=1),"Initial",0)</f>
        <v>Initial</v>
      </c>
      <c r="AH167" s="84" t="str">
        <f>IF(AND(AND(AG167="Initial",AI167=0),AND(ISNUMBER(M167),M167&gt;0)),"RLIS","-")</f>
        <v>RLIS</v>
      </c>
      <c r="AI167" s="85">
        <f t="shared" si="49"/>
        <v>0</v>
      </c>
    </row>
    <row r="168" spans="1:35" ht="15">
      <c r="A168" s="60" t="s">
        <v>688</v>
      </c>
      <c r="B168" s="61" t="s">
        <v>689</v>
      </c>
      <c r="C168" s="62" t="s">
        <v>690</v>
      </c>
      <c r="D168" s="63" t="s">
        <v>691</v>
      </c>
      <c r="E168" s="63" t="s">
        <v>685</v>
      </c>
      <c r="F168" s="64" t="s">
        <v>44</v>
      </c>
      <c r="G168" s="65" t="s">
        <v>686</v>
      </c>
      <c r="H168" s="66" t="s">
        <v>692</v>
      </c>
      <c r="I168" s="67">
        <v>6627464672</v>
      </c>
      <c r="J168" s="68" t="s">
        <v>65</v>
      </c>
      <c r="K168" s="69" t="s">
        <v>49</v>
      </c>
      <c r="L168" s="70"/>
      <c r="M168" s="71">
        <v>1667.34</v>
      </c>
      <c r="N168" s="72"/>
      <c r="O168" s="73">
        <v>33.21328531412565</v>
      </c>
      <c r="P168" s="74" t="s">
        <v>49</v>
      </c>
      <c r="Q168" s="75"/>
      <c r="R168" s="76"/>
      <c r="S168" s="77" t="s">
        <v>49</v>
      </c>
      <c r="T168" s="78">
        <v>239578.37219763934</v>
      </c>
      <c r="U168" s="79">
        <v>10542.77</v>
      </c>
      <c r="V168" s="80">
        <v>14297.017132082496</v>
      </c>
      <c r="W168" s="86">
        <v>15359.3</v>
      </c>
      <c r="X168" s="82" t="s">
        <v>81</v>
      </c>
      <c r="Y168" s="83" t="s">
        <v>50</v>
      </c>
      <c r="Z168" s="62">
        <f t="shared" si="40"/>
        <v>1</v>
      </c>
      <c r="AA168" s="63">
        <f t="shared" si="41"/>
        <v>0</v>
      </c>
      <c r="AB168" s="63">
        <f t="shared" si="42"/>
        <v>0</v>
      </c>
      <c r="AC168" s="63">
        <f t="shared" si="43"/>
        <v>0</v>
      </c>
      <c r="AD168" s="84" t="str">
        <f t="shared" si="44"/>
        <v>-</v>
      </c>
      <c r="AE168" s="62">
        <f t="shared" si="45"/>
        <v>1</v>
      </c>
      <c r="AF168" s="63">
        <f t="shared" si="46"/>
        <v>1</v>
      </c>
      <c r="AG168" s="63" t="str">
        <f>IF(AND(AE168=1,AF168=1),"Initial",0)</f>
        <v>Initial</v>
      </c>
      <c r="AH168" s="84" t="str">
        <f>IF(AND(AND(AG168="Initial",AI168=0),AND(ISNUMBER(M168),M168&gt;0)),"RLIS","-")</f>
        <v>RLIS</v>
      </c>
      <c r="AI168" s="85">
        <f t="shared" si="4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</dc:title>
  <dc:subject/>
  <dc:creator>U.S. Department of Education</dc:creator>
  <cp:keywords/>
  <dc:description/>
  <cp:lastModifiedBy>Authorised User</cp:lastModifiedBy>
  <dcterms:created xsi:type="dcterms:W3CDTF">2010-07-29T14:56:35Z</dcterms:created>
  <dcterms:modified xsi:type="dcterms:W3CDTF">2010-07-30T15:27:17Z</dcterms:modified>
  <cp:category/>
  <cp:version/>
  <cp:contentType/>
  <cp:contentStatus/>
</cp:coreProperties>
</file>