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<sst xmlns="http://schemas.openxmlformats.org/spreadsheetml/2006/main" count="3824" uniqueCount="1507">
  <si>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</si>
  <si>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</si>
  <si>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</si>
  <si>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</si>
  <si>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</si>
  <si>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</si>
  <si>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</si>
  <si>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</si>
  <si>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</si>
  <si>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</si>
  <si>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</si>
  <si>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</si>
  <si>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</si>
  <si>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</si>
  <si>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</si>
  <si>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</si>
  <si>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</si>
  <si>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</si>
  <si>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</si>
  <si>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</si>
  <si>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</si>
  <si>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</si>
  <si>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</si>
  <si>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</si>
  <si>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</si>
  <si>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</si>
  <si>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</si>
  <si>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</si>
  <si>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</si>
  <si>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</si>
  <si>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</si>
  <si>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</si>
  <si>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</si>
  <si>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</si>
  <si>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</si>
  <si>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</si>
  <si>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</si>
  <si>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</si>
  <si>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</si>
  <si>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4101710</t>
  </si>
  <si>
    <t>00000000001894</t>
  </si>
  <si>
    <t>BAKER SD 5J</t>
  </si>
  <si>
    <t>2090 FOURTH ST</t>
  </si>
  <si>
    <t>BAKER CITY</t>
  </si>
  <si>
    <t>OR</t>
  </si>
  <si>
    <t>97814</t>
  </si>
  <si>
    <t>3391</t>
  </si>
  <si>
    <t>6</t>
  </si>
  <si>
    <t>NO</t>
  </si>
  <si>
    <t>N/A</t>
  </si>
  <si>
    <t>yes</t>
  </si>
  <si>
    <t>YES</t>
  </si>
  <si>
    <t>Yes</t>
  </si>
  <si>
    <t>No</t>
  </si>
  <si>
    <t>4101800</t>
  </si>
  <si>
    <t>00000000001969</t>
  </si>
  <si>
    <t>BANDON SD 54</t>
  </si>
  <si>
    <t>455 9TH ST SW</t>
  </si>
  <si>
    <t>BANDON</t>
  </si>
  <si>
    <t>97411</t>
  </si>
  <si>
    <t>9013</t>
  </si>
  <si>
    <t>no</t>
  </si>
  <si>
    <t>4103660</t>
  </si>
  <si>
    <t>00000000001965</t>
  </si>
  <si>
    <t>COOS BAY SD 9</t>
  </si>
  <si>
    <t>PO BOX 509</t>
  </si>
  <si>
    <t>COOS BAY</t>
  </si>
  <si>
    <t>97420</t>
  </si>
  <si>
    <t>0102</t>
  </si>
  <si>
    <t>4103840</t>
  </si>
  <si>
    <t>00000000002050</t>
  </si>
  <si>
    <t>CULVER SD 4</t>
  </si>
  <si>
    <t>PO BOX 228</t>
  </si>
  <si>
    <t>CULVER</t>
  </si>
  <si>
    <t>97734</t>
  </si>
  <si>
    <t>0228</t>
  </si>
  <si>
    <t>7</t>
  </si>
  <si>
    <t>4106740</t>
  </si>
  <si>
    <t>00000000002053</t>
  </si>
  <si>
    <t>JEFFERSON COUNTY SD 509J</t>
  </si>
  <si>
    <t>445 SE BUFF ST</t>
  </si>
  <si>
    <t>MADRAS</t>
  </si>
  <si>
    <t>97741</t>
  </si>
  <si>
    <t>1595</t>
  </si>
  <si>
    <t>6,7</t>
  </si>
  <si>
    <t>4107020</t>
  </si>
  <si>
    <t>00000000002057</t>
  </si>
  <si>
    <t>KLAMATH COUNTY SD</t>
  </si>
  <si>
    <t>10501 WASHBURN WAY</t>
  </si>
  <si>
    <t>KLAMATH FALLS</t>
  </si>
  <si>
    <t>97603</t>
  </si>
  <si>
    <t>8626</t>
  </si>
  <si>
    <t>4107080</t>
  </si>
  <si>
    <t>00000000002056</t>
  </si>
  <si>
    <t>KLAMATH FALLS CITY SCHOOLS</t>
  </si>
  <si>
    <t>1336 AVALON</t>
  </si>
  <si>
    <t>4423</t>
  </si>
  <si>
    <t>4107500</t>
  </si>
  <si>
    <t>00000000002097</t>
  </si>
  <si>
    <t>LINCOLN COUNTY SD</t>
  </si>
  <si>
    <t>PO BOX 1110</t>
  </si>
  <si>
    <t>NEWPORT</t>
  </si>
  <si>
    <t>97365</t>
  </si>
  <si>
    <t>0088</t>
  </si>
  <si>
    <t>4100640</t>
  </si>
  <si>
    <t>00000000001968</t>
  </si>
  <si>
    <t>MYRTLE POINT SD 41</t>
  </si>
  <si>
    <t>413 C ST</t>
  </si>
  <si>
    <t>MYRTLE POINT</t>
  </si>
  <si>
    <t>97458</t>
  </si>
  <si>
    <t>1299</t>
  </si>
  <si>
    <t>4108820</t>
  </si>
  <si>
    <t>00000000001966</t>
  </si>
  <si>
    <t>NORTH BEND SD 13</t>
  </si>
  <si>
    <t>1913 MEADE ST</t>
  </si>
  <si>
    <t>NORTH BEND</t>
  </si>
  <si>
    <t>97459</t>
  </si>
  <si>
    <t>3432</t>
  </si>
  <si>
    <t>4100048</t>
  </si>
  <si>
    <t>00000000004131</t>
  </si>
  <si>
    <t>NORTH WASCO COUNTY SD 21</t>
  </si>
  <si>
    <t>3632 W 10TH ST</t>
  </si>
  <si>
    <t>THE DALLES</t>
  </si>
  <si>
    <t>97058</t>
  </si>
  <si>
    <t>4397</t>
  </si>
  <si>
    <t>4109000</t>
  </si>
  <si>
    <t>00000000002110</t>
  </si>
  <si>
    <t>NYSSA SD 26</t>
  </si>
  <si>
    <t>804 ADRIAN BLVD</t>
  </si>
  <si>
    <t>NYSSA</t>
  </si>
  <si>
    <t>97913</t>
  </si>
  <si>
    <t>3642</t>
  </si>
  <si>
    <t>4109270</t>
  </si>
  <si>
    <t>00000000002108</t>
  </si>
  <si>
    <t>ONTARIO SD 8C</t>
  </si>
  <si>
    <t>195 SW 3RD AVE</t>
  </si>
  <si>
    <t>ONTARIO</t>
  </si>
  <si>
    <t>97914</t>
  </si>
  <si>
    <t>2786</t>
  </si>
  <si>
    <t>4111610</t>
  </si>
  <si>
    <t>00000000001994</t>
  </si>
  <si>
    <t>SOUTH UMPQUA SD 19</t>
  </si>
  <si>
    <t>558 SW CHADWICK LN</t>
  </si>
  <si>
    <t>MYRTLE CREEK</t>
  </si>
  <si>
    <t>97457</t>
  </si>
  <si>
    <t>9798</t>
  </si>
  <si>
    <t>4111940</t>
  </si>
  <si>
    <t>00000000002003</t>
  </si>
  <si>
    <t>SUTHERLIN SD 130</t>
  </si>
  <si>
    <t>531 E CENTRAL AVE</t>
  </si>
  <si>
    <t>SUTHERLIN</t>
  </si>
  <si>
    <t>97479</t>
  </si>
  <si>
    <t>9532</t>
  </si>
  <si>
    <t>4111970</t>
  </si>
  <si>
    <t>00000000002102</t>
  </si>
  <si>
    <t>SWEET HOME SD 55</t>
  </si>
  <si>
    <t>1920 LONG ST</t>
  </si>
  <si>
    <t>SWEET HOME</t>
  </si>
  <si>
    <t>97386</t>
  </si>
  <si>
    <t>2395</t>
  </si>
  <si>
    <t>4106900</t>
  </si>
  <si>
    <t>00000000002055</t>
  </si>
  <si>
    <t>THREE RIVERS/JOSEPHINE COUNTY SD</t>
  </si>
  <si>
    <t>PO BOX 160</t>
  </si>
  <si>
    <t>MURPHY</t>
  </si>
  <si>
    <t>97533</t>
  </si>
  <si>
    <t>0160</t>
  </si>
  <si>
    <t>6,7,8</t>
  </si>
  <si>
    <t>4112600</t>
  </si>
  <si>
    <t>00000000002204</t>
  </si>
  <si>
    <t>UMATILLA SD 6R</t>
  </si>
  <si>
    <t>1001 6TH ST</t>
  </si>
  <si>
    <t>UMATILLA</t>
  </si>
  <si>
    <t>97882</t>
  </si>
  <si>
    <t>6201</t>
  </si>
  <si>
    <t>4100014</t>
  </si>
  <si>
    <t>00000000002116</t>
  </si>
  <si>
    <t>VALE SD 84</t>
  </si>
  <si>
    <t>403  E  ST W</t>
  </si>
  <si>
    <t>VALE</t>
  </si>
  <si>
    <t>97918</t>
  </si>
  <si>
    <t>1599</t>
  </si>
  <si>
    <t>4100990</t>
  </si>
  <si>
    <t>00000000002063</t>
  </si>
  <si>
    <t>ADEL SD 21</t>
  </si>
  <si>
    <t>357 N  L  ST</t>
  </si>
  <si>
    <t>LAKEVIEW</t>
  </si>
  <si>
    <t>97630</t>
  </si>
  <si>
    <t>1232</t>
  </si>
  <si>
    <t>4101020</t>
  </si>
  <si>
    <t>00000000002113</t>
  </si>
  <si>
    <t>ADRIAN SD 61</t>
  </si>
  <si>
    <t>PO BOX 108</t>
  </si>
  <si>
    <t>ADRIAN</t>
  </si>
  <si>
    <t>97901</t>
  </si>
  <si>
    <t>0108</t>
  </si>
  <si>
    <t>4101200</t>
  </si>
  <si>
    <t>00000000001899</t>
  </si>
  <si>
    <t>ALSEA SD 7J</t>
  </si>
  <si>
    <t>PO BOX B</t>
  </si>
  <si>
    <t>ALSEA</t>
  </si>
  <si>
    <t>97324</t>
  </si>
  <si>
    <t>0120</t>
  </si>
  <si>
    <t>8</t>
  </si>
  <si>
    <t>4101230</t>
  </si>
  <si>
    <t>00000000002252</t>
  </si>
  <si>
    <t>AMITY SD 4J</t>
  </si>
  <si>
    <t>807 S TRADE ST</t>
  </si>
  <si>
    <t>AMITY</t>
  </si>
  <si>
    <t>97101</t>
  </si>
  <si>
    <t>2819</t>
  </si>
  <si>
    <t>4101350</t>
  </si>
  <si>
    <t>00000000002111</t>
  </si>
  <si>
    <t>ANNEX SD 29</t>
  </si>
  <si>
    <t>402 ANNEX RD</t>
  </si>
  <si>
    <t>8010</t>
  </si>
  <si>
    <t>4101470</t>
  </si>
  <si>
    <t>00000000002005</t>
  </si>
  <si>
    <t>ARLINGTON SD 3</t>
  </si>
  <si>
    <t>PO BOX 10</t>
  </si>
  <si>
    <t>ARLINGTON</t>
  </si>
  <si>
    <t>97812</t>
  </si>
  <si>
    <t>0010</t>
  </si>
  <si>
    <t>4101500</t>
  </si>
  <si>
    <t>00000000002115</t>
  </si>
  <si>
    <t>AROCK SD 81</t>
  </si>
  <si>
    <t>PO BOX 131</t>
  </si>
  <si>
    <t>AROCK</t>
  </si>
  <si>
    <t>97902</t>
  </si>
  <si>
    <t>0131</t>
  </si>
  <si>
    <t>4101560</t>
  </si>
  <si>
    <t>00000000002041</t>
  </si>
  <si>
    <t>ASHLAND SD 5</t>
  </si>
  <si>
    <t>885 SISKIYOU BLVD</t>
  </si>
  <si>
    <t>ASHLAND</t>
  </si>
  <si>
    <t>97520</t>
  </si>
  <si>
    <t>2197</t>
  </si>
  <si>
    <t>4</t>
  </si>
  <si>
    <t>4101590</t>
  </si>
  <si>
    <t>00000000002051</t>
  </si>
  <si>
    <t>ASHWOOD SD 8</t>
  </si>
  <si>
    <t>PO BOX 2</t>
  </si>
  <si>
    <t>ASHWOOD</t>
  </si>
  <si>
    <t>97711</t>
  </si>
  <si>
    <t>0002</t>
  </si>
  <si>
    <t>4101620</t>
  </si>
  <si>
    <t>00000000001933</t>
  </si>
  <si>
    <t>ASTORIA SD 1</t>
  </si>
  <si>
    <t>785 ALAMEDA AVE</t>
  </si>
  <si>
    <t>ASTORIA</t>
  </si>
  <si>
    <t>97103</t>
  </si>
  <si>
    <t>5947</t>
  </si>
  <si>
    <t>4101660</t>
  </si>
  <si>
    <t>00000000002208</t>
  </si>
  <si>
    <t>ATHENA-WESTON SD 29RJ</t>
  </si>
  <si>
    <t>375 S 5TH ST</t>
  </si>
  <si>
    <t>ATHENA</t>
  </si>
  <si>
    <t>97813</t>
  </si>
  <si>
    <t>6065</t>
  </si>
  <si>
    <t>4101830</t>
  </si>
  <si>
    <t>00000000002240</t>
  </si>
  <si>
    <t>BANKS SD 13</t>
  </si>
  <si>
    <t>450 S MAIN ST</t>
  </si>
  <si>
    <t>BANKS</t>
  </si>
  <si>
    <t>97106</t>
  </si>
  <si>
    <t>9008</t>
  </si>
  <si>
    <t>4101920</t>
  </si>
  <si>
    <t>00000000002243</t>
  </si>
  <si>
    <t>BEAVERTON SD 48J</t>
  </si>
  <si>
    <t>16550 SW MERLO RD</t>
  </si>
  <si>
    <t>BEAVERTON</t>
  </si>
  <si>
    <t>97006</t>
  </si>
  <si>
    <t>5152</t>
  </si>
  <si>
    <t>2,3</t>
  </si>
  <si>
    <t>4101980</t>
  </si>
  <si>
    <t>00000000001976</t>
  </si>
  <si>
    <t>BEND-LAPINE ADMINISTRATIVE SD 1</t>
  </si>
  <si>
    <t>520 NW WALL ST</t>
  </si>
  <si>
    <t>BEND</t>
  </si>
  <si>
    <t>97701</t>
  </si>
  <si>
    <t>2699</t>
  </si>
  <si>
    <t>2,8</t>
  </si>
  <si>
    <t>4102040</t>
  </si>
  <si>
    <t>00000000002088</t>
  </si>
  <si>
    <t>BETHEL SD 52</t>
  </si>
  <si>
    <t>4640 BARGER DR</t>
  </si>
  <si>
    <t>EUGENE</t>
  </si>
  <si>
    <t>97402</t>
  </si>
  <si>
    <t>1297</t>
  </si>
  <si>
    <t>2,4,8</t>
  </si>
  <si>
    <t>4102160</t>
  </si>
  <si>
    <t>00000000002095</t>
  </si>
  <si>
    <t>BLACHLY SD 90</t>
  </si>
  <si>
    <t>20264 BLACHLY GRANGE RD</t>
  </si>
  <si>
    <t>BLACHLY</t>
  </si>
  <si>
    <t>97412</t>
  </si>
  <si>
    <t>9714</t>
  </si>
  <si>
    <t>4102190</t>
  </si>
  <si>
    <t>00000000002052</t>
  </si>
  <si>
    <t>BLACK BUTTE SD 41</t>
  </si>
  <si>
    <t>PO BOX 150</t>
  </si>
  <si>
    <t>CAMP SHERMAN</t>
  </si>
  <si>
    <t>97730</t>
  </si>
  <si>
    <t>0150</t>
  </si>
  <si>
    <t>4102310</t>
  </si>
  <si>
    <t>00000000001974</t>
  </si>
  <si>
    <t>BROOKINGS-HARBOR SD 17C</t>
  </si>
  <si>
    <t>629 EASY ST</t>
  </si>
  <si>
    <t>BROOKINGS</t>
  </si>
  <si>
    <t>97415</t>
  </si>
  <si>
    <t>9109</t>
  </si>
  <si>
    <t>4101740</t>
  </si>
  <si>
    <t>00000000001896</t>
  </si>
  <si>
    <t>BURNT RIVER SD 30J</t>
  </si>
  <si>
    <t>PO BOX 8</t>
  </si>
  <si>
    <t>UNITY</t>
  </si>
  <si>
    <t>97884</t>
  </si>
  <si>
    <t>0008</t>
  </si>
  <si>
    <t>4102580</t>
  </si>
  <si>
    <t>00000000002046</t>
  </si>
  <si>
    <t>BUTTE FALLS SD 91</t>
  </si>
  <si>
    <t>BUTTE FALLS</t>
  </si>
  <si>
    <t>97522</t>
  </si>
  <si>
    <t>4102610</t>
  </si>
  <si>
    <t>00000000001995</t>
  </si>
  <si>
    <t>CAMAS VALLEY SD 21J</t>
  </si>
  <si>
    <t>PO BOX 57</t>
  </si>
  <si>
    <t>CAMAS VALLEY</t>
  </si>
  <si>
    <t>97416</t>
  </si>
  <si>
    <t>0057</t>
  </si>
  <si>
    <t>4102640</t>
  </si>
  <si>
    <t>00000000001929</t>
  </si>
  <si>
    <t>CANBY SD 86</t>
  </si>
  <si>
    <t>1130 S IVY ST</t>
  </si>
  <si>
    <t>CANBY</t>
  </si>
  <si>
    <t>97013</t>
  </si>
  <si>
    <t>4230</t>
  </si>
  <si>
    <t>3,8</t>
  </si>
  <si>
    <t>4102780</t>
  </si>
  <si>
    <t>00000000002139</t>
  </si>
  <si>
    <t>CASCADE SD 5</t>
  </si>
  <si>
    <t>10226 MARION RD SE</t>
  </si>
  <si>
    <t>TURNER</t>
  </si>
  <si>
    <t>97392</t>
  </si>
  <si>
    <t>9721</t>
  </si>
  <si>
    <t>4,8</t>
  </si>
  <si>
    <t>4102800</t>
  </si>
  <si>
    <t>00000000002185</t>
  </si>
  <si>
    <t>CENTENNIAL SD 28J</t>
  </si>
  <si>
    <t>18135 SE BROOKLYN ST</t>
  </si>
  <si>
    <t>PORTLAND</t>
  </si>
  <si>
    <t>97236</t>
  </si>
  <si>
    <t>1099</t>
  </si>
  <si>
    <t>1,3,8</t>
  </si>
  <si>
    <t>4105760</t>
  </si>
  <si>
    <t>00000000001972</t>
  </si>
  <si>
    <t>CENTRAL CURRY SD 1</t>
  </si>
  <si>
    <t>29516 ELLENSBURG AVE</t>
  </si>
  <si>
    <t>GOLD BEACH</t>
  </si>
  <si>
    <t>97444</t>
  </si>
  <si>
    <t>9754</t>
  </si>
  <si>
    <t>4102910</t>
  </si>
  <si>
    <t>00000000002105</t>
  </si>
  <si>
    <t>CENTRAL LINN SD 552</t>
  </si>
  <si>
    <t>331 E BLAKELY AVE</t>
  </si>
  <si>
    <t>BROWNSVILLE</t>
  </si>
  <si>
    <t>97327</t>
  </si>
  <si>
    <t>2399</t>
  </si>
  <si>
    <t>4102940</t>
  </si>
  <si>
    <t>00000000002042</t>
  </si>
  <si>
    <t>CENTRAL POINT SD 6</t>
  </si>
  <si>
    <t>300 ASH ST</t>
  </si>
  <si>
    <t>CENTRAL POINT</t>
  </si>
  <si>
    <t>97502</t>
  </si>
  <si>
    <t>2279</t>
  </si>
  <si>
    <t>4102840</t>
  </si>
  <si>
    <t>00000000002191</t>
  </si>
  <si>
    <t>CENTRAL SD 13J</t>
  </si>
  <si>
    <t>1610 MONMOUTH ST</t>
  </si>
  <si>
    <t>INDEPENDENCE</t>
  </si>
  <si>
    <t>97351</t>
  </si>
  <si>
    <t>1096</t>
  </si>
  <si>
    <t>4180505</t>
  </si>
  <si>
    <t>00000000001902</t>
  </si>
  <si>
    <t>CLACKAMAS ESD</t>
  </si>
  <si>
    <t>PO BOX 216</t>
  </si>
  <si>
    <t>MARYLHURST</t>
  </si>
  <si>
    <t>97036</t>
  </si>
  <si>
    <t>0216</t>
  </si>
  <si>
    <t>M</t>
  </si>
  <si>
    <t>4103260</t>
  </si>
  <si>
    <t>00000000001945</t>
  </si>
  <si>
    <t>CLATSKANIE SD 6J</t>
  </si>
  <si>
    <t>PO BOX 678</t>
  </si>
  <si>
    <t>CLATSKANIE</t>
  </si>
  <si>
    <t>97016</t>
  </si>
  <si>
    <t>0678</t>
  </si>
  <si>
    <t>4103270</t>
  </si>
  <si>
    <t>00000000001927</t>
  </si>
  <si>
    <t>COLTON SD 53</t>
  </si>
  <si>
    <t>30429 S GRAYS HILL RD</t>
  </si>
  <si>
    <t>COLTON</t>
  </si>
  <si>
    <t>97017</t>
  </si>
  <si>
    <t>9796</t>
  </si>
  <si>
    <t>4103330</t>
  </si>
  <si>
    <t>00000000002006</t>
  </si>
  <si>
    <t>CONDON SD 25J</t>
  </si>
  <si>
    <t>PO BOX 615</t>
  </si>
  <si>
    <t>CONDON</t>
  </si>
  <si>
    <t>97823</t>
  </si>
  <si>
    <t>0615</t>
  </si>
  <si>
    <t>4103390</t>
  </si>
  <si>
    <t>00000000001964</t>
  </si>
  <si>
    <t>COQUILLE SD 8</t>
  </si>
  <si>
    <t>790 W 17TH ST</t>
  </si>
  <si>
    <t>COQUILLE</t>
  </si>
  <si>
    <t>97423</t>
  </si>
  <si>
    <t>1040</t>
  </si>
  <si>
    <t>4103420</t>
  </si>
  <si>
    <t>00000000002186</t>
  </si>
  <si>
    <t>CORBETT SD 39</t>
  </si>
  <si>
    <t>35800 E HIST COLUMBIA RIVER HW</t>
  </si>
  <si>
    <t>CORBETT</t>
  </si>
  <si>
    <t>97019</t>
  </si>
  <si>
    <t>9629</t>
  </si>
  <si>
    <t>4103480</t>
  </si>
  <si>
    <t>00000000001901</t>
  </si>
  <si>
    <t>CORVALLIS SD 509J</t>
  </si>
  <si>
    <t>PO BOX 3509J</t>
  </si>
  <si>
    <t>CORVALLIS</t>
  </si>
  <si>
    <t>97339</t>
  </si>
  <si>
    <t>1198</t>
  </si>
  <si>
    <t>4103540</t>
  </si>
  <si>
    <t>00000000002216</t>
  </si>
  <si>
    <t>COVE SD 15</t>
  </si>
  <si>
    <t>PO BOX 68</t>
  </si>
  <si>
    <t>COVE</t>
  </si>
  <si>
    <t>97824</t>
  </si>
  <si>
    <t>0068</t>
  </si>
  <si>
    <t>4103690</t>
  </si>
  <si>
    <t>00000000002086</t>
  </si>
  <si>
    <t>CRESWELL SD 40</t>
  </si>
  <si>
    <t>998 'A' ST</t>
  </si>
  <si>
    <t>CRESWELL</t>
  </si>
  <si>
    <t>97426</t>
  </si>
  <si>
    <t>9633</t>
  </si>
  <si>
    <t>4103720</t>
  </si>
  <si>
    <t>00000000001970</t>
  </si>
  <si>
    <t>CROOK COUNTY SD</t>
  </si>
  <si>
    <t>471 NE OCHOCO PLAZA DR STE A</t>
  </si>
  <si>
    <t>PRINEVILLE</t>
  </si>
  <si>
    <t>97754</t>
  </si>
  <si>
    <t>2498</t>
  </si>
  <si>
    <t>4103780</t>
  </si>
  <si>
    <t>00000000002089</t>
  </si>
  <si>
    <t>CROW-APPLEGATE-LORANE SD 66</t>
  </si>
  <si>
    <t>85955 TERRITORIAL RD</t>
  </si>
  <si>
    <t>9206</t>
  </si>
  <si>
    <t>4103860</t>
  </si>
  <si>
    <t>00000000002190</t>
  </si>
  <si>
    <t>DALLAS SD 2</t>
  </si>
  <si>
    <t>111 SW ASH ST</t>
  </si>
  <si>
    <t>DALLAS</t>
  </si>
  <si>
    <t>97338</t>
  </si>
  <si>
    <t>2299</t>
  </si>
  <si>
    <t>4103940</t>
  </si>
  <si>
    <t>00000000002187</t>
  </si>
  <si>
    <t>DAVID DOUGLAS SD 40</t>
  </si>
  <si>
    <t>1500 SE 130TH AVE</t>
  </si>
  <si>
    <t>97233</t>
  </si>
  <si>
    <t>1799</t>
  </si>
  <si>
    <t>1</t>
  </si>
  <si>
    <t>4103990</t>
  </si>
  <si>
    <t>00000000002253</t>
  </si>
  <si>
    <t>DAYTON SD 8</t>
  </si>
  <si>
    <t>526 FERRY ST</t>
  </si>
  <si>
    <t>DAYTON</t>
  </si>
  <si>
    <t>97114</t>
  </si>
  <si>
    <t>9706</t>
  </si>
  <si>
    <t>4104020</t>
  </si>
  <si>
    <t>00000000002011</t>
  </si>
  <si>
    <t>DAYVILLE SD 16J</t>
  </si>
  <si>
    <t>PO BOX C</t>
  </si>
  <si>
    <t>DAYVILLE</t>
  </si>
  <si>
    <t>97825</t>
  </si>
  <si>
    <t>4104170</t>
  </si>
  <si>
    <t>00000000002017</t>
  </si>
  <si>
    <t>DIAMOND SD 7</t>
  </si>
  <si>
    <t>40524 S DIAMOND LN</t>
  </si>
  <si>
    <t>DIAMOND</t>
  </si>
  <si>
    <t>97722</t>
  </si>
  <si>
    <t>9504</t>
  </si>
  <si>
    <t>4104290</t>
  </si>
  <si>
    <t>00000000002021</t>
  </si>
  <si>
    <t>DOUBLE O SD 28</t>
  </si>
  <si>
    <t>PO BOX 888</t>
  </si>
  <si>
    <t>HINES</t>
  </si>
  <si>
    <t>97738</t>
  </si>
  <si>
    <t>0888</t>
  </si>
  <si>
    <t>4103960</t>
  </si>
  <si>
    <t>00000000001993</t>
  </si>
  <si>
    <t>DOUGLAS COUNTY SD 15</t>
  </si>
  <si>
    <t>DAYS CREEK</t>
  </si>
  <si>
    <t>97429</t>
  </si>
  <si>
    <t>4110710</t>
  </si>
  <si>
    <t>00000000001991</t>
  </si>
  <si>
    <t>DOUGLAS COUNTY SD 4</t>
  </si>
  <si>
    <t>1419 NW VALLEY VIEW DR</t>
  </si>
  <si>
    <t>ROSEBURG</t>
  </si>
  <si>
    <t>97470</t>
  </si>
  <si>
    <t>1767</t>
  </si>
  <si>
    <t>4100025</t>
  </si>
  <si>
    <t>00000000001980</t>
  </si>
  <si>
    <t>DOUGLAS ESD</t>
  </si>
  <si>
    <t>1871 NE STEPHENS ST</t>
  </si>
  <si>
    <t>1493</t>
  </si>
  <si>
    <t>4104380</t>
  </si>
  <si>
    <t>00000000002019</t>
  </si>
  <si>
    <t>DREWSEY SD 13</t>
  </si>
  <si>
    <t>PO BOX 109</t>
  </si>
  <si>
    <t>DREWSEY</t>
  </si>
  <si>
    <t>97904</t>
  </si>
  <si>
    <t>0109</t>
  </si>
  <si>
    <t>4104410</t>
  </si>
  <si>
    <t>00000000002229</t>
  </si>
  <si>
    <t>DUFUR SD 29</t>
  </si>
  <si>
    <t>802 NE 5TH ST</t>
  </si>
  <si>
    <t>DUFUR</t>
  </si>
  <si>
    <t>97021</t>
  </si>
  <si>
    <t>3034</t>
  </si>
  <si>
    <t>4104500</t>
  </si>
  <si>
    <t>00000000002043</t>
  </si>
  <si>
    <t>EAGLE POINT SD 9</t>
  </si>
  <si>
    <t>PO BOX 548</t>
  </si>
  <si>
    <t>EAGLE POINT</t>
  </si>
  <si>
    <t>97524</t>
  </si>
  <si>
    <t>0548</t>
  </si>
  <si>
    <t>4104530</t>
  </si>
  <si>
    <t>00000000002203</t>
  </si>
  <si>
    <t>ECHO SD 5</t>
  </si>
  <si>
    <t>600 E GERONE ST</t>
  </si>
  <si>
    <t>ECHO</t>
  </si>
  <si>
    <t>97826</t>
  </si>
  <si>
    <t>9600</t>
  </si>
  <si>
    <t>4104590</t>
  </si>
  <si>
    <t>00000000002217</t>
  </si>
  <si>
    <t>ELGIN SD 23</t>
  </si>
  <si>
    <t>ELGIN</t>
  </si>
  <si>
    <t>97827</t>
  </si>
  <si>
    <t>4104620</t>
  </si>
  <si>
    <t>00000000001998</t>
  </si>
  <si>
    <t>ELKTON SD 34</t>
  </si>
  <si>
    <t>PO BOX 390</t>
  </si>
  <si>
    <t>ELKTON</t>
  </si>
  <si>
    <t>97436</t>
  </si>
  <si>
    <t>0390</t>
  </si>
  <si>
    <t>4105080</t>
  </si>
  <si>
    <t>00000000002221</t>
  </si>
  <si>
    <t>ENTERPRISE SD 21</t>
  </si>
  <si>
    <t>201 SE 4TH ST</t>
  </si>
  <si>
    <t>ENTERPRISE</t>
  </si>
  <si>
    <t>97828</t>
  </si>
  <si>
    <t>1350</t>
  </si>
  <si>
    <t>4104700</t>
  </si>
  <si>
    <t>00000000001930</t>
  </si>
  <si>
    <t>ESTACADA SD 108</t>
  </si>
  <si>
    <t>255 NE 6TH AVE</t>
  </si>
  <si>
    <t>ESTACADA</t>
  </si>
  <si>
    <t>97023</t>
  </si>
  <si>
    <t>9719</t>
  </si>
  <si>
    <t>4104740</t>
  </si>
  <si>
    <t>00000000002082</t>
  </si>
  <si>
    <t>EUGENE SD 4J</t>
  </si>
  <si>
    <t>200 N MONROE ST</t>
  </si>
  <si>
    <t>4295</t>
  </si>
  <si>
    <t>4100003</t>
  </si>
  <si>
    <t>00000000002193</t>
  </si>
  <si>
    <t>FALLS CITY SD 57</t>
  </si>
  <si>
    <t>111 N MAIN ST</t>
  </si>
  <si>
    <t>FALLS CITY</t>
  </si>
  <si>
    <t>97344</t>
  </si>
  <si>
    <t>0107</t>
  </si>
  <si>
    <t>4104950</t>
  </si>
  <si>
    <t>00000000002084</t>
  </si>
  <si>
    <t>FERN RIDGE SD 28J</t>
  </si>
  <si>
    <t>88834 TERRITORIAL RD</t>
  </si>
  <si>
    <t>ELMIRA</t>
  </si>
  <si>
    <t>97437</t>
  </si>
  <si>
    <t>9756</t>
  </si>
  <si>
    <t>4105160</t>
  </si>
  <si>
    <t>00000000002241</t>
  </si>
  <si>
    <t>FOREST GROVE SD 15</t>
  </si>
  <si>
    <t>1728 MAIN ST</t>
  </si>
  <si>
    <t>FOREST GROVE</t>
  </si>
  <si>
    <t>97116</t>
  </si>
  <si>
    <t>2737</t>
  </si>
  <si>
    <t>4105250</t>
  </si>
  <si>
    <t>00000000002248</t>
  </si>
  <si>
    <t>FOSSIL SD 21J</t>
  </si>
  <si>
    <t>404 MAIN ST</t>
  </si>
  <si>
    <t>FOSSIL</t>
  </si>
  <si>
    <t>97830</t>
  </si>
  <si>
    <t>0206</t>
  </si>
  <si>
    <t>4105310</t>
  </si>
  <si>
    <t>00000000002020</t>
  </si>
  <si>
    <t>FRENCHGLEN SD 16</t>
  </si>
  <si>
    <t>39235 HWY 205</t>
  </si>
  <si>
    <t>FRENCHGLEN</t>
  </si>
  <si>
    <t>97736</t>
  </si>
  <si>
    <t>9704</t>
  </si>
  <si>
    <t>4105430</t>
  </si>
  <si>
    <t>00000000002245</t>
  </si>
  <si>
    <t>GASTON SD 511J</t>
  </si>
  <si>
    <t>GASTON</t>
  </si>
  <si>
    <t>97119</t>
  </si>
  <si>
    <t>4100015</t>
  </si>
  <si>
    <t>00000000002137</t>
  </si>
  <si>
    <t>GERVAIS SD 1</t>
  </si>
  <si>
    <t>PO BOX 100</t>
  </si>
  <si>
    <t>GERVAIS</t>
  </si>
  <si>
    <t>97026</t>
  </si>
  <si>
    <t>0100</t>
  </si>
  <si>
    <t>4105610</t>
  </si>
  <si>
    <t>00000000001931</t>
  </si>
  <si>
    <t>GLADSTONE SD 115</t>
  </si>
  <si>
    <t>17789 WEBSTER RD</t>
  </si>
  <si>
    <t>GLADSTONE</t>
  </si>
  <si>
    <t>97027</t>
  </si>
  <si>
    <t>1498</t>
  </si>
  <si>
    <t>3</t>
  </si>
  <si>
    <t>4105640</t>
  </si>
  <si>
    <t>00000000002000</t>
  </si>
  <si>
    <t>GLENDALE SD 77</t>
  </si>
  <si>
    <t>PO BOX E</t>
  </si>
  <si>
    <t>GLENDALE</t>
  </si>
  <si>
    <t>97442</t>
  </si>
  <si>
    <t>0605</t>
  </si>
  <si>
    <t>4105670</t>
  </si>
  <si>
    <t>00000000001992</t>
  </si>
  <si>
    <t>GLIDE SD 12</t>
  </si>
  <si>
    <t>301 GLIDE LOOP DR</t>
  </si>
  <si>
    <t>GLIDE</t>
  </si>
  <si>
    <t>97443</t>
  </si>
  <si>
    <t>9744</t>
  </si>
  <si>
    <t>4100027</t>
  </si>
  <si>
    <t>00000000002007</t>
  </si>
  <si>
    <t>GRANT ESD</t>
  </si>
  <si>
    <t>835-A S CANYON BLVD</t>
  </si>
  <si>
    <t>JOHN DAY</t>
  </si>
  <si>
    <t>97845</t>
  </si>
  <si>
    <t>1056</t>
  </si>
  <si>
    <t>4105910</t>
  </si>
  <si>
    <t>00000000002054</t>
  </si>
  <si>
    <t>GRANTS PASS SD 7</t>
  </si>
  <si>
    <t>725 NE DEAN DR</t>
  </si>
  <si>
    <t>GRANTS PASS</t>
  </si>
  <si>
    <t>97526</t>
  </si>
  <si>
    <t>1649</t>
  </si>
  <si>
    <t>4101120</t>
  </si>
  <si>
    <t>00000000002100</t>
  </si>
  <si>
    <t>GREATER ALBANY PUBLIC SD 8J</t>
  </si>
  <si>
    <t>718 SW 7TH ST</t>
  </si>
  <si>
    <t>ALBANY</t>
  </si>
  <si>
    <t>97321</t>
  </si>
  <si>
    <t>2320</t>
  </si>
  <si>
    <t>4,5,7,8</t>
  </si>
  <si>
    <t>4106000</t>
  </si>
  <si>
    <t>00000000002183</t>
  </si>
  <si>
    <t>GRESHAM-BARLOW SD 10J</t>
  </si>
  <si>
    <t>1331 NW EASTMAN PKWY</t>
  </si>
  <si>
    <t>GRESHAM</t>
  </si>
  <si>
    <t>97030</t>
  </si>
  <si>
    <t>3825</t>
  </si>
  <si>
    <t>4102490</t>
  </si>
  <si>
    <t>00000000002014</t>
  </si>
  <si>
    <t>HARNEY COUNTY SD 3</t>
  </si>
  <si>
    <t>550 N COURT AVE</t>
  </si>
  <si>
    <t>BURNS</t>
  </si>
  <si>
    <t>97720</t>
  </si>
  <si>
    <t>1590</t>
  </si>
  <si>
    <t>4103600</t>
  </si>
  <si>
    <t>00000000002015</t>
  </si>
  <si>
    <t>HARNEY COUNTY SD 4</t>
  </si>
  <si>
    <t>PO BOX 828</t>
  </si>
  <si>
    <t>CRANE</t>
  </si>
  <si>
    <t>97732</t>
  </si>
  <si>
    <t>0828</t>
  </si>
  <si>
    <t>4103630</t>
  </si>
  <si>
    <t>00000000002023</t>
  </si>
  <si>
    <t>HARNEY COUNTY UNION HIGH SD 1J</t>
  </si>
  <si>
    <t>4100028</t>
  </si>
  <si>
    <t>00000000002013</t>
  </si>
  <si>
    <t>HARNEY ESD REGION XVII</t>
  </si>
  <si>
    <t>HARNEY COUNTY COURTHOUSE</t>
  </si>
  <si>
    <t>1565</t>
  </si>
  <si>
    <t>4106120</t>
  </si>
  <si>
    <t>00000000002114</t>
  </si>
  <si>
    <t>HARPER SD 66</t>
  </si>
  <si>
    <t>PO BOX 800</t>
  </si>
  <si>
    <t>HARPER</t>
  </si>
  <si>
    <t>97906</t>
  </si>
  <si>
    <t>0800</t>
  </si>
  <si>
    <t>4100019</t>
  </si>
  <si>
    <t>00000000002099</t>
  </si>
  <si>
    <t>HARRISBURG SD 7J</t>
  </si>
  <si>
    <t>PO BOX 208</t>
  </si>
  <si>
    <t>HARRISBURG</t>
  </si>
  <si>
    <t>97446</t>
  </si>
  <si>
    <t>0208</t>
  </si>
  <si>
    <t>4106270</t>
  </si>
  <si>
    <t>00000000002201</t>
  </si>
  <si>
    <t>HELIX SD 1</t>
  </si>
  <si>
    <t>PO BOX 398</t>
  </si>
  <si>
    <t>HELIX</t>
  </si>
  <si>
    <t>97835</t>
  </si>
  <si>
    <t>0398</t>
  </si>
  <si>
    <t>4106300</t>
  </si>
  <si>
    <t>00000000002206</t>
  </si>
  <si>
    <t>HERMISTON SD 8</t>
  </si>
  <si>
    <t>341 NE 3RD ST</t>
  </si>
  <si>
    <t>HERMISTON</t>
  </si>
  <si>
    <t>97838</t>
  </si>
  <si>
    <t>1890</t>
  </si>
  <si>
    <t>4180070</t>
  </si>
  <si>
    <t>00000000001975</t>
  </si>
  <si>
    <t>HIGH DESERT ESD</t>
  </si>
  <si>
    <t>145 SE SALMON AVE STE A</t>
  </si>
  <si>
    <t>REDMOND</t>
  </si>
  <si>
    <t>97756</t>
  </si>
  <si>
    <t>8427</t>
  </si>
  <si>
    <t>4100023</t>
  </si>
  <si>
    <t>00000000002239</t>
  </si>
  <si>
    <t>HILLSBORO SD 1J</t>
  </si>
  <si>
    <t>3083 NE 49TH PL</t>
  </si>
  <si>
    <t>HILLSBORO</t>
  </si>
  <si>
    <t>97124</t>
  </si>
  <si>
    <t>6009</t>
  </si>
  <si>
    <t>2,3,8</t>
  </si>
  <si>
    <t>4106510</t>
  </si>
  <si>
    <t>00000000002024</t>
  </si>
  <si>
    <t>HOOD RIVER COUNTY SD</t>
  </si>
  <si>
    <t>1011 EUGENE ST</t>
  </si>
  <si>
    <t>HOOD RIVER</t>
  </si>
  <si>
    <t>97031</t>
  </si>
  <si>
    <t>1415</t>
  </si>
  <si>
    <t>4106600</t>
  </si>
  <si>
    <t>00000000001895</t>
  </si>
  <si>
    <t>HUNTINGTON SD 16J</t>
  </si>
  <si>
    <t>520 3RD ST E</t>
  </si>
  <si>
    <t>HUNTINGTON</t>
  </si>
  <si>
    <t>97907</t>
  </si>
  <si>
    <t>5054</t>
  </si>
  <si>
    <t>4106630</t>
  </si>
  <si>
    <t>00000000002215</t>
  </si>
  <si>
    <t>IMBLER SD 11</t>
  </si>
  <si>
    <t>PO BOX 164</t>
  </si>
  <si>
    <t>IMBLER</t>
  </si>
  <si>
    <t>97841</t>
  </si>
  <si>
    <t>0164</t>
  </si>
  <si>
    <t>4100047</t>
  </si>
  <si>
    <t>00000000003997</t>
  </si>
  <si>
    <t>IONE SD R2</t>
  </si>
  <si>
    <t>PO BOX 167</t>
  </si>
  <si>
    <t>IONE</t>
  </si>
  <si>
    <t>97843</t>
  </si>
  <si>
    <t>0167</t>
  </si>
  <si>
    <t>4100030</t>
  </si>
  <si>
    <t>00000000002049</t>
  </si>
  <si>
    <t>JEFFERSON ESD</t>
  </si>
  <si>
    <t>295 SE BUFF ST</t>
  </si>
  <si>
    <t>2108</t>
  </si>
  <si>
    <t>4106710</t>
  </si>
  <si>
    <t>00000000002140</t>
  </si>
  <si>
    <t>JEFFERSON SD 14J</t>
  </si>
  <si>
    <t>1328 N 2ND ST</t>
  </si>
  <si>
    <t>JEFFERSON</t>
  </si>
  <si>
    <t>97352</t>
  </si>
  <si>
    <t>9488</t>
  </si>
  <si>
    <t>4106750</t>
  </si>
  <si>
    <t>00000000001934</t>
  </si>
  <si>
    <t>JEWELL SD 8</t>
  </si>
  <si>
    <t>83874 HWY 103</t>
  </si>
  <si>
    <t>SEASIDE</t>
  </si>
  <si>
    <t>97138</t>
  </si>
  <si>
    <t>6154</t>
  </si>
  <si>
    <t>4106780</t>
  </si>
  <si>
    <t>00000000002008</t>
  </si>
  <si>
    <t>JOHN DAY SD 3</t>
  </si>
  <si>
    <t>401 N CANYON CITY BLVD</t>
  </si>
  <si>
    <t>CANYON CITY</t>
  </si>
  <si>
    <t>97820</t>
  </si>
  <si>
    <t>6111</t>
  </si>
  <si>
    <t>4106820</t>
  </si>
  <si>
    <t>00000000002107</t>
  </si>
  <si>
    <t>JORDAN VALLEY SD 3</t>
  </si>
  <si>
    <t>PO BOX 99</t>
  </si>
  <si>
    <t>JORDAN VALLEY</t>
  </si>
  <si>
    <t>97910</t>
  </si>
  <si>
    <t>0099</t>
  </si>
  <si>
    <t>4106870</t>
  </si>
  <si>
    <t>00000000002219</t>
  </si>
  <si>
    <t>JOSEPH SD 6</t>
  </si>
  <si>
    <t>PO BOX W</t>
  </si>
  <si>
    <t>JOSEPH</t>
  </si>
  <si>
    <t>97846</t>
  </si>
  <si>
    <t>2023</t>
  </si>
  <si>
    <t>4106930</t>
  </si>
  <si>
    <t>00000000002091</t>
  </si>
  <si>
    <t>JUNCTION CITY SD 69</t>
  </si>
  <si>
    <t>325 MAPLE ST</t>
  </si>
  <si>
    <t>JUNCTION CITY</t>
  </si>
  <si>
    <t>97448</t>
  </si>
  <si>
    <t>1359</t>
  </si>
  <si>
    <t>4106960</t>
  </si>
  <si>
    <t>00000000002109</t>
  </si>
  <si>
    <t>JUNTURA SD 12</t>
  </si>
  <si>
    <t>363  A  ST W</t>
  </si>
  <si>
    <t>1305</t>
  </si>
  <si>
    <t>4100040</t>
  </si>
  <si>
    <t>00000000002262</t>
  </si>
  <si>
    <t>KNAPPA SD 4</t>
  </si>
  <si>
    <t>41535 OLD HWY 30</t>
  </si>
  <si>
    <t>8640</t>
  </si>
  <si>
    <t>4107200</t>
  </si>
  <si>
    <t>00000000002212</t>
  </si>
  <si>
    <t>LA GRANDE SD 1</t>
  </si>
  <si>
    <t>708 'K' AVE STE 100</t>
  </si>
  <si>
    <t>LA GRANDE</t>
  </si>
  <si>
    <t>97850</t>
  </si>
  <si>
    <t>1392</t>
  </si>
  <si>
    <t>4107280</t>
  </si>
  <si>
    <t>00000000002059</t>
  </si>
  <si>
    <t>LAKE COUNTY SD 7</t>
  </si>
  <si>
    <t>1341 S FIRST ST</t>
  </si>
  <si>
    <t>1632</t>
  </si>
  <si>
    <t>4100031</t>
  </si>
  <si>
    <t>00000000002058</t>
  </si>
  <si>
    <t>LAKE ESD</t>
  </si>
  <si>
    <t>4107230</t>
  </si>
  <si>
    <t>00000000001923</t>
  </si>
  <si>
    <t>LAKE OSWEGO SD 7J</t>
  </si>
  <si>
    <t>PO BOX 70</t>
  </si>
  <si>
    <t>LAKE OSWEGO</t>
  </si>
  <si>
    <t>97034</t>
  </si>
  <si>
    <t>0070</t>
  </si>
  <si>
    <t>4100032</t>
  </si>
  <si>
    <t>00000000002064</t>
  </si>
  <si>
    <t>LANE ESD</t>
  </si>
  <si>
    <t>1200 HWY 99N</t>
  </si>
  <si>
    <t>2033</t>
  </si>
  <si>
    <t>2</t>
  </si>
  <si>
    <t>4107380</t>
  </si>
  <si>
    <t>00000000002101</t>
  </si>
  <si>
    <t>LEBANON COMMUNITY SD 9</t>
  </si>
  <si>
    <t>485 S 5TH ST</t>
  </si>
  <si>
    <t>LEBANON</t>
  </si>
  <si>
    <t>97355</t>
  </si>
  <si>
    <t>2602</t>
  </si>
  <si>
    <t>4100033</t>
  </si>
  <si>
    <t>00000000002098</t>
  </si>
  <si>
    <t>LINN BENTON LINCOLN ESD</t>
  </si>
  <si>
    <t>905 4TH AVE SE</t>
  </si>
  <si>
    <t>3199</t>
  </si>
  <si>
    <t>4107530</t>
  </si>
  <si>
    <t>00000000002012</t>
  </si>
  <si>
    <t>LONG CREEK SD 17</t>
  </si>
  <si>
    <t>PO BOX 429</t>
  </si>
  <si>
    <t>LONG CREEK</t>
  </si>
  <si>
    <t>97856</t>
  </si>
  <si>
    <t>0429</t>
  </si>
  <si>
    <t>4107590</t>
  </si>
  <si>
    <t>00000000002092</t>
  </si>
  <si>
    <t>LOWELL SD 71</t>
  </si>
  <si>
    <t>65 S PIONEER ST</t>
  </si>
  <si>
    <t>LOWELL</t>
  </si>
  <si>
    <t>97452</t>
  </si>
  <si>
    <t>4100042</t>
  </si>
  <si>
    <t>00000000002112</t>
  </si>
  <si>
    <t>MALHEUR COUNTY SD 51</t>
  </si>
  <si>
    <t>4100034</t>
  </si>
  <si>
    <t>00000000002106</t>
  </si>
  <si>
    <t>MALHEUR ESD REGION 14</t>
  </si>
  <si>
    <t>4107710</t>
  </si>
  <si>
    <t>00000000002085</t>
  </si>
  <si>
    <t>MAPLETON SD 32</t>
  </si>
  <si>
    <t>10868 E MAPLETON RD</t>
  </si>
  <si>
    <t>MAPLETON</t>
  </si>
  <si>
    <t>97453</t>
  </si>
  <si>
    <t>9603</t>
  </si>
  <si>
    <t>4107740</t>
  </si>
  <si>
    <t>00000000002094</t>
  </si>
  <si>
    <t>MARCOLA SD 79J</t>
  </si>
  <si>
    <t>38300 WENDLING RD</t>
  </si>
  <si>
    <t>MARCOLA</t>
  </si>
  <si>
    <t>97454</t>
  </si>
  <si>
    <t>9732</t>
  </si>
  <si>
    <t>4107980</t>
  </si>
  <si>
    <t>00000000002090</t>
  </si>
  <si>
    <t>MCKENZIE SD 68</t>
  </si>
  <si>
    <t>51187 BLUE RIVER DR</t>
  </si>
  <si>
    <t>FINN ROCK</t>
  </si>
  <si>
    <t>97488</t>
  </si>
  <si>
    <t>9602</t>
  </si>
  <si>
    <t>4108010</t>
  </si>
  <si>
    <t>00000000002256</t>
  </si>
  <si>
    <t>MCMINNVILLE SD 40</t>
  </si>
  <si>
    <t>1500 NE BAKER ST</t>
  </si>
  <si>
    <t>MCMINNVILLE</t>
  </si>
  <si>
    <t>97128</t>
  </si>
  <si>
    <t>3004</t>
  </si>
  <si>
    <t>4108040</t>
  </si>
  <si>
    <t>00000000002048</t>
  </si>
  <si>
    <t>MEDFORD SD 549C</t>
  </si>
  <si>
    <t>500 MONROE ST</t>
  </si>
  <si>
    <t>MEDFORD</t>
  </si>
  <si>
    <t>97501</t>
  </si>
  <si>
    <t>3522</t>
  </si>
  <si>
    <t>4108160</t>
  </si>
  <si>
    <t>00000000002205</t>
  </si>
  <si>
    <t>MILTON-FREEWATER UNIFIED SD 7</t>
  </si>
  <si>
    <t>138 S MAIN ST</t>
  </si>
  <si>
    <t>MILTON-FREEWATER</t>
  </si>
  <si>
    <t>97862</t>
  </si>
  <si>
    <t>1343</t>
  </si>
  <si>
    <t>4108280</t>
  </si>
  <si>
    <t>00000000002249</t>
  </si>
  <si>
    <t>MITCHELL SD 55</t>
  </si>
  <si>
    <t>PO BOX 247</t>
  </si>
  <si>
    <t>MITCHELL</t>
  </si>
  <si>
    <t>97750</t>
  </si>
  <si>
    <t>0247</t>
  </si>
  <si>
    <t>4108310</t>
  </si>
  <si>
    <t>00000000001925</t>
  </si>
  <si>
    <t>MOLALLA RIVER SD 35</t>
  </si>
  <si>
    <t>PO BOX 188</t>
  </si>
  <si>
    <t>MOLALLA</t>
  </si>
  <si>
    <t>97038</t>
  </si>
  <si>
    <t>0188</t>
  </si>
  <si>
    <t>4108430</t>
  </si>
  <si>
    <t>00000000001898</t>
  </si>
  <si>
    <t>MONROE SD 1J</t>
  </si>
  <si>
    <t>365 N FIFTH ST</t>
  </si>
  <si>
    <t>MONROE</t>
  </si>
  <si>
    <t>97456</t>
  </si>
  <si>
    <t>9506</t>
  </si>
  <si>
    <t>4108460</t>
  </si>
  <si>
    <t>00000000002010</t>
  </si>
  <si>
    <t>MONUMENT SD 8</t>
  </si>
  <si>
    <t>PO BOX 127</t>
  </si>
  <si>
    <t>MONUMENT</t>
  </si>
  <si>
    <t>97864</t>
  </si>
  <si>
    <t>0127</t>
  </si>
  <si>
    <t>4108520</t>
  </si>
  <si>
    <t>00000000002147</t>
  </si>
  <si>
    <t>MORROW SD 1</t>
  </si>
  <si>
    <t>PO BOX 368</t>
  </si>
  <si>
    <t>LEXINGTON</t>
  </si>
  <si>
    <t>97839</t>
  </si>
  <si>
    <t>0368</t>
  </si>
  <si>
    <t>4108550</t>
  </si>
  <si>
    <t>00000000002145</t>
  </si>
  <si>
    <t>MT ANGEL SD 91</t>
  </si>
  <si>
    <t>PO BOX 1129</t>
  </si>
  <si>
    <t>MT ANGEL</t>
  </si>
  <si>
    <t>97362</t>
  </si>
  <si>
    <t>4180180</t>
  </si>
  <si>
    <t>00000000002148</t>
  </si>
  <si>
    <t>MULTNOMAH ESD</t>
  </si>
  <si>
    <t>PO BOX 301039</t>
  </si>
  <si>
    <t>97294</t>
  </si>
  <si>
    <t>9039</t>
  </si>
  <si>
    <t>1,3</t>
  </si>
  <si>
    <t>4108650</t>
  </si>
  <si>
    <t>00000000002198</t>
  </si>
  <si>
    <t>NEAH-KAH-NIE SD 56</t>
  </si>
  <si>
    <t>PO BOX 28</t>
  </si>
  <si>
    <t>ROCKAWAY BEACH</t>
  </si>
  <si>
    <t>97136</t>
  </si>
  <si>
    <t>0028</t>
  </si>
  <si>
    <t>4108700</t>
  </si>
  <si>
    <t>00000000002199</t>
  </si>
  <si>
    <t>NESTUCCA VALLEY SD 101J</t>
  </si>
  <si>
    <t>PO BOX 327</t>
  </si>
  <si>
    <t>HEBO</t>
  </si>
  <si>
    <t>97122</t>
  </si>
  <si>
    <t>0327</t>
  </si>
  <si>
    <t>4108720</t>
  </si>
  <si>
    <t>00000000002254</t>
  </si>
  <si>
    <t>NEWBERG SD 29J</t>
  </si>
  <si>
    <t>714 E 6TH ST</t>
  </si>
  <si>
    <t>NEWBERG</t>
  </si>
  <si>
    <t>97132</t>
  </si>
  <si>
    <t>3406</t>
  </si>
  <si>
    <t>4100026</t>
  </si>
  <si>
    <t>00000000002004</t>
  </si>
  <si>
    <t>NORTH CENTRAL ESD</t>
  </si>
  <si>
    <t>PO BOX 637</t>
  </si>
  <si>
    <t>0637</t>
  </si>
  <si>
    <t>4108830</t>
  </si>
  <si>
    <t>00000000001924</t>
  </si>
  <si>
    <t>NORTH CLACKAMAS SD 12</t>
  </si>
  <si>
    <t>4444 SE LAKE RD</t>
  </si>
  <si>
    <t>MILWAUKIE</t>
  </si>
  <si>
    <t>97222</t>
  </si>
  <si>
    <t>4799</t>
  </si>
  <si>
    <t>4104350</t>
  </si>
  <si>
    <t>00000000001996</t>
  </si>
  <si>
    <t>NORTH DOUGLAS SD 22</t>
  </si>
  <si>
    <t>PO BOX 428</t>
  </si>
  <si>
    <t>DRAIN</t>
  </si>
  <si>
    <t>97435</t>
  </si>
  <si>
    <t>0428</t>
  </si>
  <si>
    <t>4111400</t>
  </si>
  <si>
    <t>00000000002061</t>
  </si>
  <si>
    <t>NORTH LAKE SD 14</t>
  </si>
  <si>
    <t>57566 FORT ROCK RD</t>
  </si>
  <si>
    <t>SILVER LAKE</t>
  </si>
  <si>
    <t>97638</t>
  </si>
  <si>
    <t>4108880</t>
  </si>
  <si>
    <t>00000000002141</t>
  </si>
  <si>
    <t>NORTH MARION SD 15</t>
  </si>
  <si>
    <t>20256 GRIM RD NE</t>
  </si>
  <si>
    <t>AURORA</t>
  </si>
  <si>
    <t>97002</t>
  </si>
  <si>
    <t>9499</t>
  </si>
  <si>
    <t>4108940</t>
  </si>
  <si>
    <t>00000000002214</t>
  </si>
  <si>
    <t>NORTH POWDER SD 8J</t>
  </si>
  <si>
    <t>NORTH POWDER</t>
  </si>
  <si>
    <t>97867</t>
  </si>
  <si>
    <t>4100020</t>
  </si>
  <si>
    <t>00000000002143</t>
  </si>
  <si>
    <t>NORTH SANTIAM SD 29J</t>
  </si>
  <si>
    <t>1155 N 3RD AVE</t>
  </si>
  <si>
    <t>STAYTON</t>
  </si>
  <si>
    <t>97383</t>
  </si>
  <si>
    <t>1801</t>
  </si>
  <si>
    <t>4,7,8</t>
  </si>
  <si>
    <t>4100022</t>
  </si>
  <si>
    <t>00000000002230</t>
  </si>
  <si>
    <t>NORTHWEST REGIONAL ESD</t>
  </si>
  <si>
    <t>5825 NE RAY CIR</t>
  </si>
  <si>
    <t>6436</t>
  </si>
  <si>
    <t>4109120</t>
  </si>
  <si>
    <t>00000000001990</t>
  </si>
  <si>
    <t>OAKLAND SD 1</t>
  </si>
  <si>
    <t>OAKLAND</t>
  </si>
  <si>
    <t>97462</t>
  </si>
  <si>
    <t>4109150</t>
  </si>
  <si>
    <t>00000000002093</t>
  </si>
  <si>
    <t>OAKRIDGE SD 76</t>
  </si>
  <si>
    <t>76499 ROSE ST</t>
  </si>
  <si>
    <t>OAKRIDGE</t>
  </si>
  <si>
    <t>97463</t>
  </si>
  <si>
    <t>9434</t>
  </si>
  <si>
    <t>4100046</t>
  </si>
  <si>
    <t>00000000004371</t>
  </si>
  <si>
    <t>ODE HEAD START</t>
  </si>
  <si>
    <t>255 CAPITAL ST NE</t>
  </si>
  <si>
    <t>SALEM</t>
  </si>
  <si>
    <t>97310</t>
  </si>
  <si>
    <t>1300</t>
  </si>
  <si>
    <t>4100045</t>
  </si>
  <si>
    <t>00000000003476</t>
  </si>
  <si>
    <t>ODE JDEP DISTRICT</t>
  </si>
  <si>
    <t>4100049</t>
  </si>
  <si>
    <t>00000000003559</t>
  </si>
  <si>
    <t>ODE LTCT DISTRICT</t>
  </si>
  <si>
    <t>4100043</t>
  </si>
  <si>
    <t>00000000003477</t>
  </si>
  <si>
    <t>ODE YCEP DISTRICT</t>
  </si>
  <si>
    <t>2,4,6,7,8</t>
  </si>
  <si>
    <t>4109330</t>
  </si>
  <si>
    <t>00000000001928</t>
  </si>
  <si>
    <t>OREGON CITY SD 62</t>
  </si>
  <si>
    <t>PO BOX 2110</t>
  </si>
  <si>
    <t>OREGON CITY</t>
  </si>
  <si>
    <t>97045</t>
  </si>
  <si>
    <t>5010</t>
  </si>
  <si>
    <t>4100009</t>
  </si>
  <si>
    <t>00000000002336</t>
  </si>
  <si>
    <t>OREGON DEPARTMENT OF EDUCATION</t>
  </si>
  <si>
    <t>1,2,6</t>
  </si>
  <si>
    <t>4110890</t>
  </si>
  <si>
    <t>00000000001926</t>
  </si>
  <si>
    <t>OREGON TRAIL SD 46</t>
  </si>
  <si>
    <t>PO BOX 547</t>
  </si>
  <si>
    <t>SANDY</t>
  </si>
  <si>
    <t>97055</t>
  </si>
  <si>
    <t>0547</t>
  </si>
  <si>
    <t>4109430</t>
  </si>
  <si>
    <t>00000000002060</t>
  </si>
  <si>
    <t>PAISLEY SD 11</t>
  </si>
  <si>
    <t>PO BOX 97</t>
  </si>
  <si>
    <t>PAISLEY</t>
  </si>
  <si>
    <t>97636</t>
  </si>
  <si>
    <t>0097</t>
  </si>
  <si>
    <t>4109480</t>
  </si>
  <si>
    <t>00000000002181</t>
  </si>
  <si>
    <t>PARKROSE SD 3</t>
  </si>
  <si>
    <t>10636 NE PRESCOTT ST</t>
  </si>
  <si>
    <t>97220</t>
  </si>
  <si>
    <t>4109510</t>
  </si>
  <si>
    <t>00000000002207</t>
  </si>
  <si>
    <t>PENDLETON SD 16</t>
  </si>
  <si>
    <t>1207 SW FRAZER AVE</t>
  </si>
  <si>
    <t>PENDLETON</t>
  </si>
  <si>
    <t>97801</t>
  </si>
  <si>
    <t>2899</t>
  </si>
  <si>
    <t>4109530</t>
  </si>
  <si>
    <t>00000000002192</t>
  </si>
  <si>
    <t>PERRYDALE SD 21</t>
  </si>
  <si>
    <t>7445 PERRYDALE RD</t>
  </si>
  <si>
    <t>9725</t>
  </si>
  <si>
    <t>4109600</t>
  </si>
  <si>
    <t>00000000001900</t>
  </si>
  <si>
    <t>PHILOMATH SD 17J</t>
  </si>
  <si>
    <t>1620 APPLEGATE ST</t>
  </si>
  <si>
    <t>PHILOMATH</t>
  </si>
  <si>
    <t>97370</t>
  </si>
  <si>
    <t>9328</t>
  </si>
  <si>
    <t>4109630</t>
  </si>
  <si>
    <t>00000000002039</t>
  </si>
  <si>
    <t>PHOENIX-TALENT SD 4</t>
  </si>
  <si>
    <t>PO BOX 698</t>
  </si>
  <si>
    <t>PHOENIX</t>
  </si>
  <si>
    <t>97535</t>
  </si>
  <si>
    <t>0698</t>
  </si>
  <si>
    <t>4109660</t>
  </si>
  <si>
    <t>00000000002202</t>
  </si>
  <si>
    <t>PILOT ROCK SD 2</t>
  </si>
  <si>
    <t>PO BOX BB</t>
  </si>
  <si>
    <t>PILOT ROCK</t>
  </si>
  <si>
    <t>97868</t>
  </si>
  <si>
    <t>0420</t>
  </si>
  <si>
    <t>4109690</t>
  </si>
  <si>
    <t>00000000002016</t>
  </si>
  <si>
    <t>PINE CREEK SD 5</t>
  </si>
  <si>
    <t>79654 PINE CREEK RD</t>
  </si>
  <si>
    <t>5712</t>
  </si>
  <si>
    <t>4109720</t>
  </si>
  <si>
    <t>00000000001897</t>
  </si>
  <si>
    <t>PINE EAGLE SD 61</t>
  </si>
  <si>
    <t>375B N MAIN ST</t>
  </si>
  <si>
    <t>HALFWAY</t>
  </si>
  <si>
    <t>97834</t>
  </si>
  <si>
    <t>8153</t>
  </si>
  <si>
    <t>4109750</t>
  </si>
  <si>
    <t>00000000002047</t>
  </si>
  <si>
    <t>PINEHURST SD 94</t>
  </si>
  <si>
    <t>15337 HWY 66</t>
  </si>
  <si>
    <t>9438</t>
  </si>
  <si>
    <t>4109870</t>
  </si>
  <si>
    <t>00000000002081</t>
  </si>
  <si>
    <t>PLEASANT HILL SD 1</t>
  </si>
  <si>
    <t>36386 HWY 58</t>
  </si>
  <si>
    <t>PLEASANT HILL</t>
  </si>
  <si>
    <t>97455</t>
  </si>
  <si>
    <t>9614</t>
  </si>
  <si>
    <t>4109960</t>
  </si>
  <si>
    <t>00000000002062</t>
  </si>
  <si>
    <t>PLUSH SD 18</t>
  </si>
  <si>
    <t>PO BOX 3</t>
  </si>
  <si>
    <t>PLUSH</t>
  </si>
  <si>
    <t>97637</t>
  </si>
  <si>
    <t>9999</t>
  </si>
  <si>
    <t>4110020</t>
  </si>
  <si>
    <t>00000000001973</t>
  </si>
  <si>
    <t>PORT ORFORD-LANGLOIS SD 2CJ</t>
  </si>
  <si>
    <t>PORT ORFORD</t>
  </si>
  <si>
    <t>97465</t>
  </si>
  <si>
    <t>4110040</t>
  </si>
  <si>
    <t>00000000002180</t>
  </si>
  <si>
    <t>PORTLAND SD 1J</t>
  </si>
  <si>
    <t>PO BOX 3107</t>
  </si>
  <si>
    <t>97208</t>
  </si>
  <si>
    <t>3107</t>
  </si>
  <si>
    <t>4110080</t>
  </si>
  <si>
    <t>00000000001967</t>
  </si>
  <si>
    <t>POWERS SD 31</t>
  </si>
  <si>
    <t>PO BOX 479</t>
  </si>
  <si>
    <t>POWERS</t>
  </si>
  <si>
    <t>97466</t>
  </si>
  <si>
    <t>0479</t>
  </si>
  <si>
    <t>4110110</t>
  </si>
  <si>
    <t>00000000002009</t>
  </si>
  <si>
    <t>PRAIRIE CITY SD 4</t>
  </si>
  <si>
    <t>PO BOX 345</t>
  </si>
  <si>
    <t>PRAIRIE CITY</t>
  </si>
  <si>
    <t>97869</t>
  </si>
  <si>
    <t>0345</t>
  </si>
  <si>
    <t>4110200</t>
  </si>
  <si>
    <t>00000000002045</t>
  </si>
  <si>
    <t>PROSPECT SD 59</t>
  </si>
  <si>
    <t>PO BOX 40</t>
  </si>
  <si>
    <t>PROSPECT</t>
  </si>
  <si>
    <t>97536</t>
  </si>
  <si>
    <t>0040</t>
  </si>
  <si>
    <t>4103265</t>
  </si>
  <si>
    <t>00000000001946</t>
  </si>
  <si>
    <t>RAINIER SD 13</t>
  </si>
  <si>
    <t>28168 OLD RAINIER RD</t>
  </si>
  <si>
    <t>RAINIER</t>
  </si>
  <si>
    <t>97048</t>
  </si>
  <si>
    <t>3017</t>
  </si>
  <si>
    <t>4110350</t>
  </si>
  <si>
    <t>00000000001977</t>
  </si>
  <si>
    <t>REDMOND SD 2J</t>
  </si>
  <si>
    <t>145 SE SALMON AVE</t>
  </si>
  <si>
    <t>8422</t>
  </si>
  <si>
    <t>4110410</t>
  </si>
  <si>
    <t>00000000002001</t>
  </si>
  <si>
    <t>REEDSPORT SD 105</t>
  </si>
  <si>
    <t>100 RANCH RD</t>
  </si>
  <si>
    <t>REEDSPORT</t>
  </si>
  <si>
    <t>97467</t>
  </si>
  <si>
    <t>4100038</t>
  </si>
  <si>
    <t>00000000002218</t>
  </si>
  <si>
    <t>REGION 18 ESD</t>
  </si>
  <si>
    <t>107 SW FIRST ST STE 105</t>
  </si>
  <si>
    <t>1285</t>
  </si>
  <si>
    <t>4101355</t>
  </si>
  <si>
    <t>00000000002223</t>
  </si>
  <si>
    <t>REGION 9 ESD</t>
  </si>
  <si>
    <t>400 E SCENIC DR STE 207</t>
  </si>
  <si>
    <t>3447</t>
  </si>
  <si>
    <t>4110520</t>
  </si>
  <si>
    <t>00000000002182</t>
  </si>
  <si>
    <t>REYNOLDS SD 7</t>
  </si>
  <si>
    <t>1204 NE 201ST AVE</t>
  </si>
  <si>
    <t>FAIRVIEW</t>
  </si>
  <si>
    <t>97024</t>
  </si>
  <si>
    <t>9642</t>
  </si>
  <si>
    <t>4110530</t>
  </si>
  <si>
    <t>00000000001999</t>
  </si>
  <si>
    <t>RIDDLE SD 70</t>
  </si>
  <si>
    <t>PO BOX 45</t>
  </si>
  <si>
    <t>RIDDLE</t>
  </si>
  <si>
    <t>97469</t>
  </si>
  <si>
    <t>0045</t>
  </si>
  <si>
    <t>4110560</t>
  </si>
  <si>
    <t>00000000002188</t>
  </si>
  <si>
    <t>RIVERDALE SD 51J</t>
  </si>
  <si>
    <t>11733 SW BREYMAN AVE</t>
  </si>
  <si>
    <t>97219</t>
  </si>
  <si>
    <t>8409</t>
  </si>
  <si>
    <t>4110680</t>
  </si>
  <si>
    <t>00000000002044</t>
  </si>
  <si>
    <t>ROGUE RIVER SD 35</t>
  </si>
  <si>
    <t>PO BOX 1045</t>
  </si>
  <si>
    <t>ROGUE RIVER</t>
  </si>
  <si>
    <t>97537</t>
  </si>
  <si>
    <t>1045</t>
  </si>
  <si>
    <t>4110820</t>
  </si>
  <si>
    <t>00000000002142</t>
  </si>
  <si>
    <t>SALEM-KEIZER SD 24J</t>
  </si>
  <si>
    <t>PO BOX 12024</t>
  </si>
  <si>
    <t>97309</t>
  </si>
  <si>
    <t>0024</t>
  </si>
  <si>
    <t>4108100</t>
  </si>
  <si>
    <t>00000000002104</t>
  </si>
  <si>
    <t>SANTIAM CANYON SD 129J</t>
  </si>
  <si>
    <t>PO BOX 197</t>
  </si>
  <si>
    <t>MILL CITY</t>
  </si>
  <si>
    <t>97360</t>
  </si>
  <si>
    <t>0197</t>
  </si>
  <si>
    <t>4110980</t>
  </si>
  <si>
    <t>00000000001944</t>
  </si>
  <si>
    <t>SCAPPOOSE SD 1J</t>
  </si>
  <si>
    <t>33589 HIGH SCHOOL WAY</t>
  </si>
  <si>
    <t>SCAPPOOSE</t>
  </si>
  <si>
    <t>97056</t>
  </si>
  <si>
    <t>3326</t>
  </si>
  <si>
    <t>4111040</t>
  </si>
  <si>
    <t>00000000002103</t>
  </si>
  <si>
    <t>SCIO SD 95</t>
  </si>
  <si>
    <t>38875 NW FIRST AVE</t>
  </si>
  <si>
    <t>SCIO</t>
  </si>
  <si>
    <t>97374</t>
  </si>
  <si>
    <t>9502</t>
  </si>
  <si>
    <t>4111100</t>
  </si>
  <si>
    <t>00000000001935</t>
  </si>
  <si>
    <t>SEASIDE SD 10</t>
  </si>
  <si>
    <t>1801 S FRANKLIN ST</t>
  </si>
  <si>
    <t>5299</t>
  </si>
  <si>
    <t>4111220</t>
  </si>
  <si>
    <t>00000000002257</t>
  </si>
  <si>
    <t>SHERIDAN SD 48J</t>
  </si>
  <si>
    <t>435 S BRIDGE ST</t>
  </si>
  <si>
    <t>SHERIDAN</t>
  </si>
  <si>
    <t>97378</t>
  </si>
  <si>
    <t>1811</t>
  </si>
  <si>
    <t>4111250</t>
  </si>
  <si>
    <t>00000000002195</t>
  </si>
  <si>
    <t>SHERMAN COUNTY SD</t>
  </si>
  <si>
    <t>PO BOX 66</t>
  </si>
  <si>
    <t>WASCO</t>
  </si>
  <si>
    <t>97065</t>
  </si>
  <si>
    <t>0066</t>
  </si>
  <si>
    <t>4111290</t>
  </si>
  <si>
    <t>00000000002244</t>
  </si>
  <si>
    <t>SHERWOOD SD 88J</t>
  </si>
  <si>
    <t>23295 SW MAIN ST</t>
  </si>
  <si>
    <t>SHERWOOD</t>
  </si>
  <si>
    <t>97140</t>
  </si>
  <si>
    <t>9104</t>
  </si>
  <si>
    <t>4111450</t>
  </si>
  <si>
    <t>00000000002138</t>
  </si>
  <si>
    <t>SILVER FALLS SD 4J</t>
  </si>
  <si>
    <t>1456 PINE ST</t>
  </si>
  <si>
    <t>SILVERTON</t>
  </si>
  <si>
    <t>97381</t>
  </si>
  <si>
    <t>1377</t>
  </si>
  <si>
    <t>4111490</t>
  </si>
  <si>
    <t>00000000001978</t>
  </si>
  <si>
    <t>SISTERS SD 6</t>
  </si>
  <si>
    <t>525 E CASCADE AVE</t>
  </si>
  <si>
    <t>SISTERS</t>
  </si>
  <si>
    <t>97759</t>
  </si>
  <si>
    <t>5099</t>
  </si>
  <si>
    <t>4105100</t>
  </si>
  <si>
    <t>00000000002096</t>
  </si>
  <si>
    <t>SIUSLAW SD 97J</t>
  </si>
  <si>
    <t>2111 OAK ST</t>
  </si>
  <si>
    <t>FLORENCE</t>
  </si>
  <si>
    <t>97439</t>
  </si>
  <si>
    <t>9618</t>
  </si>
  <si>
    <t>4100024</t>
  </si>
  <si>
    <t>00000000001949</t>
  </si>
  <si>
    <t>SOUTH COAST ESD</t>
  </si>
  <si>
    <t>1350 TEAKWOOD AVE</t>
  </si>
  <si>
    <t>2593</t>
  </si>
  <si>
    <t>4105020</t>
  </si>
  <si>
    <t>00000000002022</t>
  </si>
  <si>
    <t>SOUTH HARNEY SD 33</t>
  </si>
  <si>
    <t>23657 FIELDS-DENIO RD</t>
  </si>
  <si>
    <t>FIELDS</t>
  </si>
  <si>
    <t>97710</t>
  </si>
  <si>
    <t>8000</t>
  </si>
  <si>
    <t>4111580</t>
  </si>
  <si>
    <t>00000000002087</t>
  </si>
  <si>
    <t>SOUTH LANE SD 45J3</t>
  </si>
  <si>
    <t>PO BOX 218</t>
  </si>
  <si>
    <t>COTTAGE GROVE</t>
  </si>
  <si>
    <t>97424</t>
  </si>
  <si>
    <t>0218</t>
  </si>
  <si>
    <t>4100021</t>
  </si>
  <si>
    <t>00000000002225</t>
  </si>
  <si>
    <t>SOUTH WASCO COUNTY SD 1</t>
  </si>
  <si>
    <t>PO BOX 346</t>
  </si>
  <si>
    <t>MAUPIN</t>
  </si>
  <si>
    <t>97037</t>
  </si>
  <si>
    <t>0346</t>
  </si>
  <si>
    <t>4100029</t>
  </si>
  <si>
    <t>00000000002025</t>
  </si>
  <si>
    <t>SOUTHERN OREGON ESD</t>
  </si>
  <si>
    <t>101 N GRAPE ST</t>
  </si>
  <si>
    <t>2793</t>
  </si>
  <si>
    <t>4111640</t>
  </si>
  <si>
    <t>00000000002247</t>
  </si>
  <si>
    <t>SPRAY SD 1</t>
  </si>
  <si>
    <t>PO BOX 230</t>
  </si>
  <si>
    <t>SPRAY</t>
  </si>
  <si>
    <t>97874</t>
  </si>
  <si>
    <t>0230</t>
  </si>
  <si>
    <t>4111670</t>
  </si>
  <si>
    <t>00000000002083</t>
  </si>
  <si>
    <t>SPRINGFIELD SD 19</t>
  </si>
  <si>
    <t>525 MILL ST</t>
  </si>
  <si>
    <t>SPRINGFIELD</t>
  </si>
  <si>
    <t>97477</t>
  </si>
  <si>
    <t>4598</t>
  </si>
  <si>
    <t>4111720</t>
  </si>
  <si>
    <t>00000000001948</t>
  </si>
  <si>
    <t>ST HELENS SD 502</t>
  </si>
  <si>
    <t>474 N 16TH ST</t>
  </si>
  <si>
    <t>ST HELENS</t>
  </si>
  <si>
    <t>97051</t>
  </si>
  <si>
    <t>1340</t>
  </si>
  <si>
    <t>4111760</t>
  </si>
  <si>
    <t>00000000002144</t>
  </si>
  <si>
    <t>ST PAUL SD 45</t>
  </si>
  <si>
    <t>20449 MAIN ST NE</t>
  </si>
  <si>
    <t>ST PAUL</t>
  </si>
  <si>
    <t>97137</t>
  </si>
  <si>
    <t>9701</t>
  </si>
  <si>
    <t>4111790</t>
  </si>
  <si>
    <t>00000000002209</t>
  </si>
  <si>
    <t>STANFIELD SD 61</t>
  </si>
  <si>
    <t>1120 N MAIN ST</t>
  </si>
  <si>
    <t>STANFIELD</t>
  </si>
  <si>
    <t>97875</t>
  </si>
  <si>
    <t>9700</t>
  </si>
  <si>
    <t>4111910</t>
  </si>
  <si>
    <t>00000000002018</t>
  </si>
  <si>
    <t>SUNTEX SD 10</t>
  </si>
  <si>
    <t>PO BOX 805</t>
  </si>
  <si>
    <t>0708</t>
  </si>
  <si>
    <t>4112240</t>
  </si>
  <si>
    <t>00000000002242</t>
  </si>
  <si>
    <t>TIGARD-TUALATIN SD 23J</t>
  </si>
  <si>
    <t>6960 SW SANDBURG ST</t>
  </si>
  <si>
    <t>TIGARD</t>
  </si>
  <si>
    <t>97223</t>
  </si>
  <si>
    <t>8039</t>
  </si>
  <si>
    <t>4112320</t>
  </si>
  <si>
    <t>00000000002197</t>
  </si>
  <si>
    <t>TILLAMOOK SD 9</t>
  </si>
  <si>
    <t>6825 OFFICERS' ROW</t>
  </si>
  <si>
    <t>TILLAMOOK</t>
  </si>
  <si>
    <t>97141</t>
  </si>
  <si>
    <t>9699</t>
  </si>
  <si>
    <t>4112360</t>
  </si>
  <si>
    <t>00000000002222</t>
  </si>
  <si>
    <t>TROY SD 54</t>
  </si>
  <si>
    <t>4112540</t>
  </si>
  <si>
    <t>00000000002210</t>
  </si>
  <si>
    <t>UKIAH SD 80R</t>
  </si>
  <si>
    <t>UKIAH</t>
  </si>
  <si>
    <t>97880</t>
  </si>
  <si>
    <t>4100036</t>
  </si>
  <si>
    <t>00000000002200</t>
  </si>
  <si>
    <t>UMATILLA-MORROW ESD</t>
  </si>
  <si>
    <t>2001 SW NYE AVE</t>
  </si>
  <si>
    <t>4416</t>
  </si>
  <si>
    <t>4112690</t>
  </si>
  <si>
    <t>00000000002213</t>
  </si>
  <si>
    <t>UNION SD 5</t>
  </si>
  <si>
    <t>PO BOX K</t>
  </si>
  <si>
    <t>UNION</t>
  </si>
  <si>
    <t>97883</t>
  </si>
  <si>
    <t>0500</t>
  </si>
  <si>
    <t>4100037</t>
  </si>
  <si>
    <t>00000000002211</t>
  </si>
  <si>
    <t>UNION-BAKER ESD</t>
  </si>
  <si>
    <t>10100 N MCALISTER RD</t>
  </si>
  <si>
    <t>ISLAND CITY</t>
  </si>
  <si>
    <t>2193</t>
  </si>
  <si>
    <t>4112930</t>
  </si>
  <si>
    <t>00000000001947</t>
  </si>
  <si>
    <t>VERNONIA SD 47J</t>
  </si>
  <si>
    <t>475 BRIDGE ST</t>
  </si>
  <si>
    <t>VERNONIA</t>
  </si>
  <si>
    <t>97064</t>
  </si>
  <si>
    <t>1215</t>
  </si>
  <si>
    <t>4112990</t>
  </si>
  <si>
    <t>00000000002220</t>
  </si>
  <si>
    <t>WALLOWA SD 12</t>
  </si>
  <si>
    <t>PO BOX 425</t>
  </si>
  <si>
    <t>WALLOWA</t>
  </si>
  <si>
    <t>97885</t>
  </si>
  <si>
    <t>0425</t>
  </si>
  <si>
    <t>4113080</t>
  </si>
  <si>
    <t>00000000001936</t>
  </si>
  <si>
    <t>WARRENTON-HAMMOND SD 30</t>
  </si>
  <si>
    <t>820 SW CEDAR ST</t>
  </si>
  <si>
    <t>WARRENTON</t>
  </si>
  <si>
    <t>97146</t>
  </si>
  <si>
    <t>9799</t>
  </si>
  <si>
    <t>4113170</t>
  </si>
  <si>
    <t>00000000001922</t>
  </si>
  <si>
    <t>WEST LINN-WILSONVILLE SD 3J</t>
  </si>
  <si>
    <t>PO BOX 35</t>
  </si>
  <si>
    <t>WEST LINN</t>
  </si>
  <si>
    <t>97068</t>
  </si>
  <si>
    <t>0035</t>
  </si>
  <si>
    <t>4100035</t>
  </si>
  <si>
    <t>00000000002117</t>
  </si>
  <si>
    <t>WILLAMETTE ESD</t>
  </si>
  <si>
    <t>2611 PRINGLE RD SE</t>
  </si>
  <si>
    <t>97302</t>
  </si>
  <si>
    <t>1533</t>
  </si>
  <si>
    <t>4113350</t>
  </si>
  <si>
    <t>00000000002255</t>
  </si>
  <si>
    <t>WILLAMINA SD 30J</t>
  </si>
  <si>
    <t>324 SE ADAMS ST</t>
  </si>
  <si>
    <t>WILLAMINA</t>
  </si>
  <si>
    <t>97396</t>
  </si>
  <si>
    <t>2717</t>
  </si>
  <si>
    <t>4113490</t>
  </si>
  <si>
    <t>00000000002002</t>
  </si>
  <si>
    <t>WINSTON-DILLARD SD 116</t>
  </si>
  <si>
    <t>620 NW ELWOOD</t>
  </si>
  <si>
    <t>WINSTON</t>
  </si>
  <si>
    <t>97496</t>
  </si>
  <si>
    <t>8568</t>
  </si>
  <si>
    <t>4113530</t>
  </si>
  <si>
    <t>00000000002146</t>
  </si>
  <si>
    <t>WOODBURN SD 103</t>
  </si>
  <si>
    <t>965 N BOONES FERRY RD</t>
  </si>
  <si>
    <t>WOODBURN</t>
  </si>
  <si>
    <t>97071</t>
  </si>
  <si>
    <t>4100016</t>
  </si>
  <si>
    <t>00000000002251</t>
  </si>
  <si>
    <t>YAMHILL-CARLTON SD 1</t>
  </si>
  <si>
    <t>YAMHILL</t>
  </si>
  <si>
    <t>97148</t>
  </si>
  <si>
    <t>4113650</t>
  </si>
  <si>
    <t>00000000001997</t>
  </si>
  <si>
    <t>YONCALLA SD 32</t>
  </si>
  <si>
    <t>PO BOX 568</t>
  </si>
  <si>
    <t>YONCALLA</t>
  </si>
  <si>
    <t>97499</t>
  </si>
  <si>
    <t>0568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</si>
  <si>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</si>
  <si>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</si>
  <si>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Oregon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</si>
</sst>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19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15.28125" style="0" bestFit="1" customWidth="1"/>
    <col min="3" max="3" width="38.28125" style="0" bestFit="1" customWidth="1"/>
    <col min="4" max="4" width="23.140625" style="0" bestFit="1" customWidth="1"/>
    <col min="5" max="5" width="16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1504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1505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2" t="s">
        <v>1506</v>
      </c>
      <c r="B3" s="98"/>
      <c r="G3" s="99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5415242260</v>
      </c>
      <c r="J6" s="72" t="s">
        <v>47</v>
      </c>
      <c r="K6" s="73" t="s">
        <v>48</v>
      </c>
      <c r="L6" s="74" t="s">
        <v>49</v>
      </c>
      <c r="M6" s="75">
        <v>1849.1052798243948</v>
      </c>
      <c r="N6" s="76" t="s">
        <v>50</v>
      </c>
      <c r="O6" s="77">
        <v>20.365168539325843</v>
      </c>
      <c r="P6" s="78" t="s">
        <v>51</v>
      </c>
      <c r="Q6" s="79"/>
      <c r="R6" s="80"/>
      <c r="S6" s="81" t="s">
        <v>51</v>
      </c>
      <c r="T6" s="82">
        <v>145169.68982588718</v>
      </c>
      <c r="U6" s="83">
        <v>4897.484713811174</v>
      </c>
      <c r="V6" s="83">
        <v>9629.831146863036</v>
      </c>
      <c r="W6" s="84">
        <v>4081.303941801441</v>
      </c>
      <c r="X6" s="85" t="s">
        <v>52</v>
      </c>
      <c r="Y6" s="86" t="s">
        <v>53</v>
      </c>
      <c r="Z6" s="87">
        <f aca="true" t="shared" si="0" ref="Z6:Z24">IF(OR(K6="YES",TRIM(L6)="YES"),1,0)</f>
        <v>0</v>
      </c>
      <c r="AA6" s="88">
        <f aca="true" t="shared" si="1" ref="AA6:AA24">IF(OR(AND(ISNUMBER(M6),AND(M6&gt;0,M6&lt;600)),AND(ISNUMBER(M6),AND(M6&gt;0,N6="YES"))),1,0)</f>
        <v>1</v>
      </c>
      <c r="AB6" s="88">
        <f aca="true" t="shared" si="2" ref="AB6:AB24">IF(AND(OR(K6="YES",TRIM(L6)="YES"),(Z6=0)),"Trouble",0)</f>
        <v>0</v>
      </c>
      <c r="AC6" s="88">
        <f aca="true" t="shared" si="3" ref="AC6:AC24">IF(AND(OR(AND(ISNUMBER(M6),AND(M6&gt;0,M6&lt;600)),AND(ISNUMBER(M6),AND(M6&gt;0,N6="YES"))),(AA6=0)),"Trouble",0)</f>
        <v>0</v>
      </c>
      <c r="AD6" s="89" t="str">
        <f aca="true" t="shared" si="4" ref="AD6:AD24">IF(AND(Z6=1,AA6=1),"SRSA","-")</f>
        <v>-</v>
      </c>
      <c r="AE6" s="87">
        <f aca="true" t="shared" si="5" ref="AE6:AE24">IF(S6="YES",1,0)</f>
        <v>1</v>
      </c>
      <c r="AF6" s="88">
        <f aca="true" t="shared" si="6" ref="AF6:AF24">IF(OR(AND(ISNUMBER(Q6),Q6&gt;=20),(AND(ISNUMBER(Q6)=FALSE,AND(ISNUMBER(O6),O6&gt;=20)))),1,0)</f>
        <v>1</v>
      </c>
      <c r="AG6" s="88" t="str">
        <f aca="true" t="shared" si="7" ref="AG6:AG24">IF(AND(AE6=1,AF6=1),"Initial",0)</f>
        <v>Initial</v>
      </c>
      <c r="AH6" s="89" t="str">
        <f aca="true" t="shared" si="8" ref="AH6:AH24">IF(AND(AND(AG6="Initial",AI6=0),AND(ISNUMBER(M6),M6&gt;0)),"RLIS","-")</f>
        <v>RLIS</v>
      </c>
      <c r="AI6" s="87">
        <f aca="true" t="shared" si="9" ref="AI6:AI24">IF(AND(AD6="SRSA",AG6="Initial"),"SRSA",0)</f>
        <v>0</v>
      </c>
    </row>
    <row r="7" spans="1:35" ht="12.75">
      <c r="A7" s="64" t="s">
        <v>54</v>
      </c>
      <c r="B7" s="65" t="s">
        <v>55</v>
      </c>
      <c r="C7" s="66" t="s">
        <v>56</v>
      </c>
      <c r="D7" s="67" t="s">
        <v>57</v>
      </c>
      <c r="E7" s="67" t="s">
        <v>58</v>
      </c>
      <c r="F7" s="68" t="s">
        <v>44</v>
      </c>
      <c r="G7" s="69" t="s">
        <v>59</v>
      </c>
      <c r="H7" s="70" t="s">
        <v>60</v>
      </c>
      <c r="I7" s="71">
        <v>5413474411</v>
      </c>
      <c r="J7" s="72" t="s">
        <v>47</v>
      </c>
      <c r="K7" s="73" t="s">
        <v>48</v>
      </c>
      <c r="L7" s="74" t="s">
        <v>49</v>
      </c>
      <c r="M7" s="75">
        <v>704.4026403651155</v>
      </c>
      <c r="N7" s="76" t="s">
        <v>61</v>
      </c>
      <c r="O7" s="77">
        <v>29.453681710213775</v>
      </c>
      <c r="P7" s="78" t="s">
        <v>51</v>
      </c>
      <c r="Q7" s="79"/>
      <c r="R7" s="80"/>
      <c r="S7" s="81" t="s">
        <v>51</v>
      </c>
      <c r="T7" s="82">
        <v>57913.00305243083</v>
      </c>
      <c r="U7" s="83">
        <v>2775.2579257874936</v>
      </c>
      <c r="V7" s="83">
        <v>4868.657865354633</v>
      </c>
      <c r="W7" s="84">
        <v>2047.2536065352092</v>
      </c>
      <c r="X7" s="85" t="s">
        <v>52</v>
      </c>
      <c r="Y7" s="86" t="s">
        <v>53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62</v>
      </c>
      <c r="B8" s="65" t="s">
        <v>63</v>
      </c>
      <c r="C8" s="66" t="s">
        <v>64</v>
      </c>
      <c r="D8" s="67" t="s">
        <v>65</v>
      </c>
      <c r="E8" s="67" t="s">
        <v>66</v>
      </c>
      <c r="F8" s="68" t="s">
        <v>44</v>
      </c>
      <c r="G8" s="69" t="s">
        <v>67</v>
      </c>
      <c r="H8" s="70" t="s">
        <v>68</v>
      </c>
      <c r="I8" s="71">
        <v>5412673104</v>
      </c>
      <c r="J8" s="72" t="s">
        <v>47</v>
      </c>
      <c r="K8" s="73" t="s">
        <v>48</v>
      </c>
      <c r="L8" s="74" t="s">
        <v>49</v>
      </c>
      <c r="M8" s="75">
        <v>3242.944354639265</v>
      </c>
      <c r="N8" s="76" t="s">
        <v>61</v>
      </c>
      <c r="O8" s="77">
        <v>24.312156078039017</v>
      </c>
      <c r="P8" s="78" t="s">
        <v>51</v>
      </c>
      <c r="Q8" s="79"/>
      <c r="R8" s="80"/>
      <c r="S8" s="81" t="s">
        <v>51</v>
      </c>
      <c r="T8" s="82">
        <v>280370.74597594194</v>
      </c>
      <c r="U8" s="83">
        <v>10636.031413641987</v>
      </c>
      <c r="V8" s="83">
        <v>19761.063454804513</v>
      </c>
      <c r="W8" s="84">
        <v>7944.37793662828</v>
      </c>
      <c r="X8" s="85" t="s">
        <v>53</v>
      </c>
      <c r="Y8" s="86" t="s">
        <v>53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69</v>
      </c>
      <c r="B9" s="65" t="s">
        <v>70</v>
      </c>
      <c r="C9" s="66" t="s">
        <v>71</v>
      </c>
      <c r="D9" s="67" t="s">
        <v>72</v>
      </c>
      <c r="E9" s="67" t="s">
        <v>73</v>
      </c>
      <c r="F9" s="68" t="s">
        <v>44</v>
      </c>
      <c r="G9" s="69" t="s">
        <v>74</v>
      </c>
      <c r="H9" s="70" t="s">
        <v>75</v>
      </c>
      <c r="I9" s="71">
        <v>5415462541</v>
      </c>
      <c r="J9" s="72" t="s">
        <v>76</v>
      </c>
      <c r="K9" s="73" t="s">
        <v>51</v>
      </c>
      <c r="L9" s="74" t="s">
        <v>49</v>
      </c>
      <c r="M9" s="75">
        <v>606.3134531960475</v>
      </c>
      <c r="N9" s="76" t="s">
        <v>61</v>
      </c>
      <c r="O9" s="77">
        <v>22.262118491921004</v>
      </c>
      <c r="P9" s="78" t="s">
        <v>51</v>
      </c>
      <c r="Q9" s="79"/>
      <c r="R9" s="80"/>
      <c r="S9" s="81" t="s">
        <v>51</v>
      </c>
      <c r="T9" s="82">
        <v>31366.19735147721</v>
      </c>
      <c r="U9" s="83">
        <v>1474.7053578410673</v>
      </c>
      <c r="V9" s="83">
        <v>2872.463842048245</v>
      </c>
      <c r="W9" s="84">
        <v>1194.5780397578656</v>
      </c>
      <c r="X9" s="85" t="s">
        <v>52</v>
      </c>
      <c r="Y9" s="86" t="s">
        <v>52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77</v>
      </c>
      <c r="B10" s="65" t="s">
        <v>78</v>
      </c>
      <c r="C10" s="66" t="s">
        <v>79</v>
      </c>
      <c r="D10" s="67" t="s">
        <v>80</v>
      </c>
      <c r="E10" s="67" t="s">
        <v>81</v>
      </c>
      <c r="F10" s="68" t="s">
        <v>44</v>
      </c>
      <c r="G10" s="69" t="s">
        <v>82</v>
      </c>
      <c r="H10" s="70" t="s">
        <v>83</v>
      </c>
      <c r="I10" s="71">
        <v>5414756192</v>
      </c>
      <c r="J10" s="72" t="s">
        <v>84</v>
      </c>
      <c r="K10" s="73" t="s">
        <v>48</v>
      </c>
      <c r="L10" s="74" t="s">
        <v>49</v>
      </c>
      <c r="M10" s="75">
        <v>2745.2966657254715</v>
      </c>
      <c r="N10" s="76" t="s">
        <v>61</v>
      </c>
      <c r="O10" s="77">
        <v>23.61747632141766</v>
      </c>
      <c r="P10" s="78" t="s">
        <v>51</v>
      </c>
      <c r="Q10" s="79"/>
      <c r="R10" s="80"/>
      <c r="S10" s="81" t="s">
        <v>51</v>
      </c>
      <c r="T10" s="82">
        <v>195782.42053362678</v>
      </c>
      <c r="U10" s="83">
        <v>8934.837917497016</v>
      </c>
      <c r="V10" s="83">
        <v>16420.66667614458</v>
      </c>
      <c r="W10" s="84">
        <v>6520.733965504514</v>
      </c>
      <c r="X10" s="85" t="s">
        <v>53</v>
      </c>
      <c r="Y10" s="86" t="s">
        <v>53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85</v>
      </c>
      <c r="B11" s="65" t="s">
        <v>86</v>
      </c>
      <c r="C11" s="66" t="s">
        <v>87</v>
      </c>
      <c r="D11" s="67" t="s">
        <v>88</v>
      </c>
      <c r="E11" s="67" t="s">
        <v>89</v>
      </c>
      <c r="F11" s="68" t="s">
        <v>44</v>
      </c>
      <c r="G11" s="69" t="s">
        <v>90</v>
      </c>
      <c r="H11" s="70" t="s">
        <v>91</v>
      </c>
      <c r="I11" s="71">
        <v>5418835000</v>
      </c>
      <c r="J11" s="72" t="s">
        <v>84</v>
      </c>
      <c r="K11" s="73" t="s">
        <v>48</v>
      </c>
      <c r="L11" s="74" t="s">
        <v>49</v>
      </c>
      <c r="M11" s="75">
        <v>6117.539102211865</v>
      </c>
      <c r="N11" s="76" t="s">
        <v>61</v>
      </c>
      <c r="O11" s="77">
        <v>21.959052589321555</v>
      </c>
      <c r="P11" s="78" t="s">
        <v>51</v>
      </c>
      <c r="Q11" s="79"/>
      <c r="R11" s="80"/>
      <c r="S11" s="81" t="s">
        <v>51</v>
      </c>
      <c r="T11" s="82">
        <v>419766.01279574935</v>
      </c>
      <c r="U11" s="83">
        <v>17965.925959730106</v>
      </c>
      <c r="V11" s="83">
        <v>34877.48825116142</v>
      </c>
      <c r="W11" s="84">
        <v>15691.426045161887</v>
      </c>
      <c r="X11" s="85" t="s">
        <v>53</v>
      </c>
      <c r="Y11" s="86" t="s">
        <v>53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92</v>
      </c>
      <c r="B12" s="65" t="s">
        <v>93</v>
      </c>
      <c r="C12" s="66" t="s">
        <v>94</v>
      </c>
      <c r="D12" s="67" t="s">
        <v>95</v>
      </c>
      <c r="E12" s="67" t="s">
        <v>89</v>
      </c>
      <c r="F12" s="68" t="s">
        <v>44</v>
      </c>
      <c r="G12" s="69" t="s">
        <v>90</v>
      </c>
      <c r="H12" s="70" t="s">
        <v>96</v>
      </c>
      <c r="I12" s="71">
        <v>5418834700</v>
      </c>
      <c r="J12" s="72" t="s">
        <v>47</v>
      </c>
      <c r="K12" s="73" t="s">
        <v>48</v>
      </c>
      <c r="L12" s="74" t="s">
        <v>49</v>
      </c>
      <c r="M12" s="75">
        <v>3647.2742662129313</v>
      </c>
      <c r="N12" s="76" t="s">
        <v>61</v>
      </c>
      <c r="O12" s="77">
        <v>25.931854562085526</v>
      </c>
      <c r="P12" s="78" t="s">
        <v>51</v>
      </c>
      <c r="Q12" s="79"/>
      <c r="R12" s="80"/>
      <c r="S12" s="81" t="s">
        <v>51</v>
      </c>
      <c r="T12" s="82">
        <v>293092.97777872</v>
      </c>
      <c r="U12" s="83">
        <v>11084.699602011404</v>
      </c>
      <c r="V12" s="83">
        <v>21424.87035458412</v>
      </c>
      <c r="W12" s="84">
        <v>8833.516239953722</v>
      </c>
      <c r="X12" s="85" t="s">
        <v>53</v>
      </c>
      <c r="Y12" s="86" t="s">
        <v>53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97</v>
      </c>
      <c r="B13" s="65" t="s">
        <v>98</v>
      </c>
      <c r="C13" s="66" t="s">
        <v>99</v>
      </c>
      <c r="D13" s="67" t="s">
        <v>100</v>
      </c>
      <c r="E13" s="67" t="s">
        <v>101</v>
      </c>
      <c r="F13" s="68" t="s">
        <v>44</v>
      </c>
      <c r="G13" s="69" t="s">
        <v>102</v>
      </c>
      <c r="H13" s="70" t="s">
        <v>103</v>
      </c>
      <c r="I13" s="71">
        <v>5412659211</v>
      </c>
      <c r="J13" s="72" t="s">
        <v>84</v>
      </c>
      <c r="K13" s="73" t="s">
        <v>48</v>
      </c>
      <c r="L13" s="74" t="s">
        <v>49</v>
      </c>
      <c r="M13" s="75">
        <v>4971.8330415731425</v>
      </c>
      <c r="N13" s="76" t="s">
        <v>61</v>
      </c>
      <c r="O13" s="77">
        <v>23.54501252394283</v>
      </c>
      <c r="P13" s="78" t="s">
        <v>51</v>
      </c>
      <c r="Q13" s="79"/>
      <c r="R13" s="80"/>
      <c r="S13" s="81" t="s">
        <v>51</v>
      </c>
      <c r="T13" s="82">
        <v>427958.1019238103</v>
      </c>
      <c r="U13" s="83">
        <v>17707.030092560068</v>
      </c>
      <c r="V13" s="83">
        <v>32588.893206239147</v>
      </c>
      <c r="W13" s="84">
        <v>13260.090961373287</v>
      </c>
      <c r="X13" s="85" t="s">
        <v>53</v>
      </c>
      <c r="Y13" s="86" t="s">
        <v>53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104</v>
      </c>
      <c r="B14" s="65" t="s">
        <v>105</v>
      </c>
      <c r="C14" s="66" t="s">
        <v>106</v>
      </c>
      <c r="D14" s="67" t="s">
        <v>107</v>
      </c>
      <c r="E14" s="67" t="s">
        <v>108</v>
      </c>
      <c r="F14" s="68" t="s">
        <v>44</v>
      </c>
      <c r="G14" s="69" t="s">
        <v>109</v>
      </c>
      <c r="H14" s="70" t="s">
        <v>110</v>
      </c>
      <c r="I14" s="71">
        <v>5415722811</v>
      </c>
      <c r="J14" s="72" t="s">
        <v>76</v>
      </c>
      <c r="K14" s="73" t="s">
        <v>51</v>
      </c>
      <c r="L14" s="74" t="s">
        <v>49</v>
      </c>
      <c r="M14" s="75">
        <v>680.9658306868686</v>
      </c>
      <c r="N14" s="76" t="s">
        <v>61</v>
      </c>
      <c r="O14" s="77">
        <v>20.588235294117645</v>
      </c>
      <c r="P14" s="78" t="s">
        <v>51</v>
      </c>
      <c r="Q14" s="79"/>
      <c r="R14" s="80"/>
      <c r="S14" s="81" t="s">
        <v>51</v>
      </c>
      <c r="T14" s="82">
        <v>71172.47708710127</v>
      </c>
      <c r="U14" s="83">
        <v>2198.9887616253973</v>
      </c>
      <c r="V14" s="83">
        <v>4024.6596768181994</v>
      </c>
      <c r="W14" s="84">
        <v>1537.21843756744</v>
      </c>
      <c r="X14" s="85" t="s">
        <v>53</v>
      </c>
      <c r="Y14" s="86" t="s">
        <v>53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111</v>
      </c>
      <c r="B15" s="65" t="s">
        <v>112</v>
      </c>
      <c r="C15" s="66" t="s">
        <v>113</v>
      </c>
      <c r="D15" s="67" t="s">
        <v>114</v>
      </c>
      <c r="E15" s="67" t="s">
        <v>115</v>
      </c>
      <c r="F15" s="68" t="s">
        <v>44</v>
      </c>
      <c r="G15" s="69" t="s">
        <v>116</v>
      </c>
      <c r="H15" s="70" t="s">
        <v>117</v>
      </c>
      <c r="I15" s="71">
        <v>5417562521</v>
      </c>
      <c r="J15" s="72" t="s">
        <v>84</v>
      </c>
      <c r="K15" s="73" t="s">
        <v>48</v>
      </c>
      <c r="L15" s="74" t="s">
        <v>49</v>
      </c>
      <c r="M15" s="75">
        <v>2108.8646330476836</v>
      </c>
      <c r="N15" s="76" t="s">
        <v>61</v>
      </c>
      <c r="O15" s="77">
        <v>22.033898305084744</v>
      </c>
      <c r="P15" s="78" t="s">
        <v>51</v>
      </c>
      <c r="Q15" s="79"/>
      <c r="R15" s="80"/>
      <c r="S15" s="81" t="s">
        <v>51</v>
      </c>
      <c r="T15" s="82">
        <v>145318.64992049785</v>
      </c>
      <c r="U15" s="83">
        <v>5592.066788142194</v>
      </c>
      <c r="V15" s="83">
        <v>11116.061834719882</v>
      </c>
      <c r="W15" s="84">
        <v>4550.877887132846</v>
      </c>
      <c r="X15" s="85" t="s">
        <v>53</v>
      </c>
      <c r="Y15" s="86" t="s">
        <v>53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118</v>
      </c>
      <c r="B16" s="65" t="s">
        <v>119</v>
      </c>
      <c r="C16" s="66" t="s">
        <v>120</v>
      </c>
      <c r="D16" s="67" t="s">
        <v>121</v>
      </c>
      <c r="E16" s="67" t="s">
        <v>122</v>
      </c>
      <c r="F16" s="68" t="s">
        <v>44</v>
      </c>
      <c r="G16" s="69" t="s">
        <v>123</v>
      </c>
      <c r="H16" s="70" t="s">
        <v>124</v>
      </c>
      <c r="I16" s="71">
        <v>5412966149</v>
      </c>
      <c r="J16" s="72" t="s">
        <v>84</v>
      </c>
      <c r="K16" s="73" t="s">
        <v>48</v>
      </c>
      <c r="L16" s="74" t="s">
        <v>49</v>
      </c>
      <c r="M16" s="75">
        <v>2641.649781488534</v>
      </c>
      <c r="N16" s="76" t="s">
        <v>50</v>
      </c>
      <c r="O16" s="77">
        <v>20.428826682549136</v>
      </c>
      <c r="P16" s="78" t="s">
        <v>51</v>
      </c>
      <c r="Q16" s="79"/>
      <c r="R16" s="80"/>
      <c r="S16" s="81" t="s">
        <v>51</v>
      </c>
      <c r="T16" s="82">
        <v>191222.84672890307</v>
      </c>
      <c r="U16" s="83">
        <v>7576.099060676879</v>
      </c>
      <c r="V16" s="83">
        <v>14992.582863555437</v>
      </c>
      <c r="W16" s="84">
        <v>6152.7443759340895</v>
      </c>
      <c r="X16" s="85" t="s">
        <v>53</v>
      </c>
      <c r="Y16" s="86" t="s">
        <v>53</v>
      </c>
      <c r="Z16" s="87">
        <f t="shared" si="0"/>
        <v>0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125</v>
      </c>
      <c r="B17" s="65" t="s">
        <v>126</v>
      </c>
      <c r="C17" s="66" t="s">
        <v>127</v>
      </c>
      <c r="D17" s="67" t="s">
        <v>128</v>
      </c>
      <c r="E17" s="67" t="s">
        <v>129</v>
      </c>
      <c r="F17" s="68" t="s">
        <v>44</v>
      </c>
      <c r="G17" s="69" t="s">
        <v>130</v>
      </c>
      <c r="H17" s="70" t="s">
        <v>131</v>
      </c>
      <c r="I17" s="71">
        <v>5413722275</v>
      </c>
      <c r="J17" s="72" t="s">
        <v>84</v>
      </c>
      <c r="K17" s="73" t="s">
        <v>48</v>
      </c>
      <c r="L17" s="74" t="s">
        <v>49</v>
      </c>
      <c r="M17" s="75">
        <v>1109.84239231852</v>
      </c>
      <c r="N17" s="76" t="s">
        <v>61</v>
      </c>
      <c r="O17" s="77">
        <v>22.2682119205298</v>
      </c>
      <c r="P17" s="78" t="s">
        <v>51</v>
      </c>
      <c r="Q17" s="79"/>
      <c r="R17" s="80"/>
      <c r="S17" s="81" t="s">
        <v>51</v>
      </c>
      <c r="T17" s="82">
        <v>87213.1817129347</v>
      </c>
      <c r="U17" s="83">
        <v>3139.793062421308</v>
      </c>
      <c r="V17" s="83">
        <v>5934.648891508435</v>
      </c>
      <c r="W17" s="84">
        <v>2373.665645569643</v>
      </c>
      <c r="X17" s="85" t="s">
        <v>52</v>
      </c>
      <c r="Y17" s="86" t="s">
        <v>53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132</v>
      </c>
      <c r="B18" s="65" t="s">
        <v>133</v>
      </c>
      <c r="C18" s="66" t="s">
        <v>134</v>
      </c>
      <c r="D18" s="67" t="s">
        <v>135</v>
      </c>
      <c r="E18" s="67" t="s">
        <v>136</v>
      </c>
      <c r="F18" s="68" t="s">
        <v>44</v>
      </c>
      <c r="G18" s="69" t="s">
        <v>137</v>
      </c>
      <c r="H18" s="70" t="s">
        <v>138</v>
      </c>
      <c r="I18" s="71">
        <v>5418895374</v>
      </c>
      <c r="J18" s="72" t="s">
        <v>84</v>
      </c>
      <c r="K18" s="73" t="s">
        <v>48</v>
      </c>
      <c r="L18" s="74" t="s">
        <v>49</v>
      </c>
      <c r="M18" s="75">
        <v>2643.890246110736</v>
      </c>
      <c r="N18" s="76" t="s">
        <v>61</v>
      </c>
      <c r="O18" s="77">
        <v>25.97730138713745</v>
      </c>
      <c r="P18" s="78" t="s">
        <v>51</v>
      </c>
      <c r="Q18" s="79"/>
      <c r="R18" s="80"/>
      <c r="S18" s="81" t="s">
        <v>51</v>
      </c>
      <c r="T18" s="82">
        <v>218502.50299488247</v>
      </c>
      <c r="U18" s="83">
        <v>10324.629379445583</v>
      </c>
      <c r="V18" s="83">
        <v>18245.93657940181</v>
      </c>
      <c r="W18" s="84">
        <v>6652.901650868151</v>
      </c>
      <c r="X18" s="85" t="s">
        <v>53</v>
      </c>
      <c r="Y18" s="86" t="s">
        <v>53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139</v>
      </c>
      <c r="B19" s="65" t="s">
        <v>140</v>
      </c>
      <c r="C19" s="66" t="s">
        <v>141</v>
      </c>
      <c r="D19" s="67" t="s">
        <v>142</v>
      </c>
      <c r="E19" s="67" t="s">
        <v>143</v>
      </c>
      <c r="F19" s="68" t="s">
        <v>44</v>
      </c>
      <c r="G19" s="69" t="s">
        <v>144</v>
      </c>
      <c r="H19" s="70" t="s">
        <v>145</v>
      </c>
      <c r="I19" s="71">
        <v>5418633115</v>
      </c>
      <c r="J19" s="72" t="s">
        <v>84</v>
      </c>
      <c r="K19" s="73" t="s">
        <v>48</v>
      </c>
      <c r="L19" s="74" t="s">
        <v>49</v>
      </c>
      <c r="M19" s="75">
        <v>1561.3575637694757</v>
      </c>
      <c r="N19" s="76" t="s">
        <v>61</v>
      </c>
      <c r="O19" s="77">
        <v>23.53238866396761</v>
      </c>
      <c r="P19" s="78" t="s">
        <v>51</v>
      </c>
      <c r="Q19" s="79"/>
      <c r="R19" s="80"/>
      <c r="S19" s="81" t="s">
        <v>51</v>
      </c>
      <c r="T19" s="82">
        <v>145588.35306363838</v>
      </c>
      <c r="U19" s="83">
        <v>6215.100311084543</v>
      </c>
      <c r="V19" s="83">
        <v>11210.113766795794</v>
      </c>
      <c r="W19" s="84">
        <v>4133.4252320647065</v>
      </c>
      <c r="X19" s="85" t="s">
        <v>53</v>
      </c>
      <c r="Y19" s="86" t="s">
        <v>53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146</v>
      </c>
      <c r="B20" s="65" t="s">
        <v>147</v>
      </c>
      <c r="C20" s="66" t="s">
        <v>148</v>
      </c>
      <c r="D20" s="67" t="s">
        <v>149</v>
      </c>
      <c r="E20" s="67" t="s">
        <v>150</v>
      </c>
      <c r="F20" s="68" t="s">
        <v>44</v>
      </c>
      <c r="G20" s="69" t="s">
        <v>151</v>
      </c>
      <c r="H20" s="70" t="s">
        <v>152</v>
      </c>
      <c r="I20" s="71">
        <v>5414592228</v>
      </c>
      <c r="J20" s="72" t="s">
        <v>47</v>
      </c>
      <c r="K20" s="73" t="s">
        <v>48</v>
      </c>
      <c r="L20" s="74" t="s">
        <v>49</v>
      </c>
      <c r="M20" s="75">
        <v>1328.1462421315223</v>
      </c>
      <c r="N20" s="76" t="s">
        <v>61</v>
      </c>
      <c r="O20" s="77">
        <v>21.004884856943477</v>
      </c>
      <c r="P20" s="78" t="s">
        <v>51</v>
      </c>
      <c r="Q20" s="79"/>
      <c r="R20" s="80"/>
      <c r="S20" s="81" t="s">
        <v>51</v>
      </c>
      <c r="T20" s="82">
        <v>93679.5537123602</v>
      </c>
      <c r="U20" s="83">
        <v>3851.4917809447825</v>
      </c>
      <c r="V20" s="83">
        <v>7451.843059164768</v>
      </c>
      <c r="W20" s="84">
        <v>3062.6219816503453</v>
      </c>
      <c r="X20" s="85" t="s">
        <v>53</v>
      </c>
      <c r="Y20" s="86" t="s">
        <v>53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153</v>
      </c>
      <c r="B21" s="65" t="s">
        <v>154</v>
      </c>
      <c r="C21" s="66" t="s">
        <v>155</v>
      </c>
      <c r="D21" s="67" t="s">
        <v>156</v>
      </c>
      <c r="E21" s="67" t="s">
        <v>157</v>
      </c>
      <c r="F21" s="68" t="s">
        <v>44</v>
      </c>
      <c r="G21" s="69" t="s">
        <v>158</v>
      </c>
      <c r="H21" s="70" t="s">
        <v>159</v>
      </c>
      <c r="I21" s="71">
        <v>5413677126</v>
      </c>
      <c r="J21" s="72" t="s">
        <v>84</v>
      </c>
      <c r="K21" s="73" t="s">
        <v>48</v>
      </c>
      <c r="L21" s="74" t="s">
        <v>49</v>
      </c>
      <c r="M21" s="75">
        <v>2201.540159450941</v>
      </c>
      <c r="N21" s="76" t="s">
        <v>61</v>
      </c>
      <c r="O21" s="77">
        <v>21.55074116305587</v>
      </c>
      <c r="P21" s="78" t="s">
        <v>51</v>
      </c>
      <c r="Q21" s="79"/>
      <c r="R21" s="80"/>
      <c r="S21" s="81" t="s">
        <v>51</v>
      </c>
      <c r="T21" s="82">
        <v>145092.83985004495</v>
      </c>
      <c r="U21" s="83">
        <v>6478.227619832086</v>
      </c>
      <c r="V21" s="83">
        <v>12597.355084412196</v>
      </c>
      <c r="W21" s="84">
        <v>5239.522742257883</v>
      </c>
      <c r="X21" s="85" t="s">
        <v>53</v>
      </c>
      <c r="Y21" s="86" t="s">
        <v>53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160</v>
      </c>
      <c r="B22" s="65" t="s">
        <v>161</v>
      </c>
      <c r="C22" s="66" t="s">
        <v>162</v>
      </c>
      <c r="D22" s="67" t="s">
        <v>163</v>
      </c>
      <c r="E22" s="67" t="s">
        <v>164</v>
      </c>
      <c r="F22" s="68" t="s">
        <v>44</v>
      </c>
      <c r="G22" s="69" t="s">
        <v>165</v>
      </c>
      <c r="H22" s="70" t="s">
        <v>166</v>
      </c>
      <c r="I22" s="71">
        <v>5418623111</v>
      </c>
      <c r="J22" s="72" t="s">
        <v>167</v>
      </c>
      <c r="K22" s="73" t="s">
        <v>48</v>
      </c>
      <c r="L22" s="74" t="s">
        <v>49</v>
      </c>
      <c r="M22" s="75">
        <v>5065.963759664124</v>
      </c>
      <c r="N22" s="76" t="s">
        <v>61</v>
      </c>
      <c r="O22" s="77">
        <v>22.709766162310867</v>
      </c>
      <c r="P22" s="78" t="s">
        <v>51</v>
      </c>
      <c r="Q22" s="79"/>
      <c r="R22" s="80"/>
      <c r="S22" s="81" t="s">
        <v>51</v>
      </c>
      <c r="T22" s="82">
        <v>507693.4501280826</v>
      </c>
      <c r="U22" s="83">
        <v>19621.38378296929</v>
      </c>
      <c r="V22" s="83">
        <v>35305.7483168494</v>
      </c>
      <c r="W22" s="84">
        <v>13725.991888796594</v>
      </c>
      <c r="X22" s="85" t="s">
        <v>53</v>
      </c>
      <c r="Y22" s="86" t="s">
        <v>53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168</v>
      </c>
      <c r="B23" s="65" t="s">
        <v>169</v>
      </c>
      <c r="C23" s="66" t="s">
        <v>170</v>
      </c>
      <c r="D23" s="67" t="s">
        <v>171</v>
      </c>
      <c r="E23" s="67" t="s">
        <v>172</v>
      </c>
      <c r="F23" s="68" t="s">
        <v>44</v>
      </c>
      <c r="G23" s="69" t="s">
        <v>173</v>
      </c>
      <c r="H23" s="70" t="s">
        <v>174</v>
      </c>
      <c r="I23" s="71">
        <v>5419226500</v>
      </c>
      <c r="J23" s="72" t="s">
        <v>47</v>
      </c>
      <c r="K23" s="73" t="s">
        <v>48</v>
      </c>
      <c r="L23" s="74" t="s">
        <v>49</v>
      </c>
      <c r="M23" s="75">
        <v>1164.6645814815843</v>
      </c>
      <c r="N23" s="76" t="s">
        <v>61</v>
      </c>
      <c r="O23" s="77">
        <v>22.401847575057737</v>
      </c>
      <c r="P23" s="78" t="s">
        <v>51</v>
      </c>
      <c r="Q23" s="79"/>
      <c r="R23" s="80"/>
      <c r="S23" s="81" t="s">
        <v>51</v>
      </c>
      <c r="T23" s="82">
        <v>65854.15438008975</v>
      </c>
      <c r="U23" s="83">
        <v>3608.5353429491824</v>
      </c>
      <c r="V23" s="83">
        <v>6757.08779865303</v>
      </c>
      <c r="W23" s="84">
        <v>2732.8571548589507</v>
      </c>
      <c r="X23" s="85" t="s">
        <v>53</v>
      </c>
      <c r="Y23" s="86" t="s">
        <v>53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175</v>
      </c>
      <c r="B24" s="65" t="s">
        <v>176</v>
      </c>
      <c r="C24" s="66" t="s">
        <v>177</v>
      </c>
      <c r="D24" s="67" t="s">
        <v>178</v>
      </c>
      <c r="E24" s="67" t="s">
        <v>179</v>
      </c>
      <c r="F24" s="68" t="s">
        <v>44</v>
      </c>
      <c r="G24" s="69" t="s">
        <v>180</v>
      </c>
      <c r="H24" s="70" t="s">
        <v>181</v>
      </c>
      <c r="I24" s="71">
        <v>5414730201</v>
      </c>
      <c r="J24" s="72" t="s">
        <v>76</v>
      </c>
      <c r="K24" s="73" t="s">
        <v>51</v>
      </c>
      <c r="L24" s="74" t="s">
        <v>49</v>
      </c>
      <c r="M24" s="75">
        <v>847.262052969069</v>
      </c>
      <c r="N24" s="76" t="s">
        <v>61</v>
      </c>
      <c r="O24" s="77">
        <v>23.375451263537904</v>
      </c>
      <c r="P24" s="78" t="s">
        <v>51</v>
      </c>
      <c r="Q24" s="79"/>
      <c r="R24" s="80"/>
      <c r="S24" s="81" t="s">
        <v>51</v>
      </c>
      <c r="T24" s="82">
        <v>77445.05384899442</v>
      </c>
      <c r="U24" s="83">
        <v>3067.037571675154</v>
      </c>
      <c r="V24" s="83">
        <v>5502.819266123708</v>
      </c>
      <c r="W24" s="84">
        <v>2319.8173694393995</v>
      </c>
      <c r="X24" s="85" t="s">
        <v>52</v>
      </c>
      <c r="Y24" s="86" t="s">
        <v>52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5.28125" style="0" bestFit="1" customWidth="1"/>
    <col min="3" max="3" width="38.28125" style="0" bestFit="1" customWidth="1"/>
    <col min="4" max="4" width="33.7109375" style="0" bestFit="1" customWidth="1"/>
    <col min="5" max="5" width="20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1506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182</v>
      </c>
      <c r="B5" s="65" t="s">
        <v>183</v>
      </c>
      <c r="C5" s="66" t="s">
        <v>184</v>
      </c>
      <c r="D5" s="67" t="s">
        <v>185</v>
      </c>
      <c r="E5" s="67" t="s">
        <v>186</v>
      </c>
      <c r="F5" s="68" t="s">
        <v>44</v>
      </c>
      <c r="G5" s="69" t="s">
        <v>187</v>
      </c>
      <c r="H5" s="70" t="s">
        <v>188</v>
      </c>
      <c r="I5" s="71">
        <v>5419475418</v>
      </c>
      <c r="J5" s="72" t="s">
        <v>76</v>
      </c>
      <c r="K5" s="73" t="s">
        <v>51</v>
      </c>
      <c r="L5" s="74" t="s">
        <v>49</v>
      </c>
      <c r="M5" s="75">
        <v>22.2476907230197</v>
      </c>
      <c r="N5" s="76" t="s">
        <v>50</v>
      </c>
      <c r="O5" s="77">
        <v>21.428571428571427</v>
      </c>
      <c r="P5" s="78" t="s">
        <v>51</v>
      </c>
      <c r="Q5" s="79"/>
      <c r="R5" s="80"/>
      <c r="S5" s="81" t="s">
        <v>51</v>
      </c>
      <c r="T5" s="82">
        <v>1424.7088650859373</v>
      </c>
      <c r="U5" s="83">
        <v>0</v>
      </c>
      <c r="V5" s="83">
        <v>63.769206200450625</v>
      </c>
      <c r="W5" s="84">
        <v>43.88227138394505</v>
      </c>
      <c r="X5" s="85" t="s">
        <v>52</v>
      </c>
      <c r="Y5" s="86" t="s">
        <v>52</v>
      </c>
      <c r="Z5" s="87">
        <f aca="true" t="shared" si="0" ref="Z5:Z68">IF(OR(K5="YES",TRIM(L5)="YES"),1,0)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1</v>
      </c>
      <c r="AG5" s="88" t="str">
        <f aca="true" t="shared" si="7" ref="AG5:AG68">IF(AND(AE5=1,AF5=1),"Initial",0)</f>
        <v>Initial</v>
      </c>
      <c r="AH5" s="89" t="str">
        <f aca="true" t="shared" si="8" ref="AH5:AH68">IF(AND(AND(AG5="Initial",AI5=0),AND(ISNUMBER(M5),M5&gt;0)),"RLIS","-")</f>
        <v>-</v>
      </c>
      <c r="AI5" s="87" t="str">
        <f aca="true" t="shared" si="9" ref="AI5:AI68">IF(AND(AD5="SRSA",AG5="Initial"),"SRSA",0)</f>
        <v>SRSA</v>
      </c>
    </row>
    <row r="6" spans="1:35" ht="12.75">
      <c r="A6" s="64" t="s">
        <v>189</v>
      </c>
      <c r="B6" s="65" t="s">
        <v>190</v>
      </c>
      <c r="C6" s="66" t="s">
        <v>191</v>
      </c>
      <c r="D6" s="67" t="s">
        <v>192</v>
      </c>
      <c r="E6" s="67" t="s">
        <v>193</v>
      </c>
      <c r="F6" s="68" t="s">
        <v>44</v>
      </c>
      <c r="G6" s="69" t="s">
        <v>194</v>
      </c>
      <c r="H6" s="70" t="s">
        <v>195</v>
      </c>
      <c r="I6" s="71">
        <v>5413723744</v>
      </c>
      <c r="J6" s="72" t="s">
        <v>76</v>
      </c>
      <c r="K6" s="73" t="s">
        <v>51</v>
      </c>
      <c r="L6" s="74" t="s">
        <v>49</v>
      </c>
      <c r="M6" s="75">
        <v>238.55972789115654</v>
      </c>
      <c r="N6" s="76" t="s">
        <v>61</v>
      </c>
      <c r="O6" s="77">
        <v>26.797385620915033</v>
      </c>
      <c r="P6" s="78" t="s">
        <v>51</v>
      </c>
      <c r="Q6" s="79"/>
      <c r="R6" s="80"/>
      <c r="S6" s="81" t="s">
        <v>51</v>
      </c>
      <c r="T6" s="82">
        <v>18764.149866865908</v>
      </c>
      <c r="U6" s="83">
        <v>1022.232015963476</v>
      </c>
      <c r="V6" s="83">
        <v>1715.2315404832552</v>
      </c>
      <c r="W6" s="84">
        <v>814.6657663637911</v>
      </c>
      <c r="X6" s="85" t="s">
        <v>52</v>
      </c>
      <c r="Y6" s="86" t="s">
        <v>52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89" t="str">
        <f t="shared" si="4"/>
        <v>SRSA</v>
      </c>
      <c r="AE6" s="87">
        <f t="shared" si="5"/>
        <v>1</v>
      </c>
      <c r="AF6" s="88">
        <f t="shared" si="6"/>
        <v>1</v>
      </c>
      <c r="AG6" s="88" t="str">
        <f t="shared" si="7"/>
        <v>Initial</v>
      </c>
      <c r="AH6" s="89" t="str">
        <f t="shared" si="8"/>
        <v>-</v>
      </c>
      <c r="AI6" s="87" t="str">
        <f t="shared" si="9"/>
        <v>SRSA</v>
      </c>
    </row>
    <row r="7" spans="1:35" ht="12.75">
      <c r="A7" s="64" t="s">
        <v>196</v>
      </c>
      <c r="B7" s="65" t="s">
        <v>197</v>
      </c>
      <c r="C7" s="66" t="s">
        <v>198</v>
      </c>
      <c r="D7" s="67" t="s">
        <v>199</v>
      </c>
      <c r="E7" s="67" t="s">
        <v>200</v>
      </c>
      <c r="F7" s="68" t="s">
        <v>44</v>
      </c>
      <c r="G7" s="69" t="s">
        <v>201</v>
      </c>
      <c r="H7" s="70" t="s">
        <v>202</v>
      </c>
      <c r="I7" s="71">
        <v>5414874305</v>
      </c>
      <c r="J7" s="72" t="s">
        <v>203</v>
      </c>
      <c r="K7" s="73" t="s">
        <v>51</v>
      </c>
      <c r="L7" s="74" t="s">
        <v>49</v>
      </c>
      <c r="M7" s="75">
        <v>142.71753377697127</v>
      </c>
      <c r="N7" s="76" t="s">
        <v>61</v>
      </c>
      <c r="O7" s="77">
        <v>13.615023474178404</v>
      </c>
      <c r="P7" s="78" t="s">
        <v>48</v>
      </c>
      <c r="Q7" s="79"/>
      <c r="R7" s="80"/>
      <c r="S7" s="81" t="s">
        <v>51</v>
      </c>
      <c r="T7" s="82">
        <v>14837.886785731744</v>
      </c>
      <c r="U7" s="83">
        <v>449.8480701824557</v>
      </c>
      <c r="V7" s="83">
        <v>816.4030767945258</v>
      </c>
      <c r="W7" s="84">
        <v>716.9504464880558</v>
      </c>
      <c r="X7" s="85" t="s">
        <v>52</v>
      </c>
      <c r="Y7" s="86" t="s">
        <v>52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SRSA</v>
      </c>
      <c r="AE7" s="87">
        <f t="shared" si="5"/>
        <v>1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204</v>
      </c>
      <c r="B8" s="65" t="s">
        <v>205</v>
      </c>
      <c r="C8" s="66" t="s">
        <v>206</v>
      </c>
      <c r="D8" s="67" t="s">
        <v>207</v>
      </c>
      <c r="E8" s="67" t="s">
        <v>208</v>
      </c>
      <c r="F8" s="68" t="s">
        <v>44</v>
      </c>
      <c r="G8" s="69" t="s">
        <v>209</v>
      </c>
      <c r="H8" s="70" t="s">
        <v>210</v>
      </c>
      <c r="I8" s="71">
        <v>5038352171</v>
      </c>
      <c r="J8" s="72" t="s">
        <v>203</v>
      </c>
      <c r="K8" s="73" t="s">
        <v>51</v>
      </c>
      <c r="L8" s="74" t="s">
        <v>49</v>
      </c>
      <c r="M8" s="75">
        <v>767.789954416599</v>
      </c>
      <c r="N8" s="76" t="s">
        <v>61</v>
      </c>
      <c r="O8" s="77">
        <v>7.892107892107893</v>
      </c>
      <c r="P8" s="78" t="s">
        <v>48</v>
      </c>
      <c r="Q8" s="79"/>
      <c r="R8" s="80"/>
      <c r="S8" s="81" t="s">
        <v>51</v>
      </c>
      <c r="T8" s="82">
        <v>38970.71203671224</v>
      </c>
      <c r="U8" s="83">
        <v>715.0094176404403</v>
      </c>
      <c r="V8" s="83">
        <v>2317.0697668219927</v>
      </c>
      <c r="W8" s="84">
        <v>955.9470363134798</v>
      </c>
      <c r="X8" s="85" t="s">
        <v>53</v>
      </c>
      <c r="Y8" s="86" t="s">
        <v>53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211</v>
      </c>
      <c r="B9" s="65" t="s">
        <v>212</v>
      </c>
      <c r="C9" s="66" t="s">
        <v>213</v>
      </c>
      <c r="D9" s="67" t="s">
        <v>214</v>
      </c>
      <c r="E9" s="67" t="s">
        <v>136</v>
      </c>
      <c r="F9" s="68" t="s">
        <v>44</v>
      </c>
      <c r="G9" s="69" t="s">
        <v>137</v>
      </c>
      <c r="H9" s="70" t="s">
        <v>215</v>
      </c>
      <c r="I9" s="71">
        <v>5412623280</v>
      </c>
      <c r="J9" s="72" t="s">
        <v>76</v>
      </c>
      <c r="K9" s="73" t="s">
        <v>51</v>
      </c>
      <c r="L9" s="74" t="s">
        <v>49</v>
      </c>
      <c r="M9" s="75">
        <v>76.83942498347652</v>
      </c>
      <c r="N9" s="76" t="s">
        <v>61</v>
      </c>
      <c r="O9" s="77">
        <v>27.450980392156865</v>
      </c>
      <c r="P9" s="78" t="s">
        <v>51</v>
      </c>
      <c r="Q9" s="79"/>
      <c r="R9" s="80"/>
      <c r="S9" s="81" t="s">
        <v>51</v>
      </c>
      <c r="T9" s="82">
        <v>3607.062796390395</v>
      </c>
      <c r="U9" s="83">
        <v>235.30927069824625</v>
      </c>
      <c r="V9" s="83">
        <v>443.7722945210054</v>
      </c>
      <c r="W9" s="84">
        <v>252.65917019572575</v>
      </c>
      <c r="X9" s="85" t="s">
        <v>52</v>
      </c>
      <c r="Y9" s="86" t="s">
        <v>52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SRSA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-</v>
      </c>
      <c r="AI9" s="87" t="str">
        <f t="shared" si="9"/>
        <v>SRSA</v>
      </c>
    </row>
    <row r="10" spans="1:35" ht="12.75">
      <c r="A10" s="64" t="s">
        <v>216</v>
      </c>
      <c r="B10" s="65" t="s">
        <v>217</v>
      </c>
      <c r="C10" s="66" t="s">
        <v>218</v>
      </c>
      <c r="D10" s="67" t="s">
        <v>219</v>
      </c>
      <c r="E10" s="67" t="s">
        <v>220</v>
      </c>
      <c r="F10" s="68" t="s">
        <v>44</v>
      </c>
      <c r="G10" s="69" t="s">
        <v>221</v>
      </c>
      <c r="H10" s="70" t="s">
        <v>222</v>
      </c>
      <c r="I10" s="71">
        <v>5414542632</v>
      </c>
      <c r="J10" s="72" t="s">
        <v>76</v>
      </c>
      <c r="K10" s="73" t="s">
        <v>51</v>
      </c>
      <c r="L10" s="74" t="s">
        <v>49</v>
      </c>
      <c r="M10" s="75">
        <v>106.907284768212</v>
      </c>
      <c r="N10" s="76" t="s">
        <v>50</v>
      </c>
      <c r="O10" s="77">
        <v>14.782608695652174</v>
      </c>
      <c r="P10" s="78" t="s">
        <v>48</v>
      </c>
      <c r="Q10" s="79"/>
      <c r="R10" s="80"/>
      <c r="S10" s="81" t="s">
        <v>51</v>
      </c>
      <c r="T10" s="82">
        <v>5845.680516719188</v>
      </c>
      <c r="U10" s="83">
        <v>206.6170359527434</v>
      </c>
      <c r="V10" s="83">
        <v>473.20718314699644</v>
      </c>
      <c r="W10" s="84">
        <v>581.9737830670049</v>
      </c>
      <c r="X10" s="85" t="s">
        <v>52</v>
      </c>
      <c r="Y10" s="86" t="s">
        <v>52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SRSA</v>
      </c>
      <c r="AE10" s="87">
        <f t="shared" si="5"/>
        <v>1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223</v>
      </c>
      <c r="B11" s="65" t="s">
        <v>224</v>
      </c>
      <c r="C11" s="66" t="s">
        <v>225</v>
      </c>
      <c r="D11" s="67" t="s">
        <v>226</v>
      </c>
      <c r="E11" s="67" t="s">
        <v>227</v>
      </c>
      <c r="F11" s="68" t="s">
        <v>44</v>
      </c>
      <c r="G11" s="69" t="s">
        <v>228</v>
      </c>
      <c r="H11" s="70" t="s">
        <v>229</v>
      </c>
      <c r="I11" s="71">
        <v>5415862325</v>
      </c>
      <c r="J11" s="72" t="s">
        <v>76</v>
      </c>
      <c r="K11" s="73" t="s">
        <v>51</v>
      </c>
      <c r="L11" s="74" t="s">
        <v>49</v>
      </c>
      <c r="M11" s="75">
        <v>22.984465522839383</v>
      </c>
      <c r="N11" s="76" t="s">
        <v>61</v>
      </c>
      <c r="O11" s="77">
        <v>31.818181818181817</v>
      </c>
      <c r="P11" s="78" t="s">
        <v>51</v>
      </c>
      <c r="Q11" s="79"/>
      <c r="R11" s="80"/>
      <c r="S11" s="81" t="s">
        <v>51</v>
      </c>
      <c r="T11" s="82">
        <v>2250.7418058210465</v>
      </c>
      <c r="U11" s="83">
        <v>0</v>
      </c>
      <c r="V11" s="83">
        <v>33.599201528754534</v>
      </c>
      <c r="W11" s="84">
        <v>167.05469081959907</v>
      </c>
      <c r="X11" s="85" t="s">
        <v>52</v>
      </c>
      <c r="Y11" s="86" t="s">
        <v>52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SRSA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-</v>
      </c>
      <c r="AI11" s="87" t="str">
        <f t="shared" si="9"/>
        <v>SRSA</v>
      </c>
    </row>
    <row r="12" spans="1:35" ht="12.75">
      <c r="A12" s="64" t="s">
        <v>230</v>
      </c>
      <c r="B12" s="65" t="s">
        <v>231</v>
      </c>
      <c r="C12" s="66" t="s">
        <v>232</v>
      </c>
      <c r="D12" s="67" t="s">
        <v>233</v>
      </c>
      <c r="E12" s="67" t="s">
        <v>234</v>
      </c>
      <c r="F12" s="68" t="s">
        <v>44</v>
      </c>
      <c r="G12" s="69" t="s">
        <v>235</v>
      </c>
      <c r="H12" s="70" t="s">
        <v>236</v>
      </c>
      <c r="I12" s="71">
        <v>5414822811</v>
      </c>
      <c r="J12" s="72" t="s">
        <v>237</v>
      </c>
      <c r="K12" s="73" t="s">
        <v>48</v>
      </c>
      <c r="L12" s="74" t="s">
        <v>49</v>
      </c>
      <c r="M12" s="75">
        <v>2715.020391973788</v>
      </c>
      <c r="N12" s="76" t="s">
        <v>61</v>
      </c>
      <c r="O12" s="77">
        <v>15.231599886331344</v>
      </c>
      <c r="P12" s="78" t="s">
        <v>48</v>
      </c>
      <c r="Q12" s="79"/>
      <c r="R12" s="80"/>
      <c r="S12" s="81" t="s">
        <v>48</v>
      </c>
      <c r="T12" s="82">
        <v>186888.9591469565</v>
      </c>
      <c r="U12" s="83">
        <v>6080.792563104918</v>
      </c>
      <c r="V12" s="83">
        <v>12738.00765432839</v>
      </c>
      <c r="W12" s="84">
        <v>5616.222453738834</v>
      </c>
      <c r="X12" s="85" t="s">
        <v>53</v>
      </c>
      <c r="Y12" s="86" t="s">
        <v>53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0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238</v>
      </c>
      <c r="B13" s="65" t="s">
        <v>239</v>
      </c>
      <c r="C13" s="66" t="s">
        <v>240</v>
      </c>
      <c r="D13" s="67" t="s">
        <v>241</v>
      </c>
      <c r="E13" s="67" t="s">
        <v>242</v>
      </c>
      <c r="F13" s="68" t="s">
        <v>44</v>
      </c>
      <c r="G13" s="69" t="s">
        <v>243</v>
      </c>
      <c r="H13" s="70" t="s">
        <v>244</v>
      </c>
      <c r="I13" s="71">
        <v>5414893433</v>
      </c>
      <c r="J13" s="72" t="s">
        <v>76</v>
      </c>
      <c r="K13" s="73" t="s">
        <v>51</v>
      </c>
      <c r="L13" s="74" t="s">
        <v>49</v>
      </c>
      <c r="M13" s="75">
        <v>5.616440857780238</v>
      </c>
      <c r="N13" s="76" t="s">
        <v>61</v>
      </c>
      <c r="O13" s="77">
        <v>23.076923076923077</v>
      </c>
      <c r="P13" s="78" t="s">
        <v>51</v>
      </c>
      <c r="Q13" s="79"/>
      <c r="R13" s="80"/>
      <c r="S13" s="81" t="s">
        <v>51</v>
      </c>
      <c r="T13" s="82">
        <v>0</v>
      </c>
      <c r="U13" s="83">
        <v>0</v>
      </c>
      <c r="V13" s="83">
        <v>0</v>
      </c>
      <c r="W13" s="84">
        <v>0</v>
      </c>
      <c r="X13" s="85" t="s">
        <v>52</v>
      </c>
      <c r="Y13" s="86" t="s">
        <v>53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SRSA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-</v>
      </c>
      <c r="AI13" s="87" t="str">
        <f t="shared" si="9"/>
        <v>SRSA</v>
      </c>
    </row>
    <row r="14" spans="1:35" ht="12.75">
      <c r="A14" s="64" t="s">
        <v>245</v>
      </c>
      <c r="B14" s="65" t="s">
        <v>246</v>
      </c>
      <c r="C14" s="66" t="s">
        <v>247</v>
      </c>
      <c r="D14" s="67" t="s">
        <v>248</v>
      </c>
      <c r="E14" s="67" t="s">
        <v>249</v>
      </c>
      <c r="F14" s="68" t="s">
        <v>44</v>
      </c>
      <c r="G14" s="69" t="s">
        <v>250</v>
      </c>
      <c r="H14" s="70" t="s">
        <v>251</v>
      </c>
      <c r="I14" s="71">
        <v>5033256441</v>
      </c>
      <c r="J14" s="72" t="s">
        <v>84</v>
      </c>
      <c r="K14" s="73" t="s">
        <v>48</v>
      </c>
      <c r="L14" s="74" t="s">
        <v>49</v>
      </c>
      <c r="M14" s="75">
        <v>1847.6210152306376</v>
      </c>
      <c r="N14" s="76" t="s">
        <v>61</v>
      </c>
      <c r="O14" s="77">
        <v>17.491610738255034</v>
      </c>
      <c r="P14" s="78" t="s">
        <v>48</v>
      </c>
      <c r="Q14" s="79"/>
      <c r="R14" s="80"/>
      <c r="S14" s="81" t="s">
        <v>51</v>
      </c>
      <c r="T14" s="82">
        <v>153839.12204120212</v>
      </c>
      <c r="U14" s="83">
        <v>4754.769131824202</v>
      </c>
      <c r="V14" s="83">
        <v>9869.87537667324</v>
      </c>
      <c r="W14" s="84">
        <v>4342.829253424652</v>
      </c>
      <c r="X14" s="85" t="s">
        <v>53</v>
      </c>
      <c r="Y14" s="86" t="s">
        <v>53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252</v>
      </c>
      <c r="B15" s="65" t="s">
        <v>253</v>
      </c>
      <c r="C15" s="66" t="s">
        <v>254</v>
      </c>
      <c r="D15" s="67" t="s">
        <v>255</v>
      </c>
      <c r="E15" s="67" t="s">
        <v>256</v>
      </c>
      <c r="F15" s="68" t="s">
        <v>44</v>
      </c>
      <c r="G15" s="69" t="s">
        <v>257</v>
      </c>
      <c r="H15" s="70" t="s">
        <v>258</v>
      </c>
      <c r="I15" s="71">
        <v>5415663551</v>
      </c>
      <c r="J15" s="72" t="s">
        <v>76</v>
      </c>
      <c r="K15" s="73" t="s">
        <v>51</v>
      </c>
      <c r="L15" s="74" t="s">
        <v>49</v>
      </c>
      <c r="M15" s="75">
        <v>574.4567098112267</v>
      </c>
      <c r="N15" s="76" t="s">
        <v>61</v>
      </c>
      <c r="O15" s="77">
        <v>18.023255813953487</v>
      </c>
      <c r="P15" s="78" t="s">
        <v>48</v>
      </c>
      <c r="Q15" s="79"/>
      <c r="R15" s="80"/>
      <c r="S15" s="81" t="s">
        <v>51</v>
      </c>
      <c r="T15" s="82">
        <v>32895.04274290038</v>
      </c>
      <c r="U15" s="83">
        <v>1501.5016182653387</v>
      </c>
      <c r="V15" s="83">
        <v>2941.633835346402</v>
      </c>
      <c r="W15" s="84">
        <v>1249.265596698071</v>
      </c>
      <c r="X15" s="85" t="s">
        <v>52</v>
      </c>
      <c r="Y15" s="86" t="s">
        <v>52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8">
        <f t="shared" si="3"/>
        <v>0</v>
      </c>
      <c r="AD15" s="89" t="str">
        <f t="shared" si="4"/>
        <v>SRSA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39</v>
      </c>
      <c r="B16" s="65" t="s">
        <v>40</v>
      </c>
      <c r="C16" s="66" t="s">
        <v>41</v>
      </c>
      <c r="D16" s="67" t="s">
        <v>42</v>
      </c>
      <c r="E16" s="67" t="s">
        <v>43</v>
      </c>
      <c r="F16" s="68" t="s">
        <v>44</v>
      </c>
      <c r="G16" s="69" t="s">
        <v>45</v>
      </c>
      <c r="H16" s="70" t="s">
        <v>46</v>
      </c>
      <c r="I16" s="71">
        <v>5415242260</v>
      </c>
      <c r="J16" s="72" t="s">
        <v>47</v>
      </c>
      <c r="K16" s="73" t="s">
        <v>48</v>
      </c>
      <c r="L16" s="74" t="s">
        <v>49</v>
      </c>
      <c r="M16" s="75">
        <v>1849.1052798243948</v>
      </c>
      <c r="N16" s="76" t="s">
        <v>50</v>
      </c>
      <c r="O16" s="77">
        <v>20.365168539325843</v>
      </c>
      <c r="P16" s="78" t="s">
        <v>51</v>
      </c>
      <c r="Q16" s="79"/>
      <c r="R16" s="80"/>
      <c r="S16" s="81" t="s">
        <v>51</v>
      </c>
      <c r="T16" s="82">
        <v>145169.68982588718</v>
      </c>
      <c r="U16" s="83">
        <v>4897.484713811174</v>
      </c>
      <c r="V16" s="83">
        <v>9629.831146863036</v>
      </c>
      <c r="W16" s="84">
        <v>4081.303941801441</v>
      </c>
      <c r="X16" s="85" t="s">
        <v>52</v>
      </c>
      <c r="Y16" s="86" t="s">
        <v>53</v>
      </c>
      <c r="Z16" s="87">
        <f t="shared" si="0"/>
        <v>0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54</v>
      </c>
      <c r="B17" s="65" t="s">
        <v>55</v>
      </c>
      <c r="C17" s="66" t="s">
        <v>56</v>
      </c>
      <c r="D17" s="67" t="s">
        <v>57</v>
      </c>
      <c r="E17" s="67" t="s">
        <v>58</v>
      </c>
      <c r="F17" s="68" t="s">
        <v>44</v>
      </c>
      <c r="G17" s="69" t="s">
        <v>59</v>
      </c>
      <c r="H17" s="70" t="s">
        <v>60</v>
      </c>
      <c r="I17" s="71">
        <v>5413474411</v>
      </c>
      <c r="J17" s="72" t="s">
        <v>47</v>
      </c>
      <c r="K17" s="73" t="s">
        <v>48</v>
      </c>
      <c r="L17" s="74" t="s">
        <v>49</v>
      </c>
      <c r="M17" s="75">
        <v>704.4026403651155</v>
      </c>
      <c r="N17" s="76" t="s">
        <v>61</v>
      </c>
      <c r="O17" s="77">
        <v>29.453681710213775</v>
      </c>
      <c r="P17" s="78" t="s">
        <v>51</v>
      </c>
      <c r="Q17" s="79"/>
      <c r="R17" s="80"/>
      <c r="S17" s="81" t="s">
        <v>51</v>
      </c>
      <c r="T17" s="82">
        <v>57913.00305243083</v>
      </c>
      <c r="U17" s="83">
        <v>2775.2579257874936</v>
      </c>
      <c r="V17" s="83">
        <v>4868.657865354633</v>
      </c>
      <c r="W17" s="84">
        <v>2047.2536065352092</v>
      </c>
      <c r="X17" s="85" t="s">
        <v>52</v>
      </c>
      <c r="Y17" s="86" t="s">
        <v>53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259</v>
      </c>
      <c r="B18" s="65" t="s">
        <v>260</v>
      </c>
      <c r="C18" s="66" t="s">
        <v>261</v>
      </c>
      <c r="D18" s="67" t="s">
        <v>262</v>
      </c>
      <c r="E18" s="67" t="s">
        <v>263</v>
      </c>
      <c r="F18" s="68" t="s">
        <v>44</v>
      </c>
      <c r="G18" s="69" t="s">
        <v>264</v>
      </c>
      <c r="H18" s="70" t="s">
        <v>265</v>
      </c>
      <c r="I18" s="71">
        <v>5033248591</v>
      </c>
      <c r="J18" s="72" t="s">
        <v>203</v>
      </c>
      <c r="K18" s="73" t="s">
        <v>51</v>
      </c>
      <c r="L18" s="74" t="s">
        <v>49</v>
      </c>
      <c r="M18" s="75">
        <v>1144.3969933700228</v>
      </c>
      <c r="N18" s="76" t="s">
        <v>61</v>
      </c>
      <c r="O18" s="77">
        <v>12.106017191977077</v>
      </c>
      <c r="P18" s="78" t="s">
        <v>48</v>
      </c>
      <c r="Q18" s="79"/>
      <c r="R18" s="80"/>
      <c r="S18" s="81" t="s">
        <v>51</v>
      </c>
      <c r="T18" s="82">
        <v>49586.55664727255</v>
      </c>
      <c r="U18" s="83">
        <v>1817.6700334292882</v>
      </c>
      <c r="V18" s="83">
        <v>4697.265435516449</v>
      </c>
      <c r="W18" s="84">
        <v>1426.5671157293468</v>
      </c>
      <c r="X18" s="85" t="s">
        <v>52</v>
      </c>
      <c r="Y18" s="86" t="s">
        <v>53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266</v>
      </c>
      <c r="B19" s="65" t="s">
        <v>267</v>
      </c>
      <c r="C19" s="66" t="s">
        <v>268</v>
      </c>
      <c r="D19" s="67" t="s">
        <v>269</v>
      </c>
      <c r="E19" s="67" t="s">
        <v>270</v>
      </c>
      <c r="F19" s="68" t="s">
        <v>44</v>
      </c>
      <c r="G19" s="69" t="s">
        <v>271</v>
      </c>
      <c r="H19" s="70" t="s">
        <v>272</v>
      </c>
      <c r="I19" s="71">
        <v>5035918000</v>
      </c>
      <c r="J19" s="72" t="s">
        <v>273</v>
      </c>
      <c r="K19" s="73" t="s">
        <v>48</v>
      </c>
      <c r="L19" s="74" t="s">
        <v>49</v>
      </c>
      <c r="M19" s="75">
        <v>34874.260923832684</v>
      </c>
      <c r="N19" s="76" t="s">
        <v>61</v>
      </c>
      <c r="O19" s="77">
        <v>9.850097368778588</v>
      </c>
      <c r="P19" s="78" t="s">
        <v>48</v>
      </c>
      <c r="Q19" s="79"/>
      <c r="R19" s="80"/>
      <c r="S19" s="81" t="s">
        <v>48</v>
      </c>
      <c r="T19" s="82">
        <v>1040447.6362573564</v>
      </c>
      <c r="U19" s="83">
        <v>52062.54911904383</v>
      </c>
      <c r="V19" s="83">
        <v>135355.0287009395</v>
      </c>
      <c r="W19" s="84">
        <v>45282.91673425884</v>
      </c>
      <c r="X19" s="85" t="s">
        <v>53</v>
      </c>
      <c r="Y19" s="86" t="s">
        <v>53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274</v>
      </c>
      <c r="B20" s="65" t="s">
        <v>275</v>
      </c>
      <c r="C20" s="66" t="s">
        <v>276</v>
      </c>
      <c r="D20" s="67" t="s">
        <v>277</v>
      </c>
      <c r="E20" s="67" t="s">
        <v>278</v>
      </c>
      <c r="F20" s="68" t="s">
        <v>44</v>
      </c>
      <c r="G20" s="69" t="s">
        <v>279</v>
      </c>
      <c r="H20" s="70" t="s">
        <v>280</v>
      </c>
      <c r="I20" s="71">
        <v>5413836000</v>
      </c>
      <c r="J20" s="72" t="s">
        <v>281</v>
      </c>
      <c r="K20" s="73" t="s">
        <v>48</v>
      </c>
      <c r="L20" s="74" t="s">
        <v>49</v>
      </c>
      <c r="M20" s="75">
        <v>14101.95260725451</v>
      </c>
      <c r="N20" s="76" t="s">
        <v>61</v>
      </c>
      <c r="O20" s="77">
        <v>14.458140729327171</v>
      </c>
      <c r="P20" s="78" t="s">
        <v>48</v>
      </c>
      <c r="Q20" s="79"/>
      <c r="R20" s="80"/>
      <c r="S20" s="81" t="s">
        <v>48</v>
      </c>
      <c r="T20" s="82">
        <v>590511.0665272314</v>
      </c>
      <c r="U20" s="83">
        <v>28459.142195448207</v>
      </c>
      <c r="V20" s="83">
        <v>63706.107291248154</v>
      </c>
      <c r="W20" s="84">
        <v>18198.39030755805</v>
      </c>
      <c r="X20" s="85" t="s">
        <v>53</v>
      </c>
      <c r="Y20" s="86" t="s">
        <v>53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282</v>
      </c>
      <c r="B21" s="65" t="s">
        <v>283</v>
      </c>
      <c r="C21" s="66" t="s">
        <v>284</v>
      </c>
      <c r="D21" s="67" t="s">
        <v>285</v>
      </c>
      <c r="E21" s="67" t="s">
        <v>286</v>
      </c>
      <c r="F21" s="68" t="s">
        <v>44</v>
      </c>
      <c r="G21" s="69" t="s">
        <v>287</v>
      </c>
      <c r="H21" s="70" t="s">
        <v>288</v>
      </c>
      <c r="I21" s="71">
        <v>5416893280</v>
      </c>
      <c r="J21" s="72" t="s">
        <v>289</v>
      </c>
      <c r="K21" s="73" t="s">
        <v>48</v>
      </c>
      <c r="L21" s="74" t="s">
        <v>49</v>
      </c>
      <c r="M21" s="75">
        <v>5395.475621559395</v>
      </c>
      <c r="N21" s="76" t="s">
        <v>61</v>
      </c>
      <c r="O21" s="77">
        <v>15.82618025751073</v>
      </c>
      <c r="P21" s="78" t="s">
        <v>48</v>
      </c>
      <c r="Q21" s="79"/>
      <c r="R21" s="80"/>
      <c r="S21" s="81" t="s">
        <v>48</v>
      </c>
      <c r="T21" s="82">
        <v>267260.93736277224</v>
      </c>
      <c r="U21" s="83">
        <v>12008.699548749846</v>
      </c>
      <c r="V21" s="83">
        <v>26087.521142618236</v>
      </c>
      <c r="W21" s="84">
        <v>10959.63456304275</v>
      </c>
      <c r="X21" s="85" t="s">
        <v>53</v>
      </c>
      <c r="Y21" s="86" t="s">
        <v>53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0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290</v>
      </c>
      <c r="B22" s="65" t="s">
        <v>291</v>
      </c>
      <c r="C22" s="66" t="s">
        <v>292</v>
      </c>
      <c r="D22" s="67" t="s">
        <v>293</v>
      </c>
      <c r="E22" s="67" t="s">
        <v>294</v>
      </c>
      <c r="F22" s="68" t="s">
        <v>44</v>
      </c>
      <c r="G22" s="69" t="s">
        <v>295</v>
      </c>
      <c r="H22" s="70" t="s">
        <v>296</v>
      </c>
      <c r="I22" s="71">
        <v>5419253262</v>
      </c>
      <c r="J22" s="72" t="s">
        <v>203</v>
      </c>
      <c r="K22" s="73" t="s">
        <v>51</v>
      </c>
      <c r="L22" s="74" t="s">
        <v>49</v>
      </c>
      <c r="M22" s="75">
        <v>130.82388841927306</v>
      </c>
      <c r="N22" s="76" t="s">
        <v>61</v>
      </c>
      <c r="O22" s="77">
        <v>12.76595744680851</v>
      </c>
      <c r="P22" s="78" t="s">
        <v>48</v>
      </c>
      <c r="Q22" s="79"/>
      <c r="R22" s="80"/>
      <c r="S22" s="81" t="s">
        <v>51</v>
      </c>
      <c r="T22" s="82">
        <v>5600.786273000125</v>
      </c>
      <c r="U22" s="83">
        <v>323.31241701065915</v>
      </c>
      <c r="V22" s="83">
        <v>625.9745294465879</v>
      </c>
      <c r="W22" s="84">
        <v>752.881119324541</v>
      </c>
      <c r="X22" s="85" t="s">
        <v>52</v>
      </c>
      <c r="Y22" s="86" t="s">
        <v>52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297</v>
      </c>
      <c r="B23" s="65" t="s">
        <v>298</v>
      </c>
      <c r="C23" s="66" t="s">
        <v>299</v>
      </c>
      <c r="D23" s="67" t="s">
        <v>300</v>
      </c>
      <c r="E23" s="67" t="s">
        <v>301</v>
      </c>
      <c r="F23" s="68" t="s">
        <v>44</v>
      </c>
      <c r="G23" s="69" t="s">
        <v>302</v>
      </c>
      <c r="H23" s="70" t="s">
        <v>303</v>
      </c>
      <c r="I23" s="71">
        <v>5415956203</v>
      </c>
      <c r="J23" s="72" t="s">
        <v>76</v>
      </c>
      <c r="K23" s="73" t="s">
        <v>51</v>
      </c>
      <c r="L23" s="74" t="s">
        <v>49</v>
      </c>
      <c r="M23" s="75">
        <v>37.522598826719914</v>
      </c>
      <c r="N23" s="76" t="s">
        <v>61</v>
      </c>
      <c r="O23" s="77">
        <v>13.793103448275861</v>
      </c>
      <c r="P23" s="78" t="s">
        <v>48</v>
      </c>
      <c r="Q23" s="79"/>
      <c r="R23" s="80"/>
      <c r="S23" s="81" t="s">
        <v>51</v>
      </c>
      <c r="T23" s="82">
        <v>0</v>
      </c>
      <c r="U23" s="83">
        <v>0</v>
      </c>
      <c r="V23" s="83">
        <v>0</v>
      </c>
      <c r="W23" s="84">
        <v>0</v>
      </c>
      <c r="X23" s="85" t="s">
        <v>52</v>
      </c>
      <c r="Y23" s="86" t="s">
        <v>53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89" t="str">
        <f t="shared" si="4"/>
        <v>SRSA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304</v>
      </c>
      <c r="B24" s="65" t="s">
        <v>305</v>
      </c>
      <c r="C24" s="66" t="s">
        <v>306</v>
      </c>
      <c r="D24" s="67" t="s">
        <v>307</v>
      </c>
      <c r="E24" s="67" t="s">
        <v>308</v>
      </c>
      <c r="F24" s="68" t="s">
        <v>44</v>
      </c>
      <c r="G24" s="69" t="s">
        <v>309</v>
      </c>
      <c r="H24" s="70" t="s">
        <v>310</v>
      </c>
      <c r="I24" s="71">
        <v>5414697443</v>
      </c>
      <c r="J24" s="72" t="s">
        <v>84</v>
      </c>
      <c r="K24" s="73" t="s">
        <v>48</v>
      </c>
      <c r="L24" s="74" t="s">
        <v>49</v>
      </c>
      <c r="M24" s="75">
        <v>1596.017033873976</v>
      </c>
      <c r="N24" s="76" t="s">
        <v>61</v>
      </c>
      <c r="O24" s="77">
        <v>16.923076923076923</v>
      </c>
      <c r="P24" s="78" t="s">
        <v>48</v>
      </c>
      <c r="Q24" s="79"/>
      <c r="R24" s="80"/>
      <c r="S24" s="81" t="s">
        <v>51</v>
      </c>
      <c r="T24" s="82">
        <v>94726.8810894172</v>
      </c>
      <c r="U24" s="83">
        <v>3334.7478521409234</v>
      </c>
      <c r="V24" s="83">
        <v>7202.428236493832</v>
      </c>
      <c r="W24" s="84">
        <v>2017.1900714529113</v>
      </c>
      <c r="X24" s="85" t="s">
        <v>53</v>
      </c>
      <c r="Y24" s="86" t="s">
        <v>53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311</v>
      </c>
      <c r="B25" s="65" t="s">
        <v>312</v>
      </c>
      <c r="C25" s="66" t="s">
        <v>313</v>
      </c>
      <c r="D25" s="67" t="s">
        <v>314</v>
      </c>
      <c r="E25" s="67" t="s">
        <v>315</v>
      </c>
      <c r="F25" s="68" t="s">
        <v>44</v>
      </c>
      <c r="G25" s="69" t="s">
        <v>316</v>
      </c>
      <c r="H25" s="70" t="s">
        <v>317</v>
      </c>
      <c r="I25" s="71">
        <v>5414463466</v>
      </c>
      <c r="J25" s="72" t="s">
        <v>76</v>
      </c>
      <c r="K25" s="73" t="s">
        <v>51</v>
      </c>
      <c r="L25" s="74" t="s">
        <v>49</v>
      </c>
      <c r="M25" s="75">
        <v>53.388795054321</v>
      </c>
      <c r="N25" s="76" t="s">
        <v>50</v>
      </c>
      <c r="O25" s="77">
        <v>23.404255319148938</v>
      </c>
      <c r="P25" s="78" t="s">
        <v>51</v>
      </c>
      <c r="Q25" s="79"/>
      <c r="R25" s="80"/>
      <c r="S25" s="81" t="s">
        <v>51</v>
      </c>
      <c r="T25" s="82">
        <v>3764.418956175648</v>
      </c>
      <c r="U25" s="83">
        <v>251.65170106725074</v>
      </c>
      <c r="V25" s="83">
        <v>444.72423792706485</v>
      </c>
      <c r="W25" s="84">
        <v>515.8323564245133</v>
      </c>
      <c r="X25" s="85" t="s">
        <v>52</v>
      </c>
      <c r="Y25" s="86" t="s">
        <v>52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SRSA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-</v>
      </c>
      <c r="AI25" s="87" t="str">
        <f t="shared" si="9"/>
        <v>SRSA</v>
      </c>
    </row>
    <row r="26" spans="1:35" ht="12.75">
      <c r="A26" s="64" t="s">
        <v>318</v>
      </c>
      <c r="B26" s="65" t="s">
        <v>319</v>
      </c>
      <c r="C26" s="66" t="s">
        <v>320</v>
      </c>
      <c r="D26" s="67" t="s">
        <v>72</v>
      </c>
      <c r="E26" s="67" t="s">
        <v>321</v>
      </c>
      <c r="F26" s="68" t="s">
        <v>44</v>
      </c>
      <c r="G26" s="69" t="s">
        <v>322</v>
      </c>
      <c r="H26" s="70" t="s">
        <v>75</v>
      </c>
      <c r="I26" s="71">
        <v>5418653563</v>
      </c>
      <c r="J26" s="72" t="s">
        <v>203</v>
      </c>
      <c r="K26" s="73" t="s">
        <v>51</v>
      </c>
      <c r="L26" s="74" t="s">
        <v>49</v>
      </c>
      <c r="M26" s="75">
        <v>163.34060074338652</v>
      </c>
      <c r="N26" s="76" t="s">
        <v>61</v>
      </c>
      <c r="O26" s="77">
        <v>19.402985074626866</v>
      </c>
      <c r="P26" s="78" t="s">
        <v>48</v>
      </c>
      <c r="Q26" s="79"/>
      <c r="R26" s="80"/>
      <c r="S26" s="81" t="s">
        <v>51</v>
      </c>
      <c r="T26" s="82">
        <v>12478.02803861884</v>
      </c>
      <c r="U26" s="83">
        <v>635.0803414658373</v>
      </c>
      <c r="V26" s="83">
        <v>1130.827894603495</v>
      </c>
      <c r="W26" s="84">
        <v>904.67550331499</v>
      </c>
      <c r="X26" s="85" t="s">
        <v>52</v>
      </c>
      <c r="Y26" s="86" t="s">
        <v>52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SRSA</v>
      </c>
      <c r="AE26" s="87">
        <f t="shared" si="5"/>
        <v>1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323</v>
      </c>
      <c r="B27" s="65" t="s">
        <v>324</v>
      </c>
      <c r="C27" s="66" t="s">
        <v>325</v>
      </c>
      <c r="D27" s="67" t="s">
        <v>326</v>
      </c>
      <c r="E27" s="67" t="s">
        <v>327</v>
      </c>
      <c r="F27" s="68" t="s">
        <v>44</v>
      </c>
      <c r="G27" s="69" t="s">
        <v>328</v>
      </c>
      <c r="H27" s="70" t="s">
        <v>329</v>
      </c>
      <c r="I27" s="71">
        <v>5414452131</v>
      </c>
      <c r="J27" s="72" t="s">
        <v>76</v>
      </c>
      <c r="K27" s="73" t="s">
        <v>51</v>
      </c>
      <c r="L27" s="74" t="s">
        <v>49</v>
      </c>
      <c r="M27" s="75">
        <v>135.33085041958043</v>
      </c>
      <c r="N27" s="76" t="s">
        <v>61</v>
      </c>
      <c r="O27" s="77">
        <v>16.535433070866144</v>
      </c>
      <c r="P27" s="78" t="s">
        <v>48</v>
      </c>
      <c r="Q27" s="79"/>
      <c r="R27" s="80"/>
      <c r="S27" s="81" t="s">
        <v>51</v>
      </c>
      <c r="T27" s="82">
        <v>7931.4243387509405</v>
      </c>
      <c r="U27" s="83">
        <v>307.1671335866811</v>
      </c>
      <c r="V27" s="83">
        <v>654.016827507463</v>
      </c>
      <c r="W27" s="84">
        <v>545.0626047446056</v>
      </c>
      <c r="X27" s="85" t="s">
        <v>53</v>
      </c>
      <c r="Y27" s="86" t="s">
        <v>52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89" t="str">
        <f t="shared" si="4"/>
        <v>SRSA</v>
      </c>
      <c r="AE27" s="87">
        <f t="shared" si="5"/>
        <v>1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330</v>
      </c>
      <c r="B28" s="65" t="s">
        <v>331</v>
      </c>
      <c r="C28" s="66" t="s">
        <v>332</v>
      </c>
      <c r="D28" s="67" t="s">
        <v>333</v>
      </c>
      <c r="E28" s="67" t="s">
        <v>334</v>
      </c>
      <c r="F28" s="68" t="s">
        <v>44</v>
      </c>
      <c r="G28" s="69" t="s">
        <v>335</v>
      </c>
      <c r="H28" s="70" t="s">
        <v>336</v>
      </c>
      <c r="I28" s="71">
        <v>5032667861</v>
      </c>
      <c r="J28" s="72" t="s">
        <v>337</v>
      </c>
      <c r="K28" s="73" t="s">
        <v>48</v>
      </c>
      <c r="L28" s="74" t="s">
        <v>49</v>
      </c>
      <c r="M28" s="75">
        <v>4689.485519609629</v>
      </c>
      <c r="N28" s="76" t="s">
        <v>61</v>
      </c>
      <c r="O28" s="77">
        <v>10.292524377031418</v>
      </c>
      <c r="P28" s="78" t="s">
        <v>48</v>
      </c>
      <c r="Q28" s="79"/>
      <c r="R28" s="80"/>
      <c r="S28" s="81" t="s">
        <v>48</v>
      </c>
      <c r="T28" s="82">
        <v>160894.95532188847</v>
      </c>
      <c r="U28" s="83">
        <v>6787.500128386923</v>
      </c>
      <c r="V28" s="83">
        <v>17551.540404470958</v>
      </c>
      <c r="W28" s="84">
        <v>5952.721882240744</v>
      </c>
      <c r="X28" s="85" t="s">
        <v>53</v>
      </c>
      <c r="Y28" s="86" t="s">
        <v>53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338</v>
      </c>
      <c r="B29" s="65" t="s">
        <v>339</v>
      </c>
      <c r="C29" s="66" t="s">
        <v>340</v>
      </c>
      <c r="D29" s="67" t="s">
        <v>341</v>
      </c>
      <c r="E29" s="67" t="s">
        <v>342</v>
      </c>
      <c r="F29" s="68" t="s">
        <v>44</v>
      </c>
      <c r="G29" s="69" t="s">
        <v>343</v>
      </c>
      <c r="H29" s="70" t="s">
        <v>344</v>
      </c>
      <c r="I29" s="71">
        <v>5037498488</v>
      </c>
      <c r="J29" s="72" t="s">
        <v>345</v>
      </c>
      <c r="K29" s="73" t="s">
        <v>48</v>
      </c>
      <c r="L29" s="74" t="s">
        <v>49</v>
      </c>
      <c r="M29" s="75">
        <v>2043.3053266137679</v>
      </c>
      <c r="N29" s="76" t="s">
        <v>61</v>
      </c>
      <c r="O29" s="77">
        <v>14.671814671814673</v>
      </c>
      <c r="P29" s="78" t="s">
        <v>48</v>
      </c>
      <c r="Q29" s="79"/>
      <c r="R29" s="80"/>
      <c r="S29" s="81" t="s">
        <v>48</v>
      </c>
      <c r="T29" s="82">
        <v>107386.71671195797</v>
      </c>
      <c r="U29" s="83">
        <v>4325.260911797435</v>
      </c>
      <c r="V29" s="83">
        <v>9314.853472117153</v>
      </c>
      <c r="W29" s="84">
        <v>2565.6588734869015</v>
      </c>
      <c r="X29" s="85" t="s">
        <v>53</v>
      </c>
      <c r="Y29" s="86" t="s">
        <v>53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0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346</v>
      </c>
      <c r="B30" s="65" t="s">
        <v>347</v>
      </c>
      <c r="C30" s="66" t="s">
        <v>348</v>
      </c>
      <c r="D30" s="67" t="s">
        <v>349</v>
      </c>
      <c r="E30" s="67" t="s">
        <v>350</v>
      </c>
      <c r="F30" s="68" t="s">
        <v>44</v>
      </c>
      <c r="G30" s="69" t="s">
        <v>351</v>
      </c>
      <c r="H30" s="70" t="s">
        <v>352</v>
      </c>
      <c r="I30" s="71">
        <v>5037607990</v>
      </c>
      <c r="J30" s="72" t="s">
        <v>353</v>
      </c>
      <c r="K30" s="73" t="s">
        <v>48</v>
      </c>
      <c r="L30" s="74" t="s">
        <v>49</v>
      </c>
      <c r="M30" s="75">
        <v>6043.8017696497855</v>
      </c>
      <c r="N30" s="76" t="s">
        <v>61</v>
      </c>
      <c r="O30" s="77">
        <v>23.233695652173914</v>
      </c>
      <c r="P30" s="78" t="s">
        <v>51</v>
      </c>
      <c r="Q30" s="79"/>
      <c r="R30" s="80"/>
      <c r="S30" s="81" t="s">
        <v>48</v>
      </c>
      <c r="T30" s="82">
        <v>225668.6161750386</v>
      </c>
      <c r="U30" s="83">
        <v>11096.59436887209</v>
      </c>
      <c r="V30" s="83">
        <v>26553.639140257852</v>
      </c>
      <c r="W30" s="84">
        <v>8193.458875026805</v>
      </c>
      <c r="X30" s="85" t="s">
        <v>53</v>
      </c>
      <c r="Y30" s="86" t="s">
        <v>53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1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354</v>
      </c>
      <c r="B31" s="65" t="s">
        <v>355</v>
      </c>
      <c r="C31" s="66" t="s">
        <v>356</v>
      </c>
      <c r="D31" s="67" t="s">
        <v>357</v>
      </c>
      <c r="E31" s="67" t="s">
        <v>358</v>
      </c>
      <c r="F31" s="68" t="s">
        <v>44</v>
      </c>
      <c r="G31" s="69" t="s">
        <v>359</v>
      </c>
      <c r="H31" s="70" t="s">
        <v>360</v>
      </c>
      <c r="I31" s="71">
        <v>5412472003</v>
      </c>
      <c r="J31" s="72" t="s">
        <v>76</v>
      </c>
      <c r="K31" s="73" t="s">
        <v>51</v>
      </c>
      <c r="L31" s="74" t="s">
        <v>49</v>
      </c>
      <c r="M31" s="75">
        <v>594.1026740184783</v>
      </c>
      <c r="N31" s="76" t="s">
        <v>61</v>
      </c>
      <c r="O31" s="77">
        <v>16.893732970027248</v>
      </c>
      <c r="P31" s="78" t="s">
        <v>48</v>
      </c>
      <c r="Q31" s="79"/>
      <c r="R31" s="80"/>
      <c r="S31" s="81" t="s">
        <v>51</v>
      </c>
      <c r="T31" s="82">
        <v>36071.365253710974</v>
      </c>
      <c r="U31" s="83">
        <v>1351.6141279648682</v>
      </c>
      <c r="V31" s="83">
        <v>2853.0577614075933</v>
      </c>
      <c r="W31" s="84">
        <v>1210.558174186186</v>
      </c>
      <c r="X31" s="85" t="s">
        <v>52</v>
      </c>
      <c r="Y31" s="86" t="s">
        <v>53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SRSA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361</v>
      </c>
      <c r="B32" s="65" t="s">
        <v>362</v>
      </c>
      <c r="C32" s="66" t="s">
        <v>363</v>
      </c>
      <c r="D32" s="67" t="s">
        <v>364</v>
      </c>
      <c r="E32" s="67" t="s">
        <v>365</v>
      </c>
      <c r="F32" s="68" t="s">
        <v>44</v>
      </c>
      <c r="G32" s="69" t="s">
        <v>366</v>
      </c>
      <c r="H32" s="70" t="s">
        <v>367</v>
      </c>
      <c r="I32" s="71">
        <v>5414663105</v>
      </c>
      <c r="J32" s="72" t="s">
        <v>76</v>
      </c>
      <c r="K32" s="73" t="s">
        <v>51</v>
      </c>
      <c r="L32" s="74" t="s">
        <v>49</v>
      </c>
      <c r="M32" s="75">
        <v>600.5958407692706</v>
      </c>
      <c r="N32" s="76" t="s">
        <v>61</v>
      </c>
      <c r="O32" s="77">
        <v>14.196891191709845</v>
      </c>
      <c r="P32" s="78" t="s">
        <v>48</v>
      </c>
      <c r="Q32" s="79"/>
      <c r="R32" s="80"/>
      <c r="S32" s="81" t="s">
        <v>51</v>
      </c>
      <c r="T32" s="82">
        <v>40287.091278581625</v>
      </c>
      <c r="U32" s="83">
        <v>1281.935707786972</v>
      </c>
      <c r="V32" s="83">
        <v>2732.3567509093436</v>
      </c>
      <c r="W32" s="84">
        <v>1319.9146519162887</v>
      </c>
      <c r="X32" s="85" t="s">
        <v>52</v>
      </c>
      <c r="Y32" s="86" t="s">
        <v>53</v>
      </c>
      <c r="Z32" s="87">
        <f t="shared" si="0"/>
        <v>1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368</v>
      </c>
      <c r="B33" s="65" t="s">
        <v>369</v>
      </c>
      <c r="C33" s="66" t="s">
        <v>370</v>
      </c>
      <c r="D33" s="67" t="s">
        <v>371</v>
      </c>
      <c r="E33" s="67" t="s">
        <v>372</v>
      </c>
      <c r="F33" s="68" t="s">
        <v>44</v>
      </c>
      <c r="G33" s="69" t="s">
        <v>373</v>
      </c>
      <c r="H33" s="70" t="s">
        <v>374</v>
      </c>
      <c r="I33" s="71">
        <v>5414946200</v>
      </c>
      <c r="J33" s="72" t="s">
        <v>345</v>
      </c>
      <c r="K33" s="73" t="s">
        <v>48</v>
      </c>
      <c r="L33" s="74" t="s">
        <v>49</v>
      </c>
      <c r="M33" s="75">
        <v>4330.420404082474</v>
      </c>
      <c r="N33" s="76" t="s">
        <v>61</v>
      </c>
      <c r="O33" s="77">
        <v>12.1571072319202</v>
      </c>
      <c r="P33" s="78" t="s">
        <v>48</v>
      </c>
      <c r="Q33" s="79"/>
      <c r="R33" s="80"/>
      <c r="S33" s="81" t="s">
        <v>48</v>
      </c>
      <c r="T33" s="82">
        <v>155659.99825349767</v>
      </c>
      <c r="U33" s="83">
        <v>5897.827799334736</v>
      </c>
      <c r="V33" s="83">
        <v>15019.422361282628</v>
      </c>
      <c r="W33" s="84">
        <v>5137.395954036761</v>
      </c>
      <c r="X33" s="85" t="s">
        <v>53</v>
      </c>
      <c r="Y33" s="86" t="s">
        <v>53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0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375</v>
      </c>
      <c r="B34" s="65" t="s">
        <v>376</v>
      </c>
      <c r="C34" s="66" t="s">
        <v>377</v>
      </c>
      <c r="D34" s="67" t="s">
        <v>378</v>
      </c>
      <c r="E34" s="67" t="s">
        <v>379</v>
      </c>
      <c r="F34" s="68" t="s">
        <v>44</v>
      </c>
      <c r="G34" s="69" t="s">
        <v>380</v>
      </c>
      <c r="H34" s="70" t="s">
        <v>381</v>
      </c>
      <c r="I34" s="71">
        <v>5038380030</v>
      </c>
      <c r="J34" s="72" t="s">
        <v>345</v>
      </c>
      <c r="K34" s="73" t="s">
        <v>48</v>
      </c>
      <c r="L34" s="74" t="s">
        <v>49</v>
      </c>
      <c r="M34" s="75">
        <v>2616.2121181709067</v>
      </c>
      <c r="N34" s="76" t="s">
        <v>61</v>
      </c>
      <c r="O34" s="77">
        <v>20.33788174139051</v>
      </c>
      <c r="P34" s="78" t="s">
        <v>51</v>
      </c>
      <c r="Q34" s="79"/>
      <c r="R34" s="80"/>
      <c r="S34" s="81" t="s">
        <v>48</v>
      </c>
      <c r="T34" s="82">
        <v>147381.0544927109</v>
      </c>
      <c r="U34" s="83">
        <v>6070.030510087062</v>
      </c>
      <c r="V34" s="83">
        <v>12315.906397103248</v>
      </c>
      <c r="W34" s="84">
        <v>5371.325996807109</v>
      </c>
      <c r="X34" s="85" t="s">
        <v>53</v>
      </c>
      <c r="Y34" s="86" t="s">
        <v>53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1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382</v>
      </c>
      <c r="B35" s="65" t="s">
        <v>383</v>
      </c>
      <c r="C35" s="66" t="s">
        <v>384</v>
      </c>
      <c r="D35" s="67" t="s">
        <v>385</v>
      </c>
      <c r="E35" s="67" t="s">
        <v>386</v>
      </c>
      <c r="F35" s="68" t="s">
        <v>44</v>
      </c>
      <c r="G35" s="69" t="s">
        <v>387</v>
      </c>
      <c r="H35" s="70" t="s">
        <v>388</v>
      </c>
      <c r="I35" s="71">
        <v>5036754000</v>
      </c>
      <c r="J35" s="72"/>
      <c r="K35" s="73"/>
      <c r="L35" s="74" t="s">
        <v>49</v>
      </c>
      <c r="M35" s="75"/>
      <c r="N35" s="90"/>
      <c r="O35" s="77" t="s">
        <v>389</v>
      </c>
      <c r="P35" s="78" t="s">
        <v>389</v>
      </c>
      <c r="Q35" s="79"/>
      <c r="R35" s="80"/>
      <c r="S35" s="81"/>
      <c r="T35" s="82"/>
      <c r="U35" s="83"/>
      <c r="V35" s="83"/>
      <c r="W35" s="84"/>
      <c r="X35" s="91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0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390</v>
      </c>
      <c r="B36" s="65" t="s">
        <v>391</v>
      </c>
      <c r="C36" s="66" t="s">
        <v>392</v>
      </c>
      <c r="D36" s="67" t="s">
        <v>393</v>
      </c>
      <c r="E36" s="67" t="s">
        <v>394</v>
      </c>
      <c r="F36" s="68" t="s">
        <v>44</v>
      </c>
      <c r="G36" s="69" t="s">
        <v>395</v>
      </c>
      <c r="H36" s="70" t="s">
        <v>396</v>
      </c>
      <c r="I36" s="71">
        <v>5037280587</v>
      </c>
      <c r="J36" s="72" t="s">
        <v>203</v>
      </c>
      <c r="K36" s="73" t="s">
        <v>51</v>
      </c>
      <c r="L36" s="74" t="s">
        <v>49</v>
      </c>
      <c r="M36" s="75">
        <v>823.4117364442877</v>
      </c>
      <c r="N36" s="76" t="s">
        <v>61</v>
      </c>
      <c r="O36" s="77">
        <v>11.491935483870968</v>
      </c>
      <c r="P36" s="78" t="s">
        <v>48</v>
      </c>
      <c r="Q36" s="79"/>
      <c r="R36" s="80"/>
      <c r="S36" s="81" t="s">
        <v>51</v>
      </c>
      <c r="T36" s="82">
        <v>35471.02715120249</v>
      </c>
      <c r="U36" s="83">
        <v>1234.9605955462296</v>
      </c>
      <c r="V36" s="83">
        <v>3071.5075299743767</v>
      </c>
      <c r="W36" s="84">
        <v>1019.1884564688783</v>
      </c>
      <c r="X36" s="85" t="s">
        <v>53</v>
      </c>
      <c r="Y36" s="86" t="s">
        <v>53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397</v>
      </c>
      <c r="B37" s="65" t="s">
        <v>398</v>
      </c>
      <c r="C37" s="66" t="s">
        <v>399</v>
      </c>
      <c r="D37" s="67" t="s">
        <v>400</v>
      </c>
      <c r="E37" s="67" t="s">
        <v>401</v>
      </c>
      <c r="F37" s="68" t="s">
        <v>44</v>
      </c>
      <c r="G37" s="69" t="s">
        <v>402</v>
      </c>
      <c r="H37" s="70" t="s">
        <v>403</v>
      </c>
      <c r="I37" s="71">
        <v>5038243535</v>
      </c>
      <c r="J37" s="72" t="s">
        <v>203</v>
      </c>
      <c r="K37" s="73" t="s">
        <v>51</v>
      </c>
      <c r="L37" s="74" t="s">
        <v>49</v>
      </c>
      <c r="M37" s="75">
        <v>682.4855491498339</v>
      </c>
      <c r="N37" s="76" t="s">
        <v>61</v>
      </c>
      <c r="O37" s="77">
        <v>9.500959692898272</v>
      </c>
      <c r="P37" s="78" t="s">
        <v>48</v>
      </c>
      <c r="Q37" s="79"/>
      <c r="R37" s="80"/>
      <c r="S37" s="81" t="s">
        <v>51</v>
      </c>
      <c r="T37" s="82">
        <v>34289.818519763496</v>
      </c>
      <c r="U37" s="83">
        <v>1209.5545147788187</v>
      </c>
      <c r="V37" s="83">
        <v>2881.8983571407016</v>
      </c>
      <c r="W37" s="84">
        <v>917.1061013758706</v>
      </c>
      <c r="X37" s="85" t="s">
        <v>52</v>
      </c>
      <c r="Y37" s="86" t="s">
        <v>53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404</v>
      </c>
      <c r="B38" s="65" t="s">
        <v>405</v>
      </c>
      <c r="C38" s="66" t="s">
        <v>406</v>
      </c>
      <c r="D38" s="67" t="s">
        <v>407</v>
      </c>
      <c r="E38" s="67" t="s">
        <v>408</v>
      </c>
      <c r="F38" s="68" t="s">
        <v>44</v>
      </c>
      <c r="G38" s="69" t="s">
        <v>409</v>
      </c>
      <c r="H38" s="70" t="s">
        <v>410</v>
      </c>
      <c r="I38" s="71">
        <v>5413842581</v>
      </c>
      <c r="J38" s="72" t="s">
        <v>76</v>
      </c>
      <c r="K38" s="73" t="s">
        <v>51</v>
      </c>
      <c r="L38" s="74" t="s">
        <v>49</v>
      </c>
      <c r="M38" s="75">
        <v>142.078364309069</v>
      </c>
      <c r="N38" s="76" t="s">
        <v>50</v>
      </c>
      <c r="O38" s="77">
        <v>12.883435582822086</v>
      </c>
      <c r="P38" s="78" t="s">
        <v>48</v>
      </c>
      <c r="Q38" s="79"/>
      <c r="R38" s="80"/>
      <c r="S38" s="81" t="s">
        <v>51</v>
      </c>
      <c r="T38" s="82">
        <v>9821.863151923571</v>
      </c>
      <c r="U38" s="83">
        <v>211.4268237660567</v>
      </c>
      <c r="V38" s="83">
        <v>532.1702001045649</v>
      </c>
      <c r="W38" s="84">
        <v>612.0273361343175</v>
      </c>
      <c r="X38" s="85" t="s">
        <v>52</v>
      </c>
      <c r="Y38" s="86" t="s">
        <v>52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8">
        <f t="shared" si="3"/>
        <v>0</v>
      </c>
      <c r="AD38" s="89" t="str">
        <f t="shared" si="4"/>
        <v>SRSA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62</v>
      </c>
      <c r="B39" s="65" t="s">
        <v>63</v>
      </c>
      <c r="C39" s="66" t="s">
        <v>64</v>
      </c>
      <c r="D39" s="67" t="s">
        <v>65</v>
      </c>
      <c r="E39" s="67" t="s">
        <v>66</v>
      </c>
      <c r="F39" s="68" t="s">
        <v>44</v>
      </c>
      <c r="G39" s="69" t="s">
        <v>67</v>
      </c>
      <c r="H39" s="70" t="s">
        <v>68</v>
      </c>
      <c r="I39" s="71">
        <v>5412673104</v>
      </c>
      <c r="J39" s="72" t="s">
        <v>47</v>
      </c>
      <c r="K39" s="73" t="s">
        <v>48</v>
      </c>
      <c r="L39" s="74" t="s">
        <v>49</v>
      </c>
      <c r="M39" s="75">
        <v>3242.944354639265</v>
      </c>
      <c r="N39" s="76" t="s">
        <v>61</v>
      </c>
      <c r="O39" s="77">
        <v>24.312156078039017</v>
      </c>
      <c r="P39" s="78" t="s">
        <v>51</v>
      </c>
      <c r="Q39" s="79"/>
      <c r="R39" s="80"/>
      <c r="S39" s="81" t="s">
        <v>51</v>
      </c>
      <c r="T39" s="82">
        <v>280370.74597594194</v>
      </c>
      <c r="U39" s="83">
        <v>10636.031413641987</v>
      </c>
      <c r="V39" s="83">
        <v>19761.063454804513</v>
      </c>
      <c r="W39" s="84">
        <v>7944.37793662828</v>
      </c>
      <c r="X39" s="85" t="s">
        <v>53</v>
      </c>
      <c r="Y39" s="86" t="s">
        <v>53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411</v>
      </c>
      <c r="B40" s="65" t="s">
        <v>412</v>
      </c>
      <c r="C40" s="66" t="s">
        <v>413</v>
      </c>
      <c r="D40" s="67" t="s">
        <v>414</v>
      </c>
      <c r="E40" s="67" t="s">
        <v>415</v>
      </c>
      <c r="F40" s="68" t="s">
        <v>44</v>
      </c>
      <c r="G40" s="69" t="s">
        <v>416</v>
      </c>
      <c r="H40" s="70" t="s">
        <v>417</v>
      </c>
      <c r="I40" s="71">
        <v>5413962181</v>
      </c>
      <c r="J40" s="72" t="s">
        <v>47</v>
      </c>
      <c r="K40" s="73" t="s">
        <v>48</v>
      </c>
      <c r="L40" s="74" t="s">
        <v>49</v>
      </c>
      <c r="M40" s="75">
        <v>893.2684940263623</v>
      </c>
      <c r="N40" s="76" t="s">
        <v>61</v>
      </c>
      <c r="O40" s="77">
        <v>17.443868739205527</v>
      </c>
      <c r="P40" s="78" t="s">
        <v>48</v>
      </c>
      <c r="Q40" s="79"/>
      <c r="R40" s="80"/>
      <c r="S40" s="81" t="s">
        <v>51</v>
      </c>
      <c r="T40" s="82">
        <v>70644.9533159507</v>
      </c>
      <c r="U40" s="83">
        <v>2351.444320183324</v>
      </c>
      <c r="V40" s="83">
        <v>4731.478034587608</v>
      </c>
      <c r="W40" s="84">
        <v>2012.5903920200726</v>
      </c>
      <c r="X40" s="85" t="s">
        <v>53</v>
      </c>
      <c r="Y40" s="86" t="s">
        <v>53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1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418</v>
      </c>
      <c r="B41" s="65" t="s">
        <v>419</v>
      </c>
      <c r="C41" s="66" t="s">
        <v>420</v>
      </c>
      <c r="D41" s="67" t="s">
        <v>421</v>
      </c>
      <c r="E41" s="67" t="s">
        <v>422</v>
      </c>
      <c r="F41" s="68" t="s">
        <v>44</v>
      </c>
      <c r="G41" s="69" t="s">
        <v>423</v>
      </c>
      <c r="H41" s="70" t="s">
        <v>424</v>
      </c>
      <c r="I41" s="71">
        <v>5036953612</v>
      </c>
      <c r="J41" s="72" t="s">
        <v>203</v>
      </c>
      <c r="K41" s="73" t="s">
        <v>51</v>
      </c>
      <c r="L41" s="74" t="s">
        <v>49</v>
      </c>
      <c r="M41" s="75">
        <v>593.9533097607945</v>
      </c>
      <c r="N41" s="76" t="s">
        <v>61</v>
      </c>
      <c r="O41" s="77">
        <v>9.21595598349381</v>
      </c>
      <c r="P41" s="78" t="s">
        <v>48</v>
      </c>
      <c r="Q41" s="79"/>
      <c r="R41" s="80"/>
      <c r="S41" s="81" t="s">
        <v>51</v>
      </c>
      <c r="T41" s="82">
        <v>0</v>
      </c>
      <c r="U41" s="83">
        <v>0</v>
      </c>
      <c r="V41" s="83">
        <v>0</v>
      </c>
      <c r="W41" s="84">
        <v>0</v>
      </c>
      <c r="X41" s="85" t="s">
        <v>52</v>
      </c>
      <c r="Y41" s="86" t="s">
        <v>52</v>
      </c>
      <c r="Z41" s="87">
        <f t="shared" si="0"/>
        <v>1</v>
      </c>
      <c r="AA41" s="88">
        <f t="shared" si="1"/>
        <v>1</v>
      </c>
      <c r="AB41" s="88">
        <f t="shared" si="2"/>
        <v>0</v>
      </c>
      <c r="AC41" s="88">
        <f t="shared" si="3"/>
        <v>0</v>
      </c>
      <c r="AD41" s="89" t="str">
        <f t="shared" si="4"/>
        <v>SRSA</v>
      </c>
      <c r="AE41" s="87">
        <f t="shared" si="5"/>
        <v>1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425</v>
      </c>
      <c r="B42" s="65" t="s">
        <v>426</v>
      </c>
      <c r="C42" s="66" t="s">
        <v>427</v>
      </c>
      <c r="D42" s="67" t="s">
        <v>428</v>
      </c>
      <c r="E42" s="67" t="s">
        <v>429</v>
      </c>
      <c r="F42" s="68" t="s">
        <v>44</v>
      </c>
      <c r="G42" s="69" t="s">
        <v>430</v>
      </c>
      <c r="H42" s="70" t="s">
        <v>431</v>
      </c>
      <c r="I42" s="71">
        <v>5417575811</v>
      </c>
      <c r="J42" s="72" t="s">
        <v>289</v>
      </c>
      <c r="K42" s="73" t="s">
        <v>48</v>
      </c>
      <c r="L42" s="74" t="s">
        <v>49</v>
      </c>
      <c r="M42" s="75">
        <v>6284.613261421493</v>
      </c>
      <c r="N42" s="76" t="s">
        <v>61</v>
      </c>
      <c r="O42" s="77">
        <v>11.193047142480907</v>
      </c>
      <c r="P42" s="78" t="s">
        <v>48</v>
      </c>
      <c r="Q42" s="79"/>
      <c r="R42" s="80"/>
      <c r="S42" s="81" t="s">
        <v>48</v>
      </c>
      <c r="T42" s="82">
        <v>309445.9758899136</v>
      </c>
      <c r="U42" s="83">
        <v>9910.229809703711</v>
      </c>
      <c r="V42" s="83">
        <v>25139.244082653015</v>
      </c>
      <c r="W42" s="84">
        <v>7765.207474255675</v>
      </c>
      <c r="X42" s="85" t="s">
        <v>53</v>
      </c>
      <c r="Y42" s="86" t="s">
        <v>53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0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432</v>
      </c>
      <c r="B43" s="65" t="s">
        <v>433</v>
      </c>
      <c r="C43" s="66" t="s">
        <v>434</v>
      </c>
      <c r="D43" s="67" t="s">
        <v>435</v>
      </c>
      <c r="E43" s="67" t="s">
        <v>436</v>
      </c>
      <c r="F43" s="68" t="s">
        <v>44</v>
      </c>
      <c r="G43" s="69" t="s">
        <v>437</v>
      </c>
      <c r="H43" s="70" t="s">
        <v>438</v>
      </c>
      <c r="I43" s="71">
        <v>5415684424</v>
      </c>
      <c r="J43" s="72" t="s">
        <v>76</v>
      </c>
      <c r="K43" s="73" t="s">
        <v>51</v>
      </c>
      <c r="L43" s="74" t="s">
        <v>49</v>
      </c>
      <c r="M43" s="75">
        <v>230.16374301344376</v>
      </c>
      <c r="N43" s="76" t="s">
        <v>61</v>
      </c>
      <c r="O43" s="77">
        <v>12.88888888888889</v>
      </c>
      <c r="P43" s="78" t="s">
        <v>48</v>
      </c>
      <c r="Q43" s="79"/>
      <c r="R43" s="80"/>
      <c r="S43" s="81" t="s">
        <v>51</v>
      </c>
      <c r="T43" s="82">
        <v>8742.234534460484</v>
      </c>
      <c r="U43" s="83">
        <v>401.5402254531544</v>
      </c>
      <c r="V43" s="83">
        <v>925.9779903511582</v>
      </c>
      <c r="W43" s="84">
        <v>351.9548453298397</v>
      </c>
      <c r="X43" s="85" t="s">
        <v>52</v>
      </c>
      <c r="Y43" s="86" t="s">
        <v>52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8">
        <f t="shared" si="3"/>
        <v>0</v>
      </c>
      <c r="AD43" s="89" t="str">
        <f t="shared" si="4"/>
        <v>SRSA</v>
      </c>
      <c r="AE43" s="87">
        <f t="shared" si="5"/>
        <v>1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439</v>
      </c>
      <c r="B44" s="65" t="s">
        <v>440</v>
      </c>
      <c r="C44" s="66" t="s">
        <v>441</v>
      </c>
      <c r="D44" s="67" t="s">
        <v>442</v>
      </c>
      <c r="E44" s="67" t="s">
        <v>443</v>
      </c>
      <c r="F44" s="68" t="s">
        <v>44</v>
      </c>
      <c r="G44" s="69" t="s">
        <v>444</v>
      </c>
      <c r="H44" s="70" t="s">
        <v>445</v>
      </c>
      <c r="I44" s="71">
        <v>5418956000</v>
      </c>
      <c r="J44" s="72" t="s">
        <v>237</v>
      </c>
      <c r="K44" s="73" t="s">
        <v>48</v>
      </c>
      <c r="L44" s="74" t="s">
        <v>49</v>
      </c>
      <c r="M44" s="75">
        <v>1172.0412608449928</v>
      </c>
      <c r="N44" s="76" t="s">
        <v>61</v>
      </c>
      <c r="O44" s="77">
        <v>18.341200269723533</v>
      </c>
      <c r="P44" s="78" t="s">
        <v>48</v>
      </c>
      <c r="Q44" s="79"/>
      <c r="R44" s="80"/>
      <c r="S44" s="81" t="s">
        <v>48</v>
      </c>
      <c r="T44" s="82">
        <v>69349.53753671996</v>
      </c>
      <c r="U44" s="83">
        <v>3605.8214449125962</v>
      </c>
      <c r="V44" s="83">
        <v>6633.848447460339</v>
      </c>
      <c r="W44" s="84">
        <v>2689.9260904267403</v>
      </c>
      <c r="X44" s="85" t="s">
        <v>52</v>
      </c>
      <c r="Y44" s="86" t="s">
        <v>53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0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446</v>
      </c>
      <c r="B45" s="65" t="s">
        <v>447</v>
      </c>
      <c r="C45" s="66" t="s">
        <v>448</v>
      </c>
      <c r="D45" s="67" t="s">
        <v>449</v>
      </c>
      <c r="E45" s="67" t="s">
        <v>450</v>
      </c>
      <c r="F45" s="68" t="s">
        <v>44</v>
      </c>
      <c r="G45" s="69" t="s">
        <v>451</v>
      </c>
      <c r="H45" s="70" t="s">
        <v>452</v>
      </c>
      <c r="I45" s="71">
        <v>5414475664</v>
      </c>
      <c r="J45" s="72" t="s">
        <v>84</v>
      </c>
      <c r="K45" s="73" t="s">
        <v>48</v>
      </c>
      <c r="L45" s="74" t="s">
        <v>49</v>
      </c>
      <c r="M45" s="75">
        <v>2917.5576265498107</v>
      </c>
      <c r="N45" s="76" t="s">
        <v>50</v>
      </c>
      <c r="O45" s="77">
        <v>17.179161372299873</v>
      </c>
      <c r="P45" s="78" t="s">
        <v>48</v>
      </c>
      <c r="Q45" s="79"/>
      <c r="R45" s="80"/>
      <c r="S45" s="81" t="s">
        <v>51</v>
      </c>
      <c r="T45" s="82">
        <v>165727.92565111676</v>
      </c>
      <c r="U45" s="83">
        <v>6984.154583634759</v>
      </c>
      <c r="V45" s="83">
        <v>14887.930061733638</v>
      </c>
      <c r="W45" s="84">
        <v>6676.01824795943</v>
      </c>
      <c r="X45" s="85" t="s">
        <v>53</v>
      </c>
      <c r="Y45" s="86" t="s">
        <v>53</v>
      </c>
      <c r="Z45" s="87">
        <f t="shared" si="0"/>
        <v>0</v>
      </c>
      <c r="AA45" s="88">
        <f t="shared" si="1"/>
        <v>1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1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453</v>
      </c>
      <c r="B46" s="65" t="s">
        <v>454</v>
      </c>
      <c r="C46" s="66" t="s">
        <v>455</v>
      </c>
      <c r="D46" s="67" t="s">
        <v>456</v>
      </c>
      <c r="E46" s="67" t="s">
        <v>286</v>
      </c>
      <c r="F46" s="68" t="s">
        <v>44</v>
      </c>
      <c r="G46" s="69" t="s">
        <v>287</v>
      </c>
      <c r="H46" s="70" t="s">
        <v>457</v>
      </c>
      <c r="I46" s="71">
        <v>5419352100</v>
      </c>
      <c r="J46" s="72" t="s">
        <v>203</v>
      </c>
      <c r="K46" s="73" t="s">
        <v>51</v>
      </c>
      <c r="L46" s="74" t="s">
        <v>49</v>
      </c>
      <c r="M46" s="75">
        <v>354.82494854024964</v>
      </c>
      <c r="N46" s="76" t="s">
        <v>61</v>
      </c>
      <c r="O46" s="77">
        <v>10.76555023923445</v>
      </c>
      <c r="P46" s="78" t="s">
        <v>48</v>
      </c>
      <c r="Q46" s="79"/>
      <c r="R46" s="80"/>
      <c r="S46" s="81" t="s">
        <v>51</v>
      </c>
      <c r="T46" s="82">
        <v>11511.29087156704</v>
      </c>
      <c r="U46" s="83">
        <v>353.9673222993877</v>
      </c>
      <c r="V46" s="83">
        <v>1018.5276626591899</v>
      </c>
      <c r="W46" s="84">
        <v>562.3886025170469</v>
      </c>
      <c r="X46" s="85" t="s">
        <v>52</v>
      </c>
      <c r="Y46" s="86" t="s">
        <v>52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8">
        <f t="shared" si="3"/>
        <v>0</v>
      </c>
      <c r="AD46" s="89" t="str">
        <f t="shared" si="4"/>
        <v>SRSA</v>
      </c>
      <c r="AE46" s="87">
        <f t="shared" si="5"/>
        <v>1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69</v>
      </c>
      <c r="B47" s="65" t="s">
        <v>70</v>
      </c>
      <c r="C47" s="66" t="s">
        <v>71</v>
      </c>
      <c r="D47" s="67" t="s">
        <v>72</v>
      </c>
      <c r="E47" s="67" t="s">
        <v>73</v>
      </c>
      <c r="F47" s="68" t="s">
        <v>44</v>
      </c>
      <c r="G47" s="69" t="s">
        <v>74</v>
      </c>
      <c r="H47" s="70" t="s">
        <v>75</v>
      </c>
      <c r="I47" s="71">
        <v>5415462541</v>
      </c>
      <c r="J47" s="72" t="s">
        <v>76</v>
      </c>
      <c r="K47" s="73" t="s">
        <v>51</v>
      </c>
      <c r="L47" s="74" t="s">
        <v>49</v>
      </c>
      <c r="M47" s="75">
        <v>606.3134531960475</v>
      </c>
      <c r="N47" s="76" t="s">
        <v>61</v>
      </c>
      <c r="O47" s="77">
        <v>22.262118491921004</v>
      </c>
      <c r="P47" s="78" t="s">
        <v>51</v>
      </c>
      <c r="Q47" s="79"/>
      <c r="R47" s="80"/>
      <c r="S47" s="81" t="s">
        <v>51</v>
      </c>
      <c r="T47" s="82">
        <v>31366.19735147721</v>
      </c>
      <c r="U47" s="83">
        <v>1474.7053578410673</v>
      </c>
      <c r="V47" s="83">
        <v>2872.463842048245</v>
      </c>
      <c r="W47" s="84">
        <v>1194.5780397578656</v>
      </c>
      <c r="X47" s="85" t="s">
        <v>52</v>
      </c>
      <c r="Y47" s="86" t="s">
        <v>52</v>
      </c>
      <c r="Z47" s="87">
        <f t="shared" si="0"/>
        <v>1</v>
      </c>
      <c r="AA47" s="88">
        <f t="shared" si="1"/>
        <v>0</v>
      </c>
      <c r="AB47" s="88">
        <f t="shared" si="2"/>
        <v>0</v>
      </c>
      <c r="AC47" s="88">
        <f t="shared" si="3"/>
        <v>0</v>
      </c>
      <c r="AD47" s="89" t="str">
        <f t="shared" si="4"/>
        <v>-</v>
      </c>
      <c r="AE47" s="87">
        <f t="shared" si="5"/>
        <v>1</v>
      </c>
      <c r="AF47" s="88">
        <f t="shared" si="6"/>
        <v>1</v>
      </c>
      <c r="AG47" s="88" t="str">
        <f t="shared" si="7"/>
        <v>Initial</v>
      </c>
      <c r="AH47" s="89" t="str">
        <f t="shared" si="8"/>
        <v>RLIS</v>
      </c>
      <c r="AI47" s="87">
        <f t="shared" si="9"/>
        <v>0</v>
      </c>
    </row>
    <row r="48" spans="1:35" ht="12.75">
      <c r="A48" s="64" t="s">
        <v>458</v>
      </c>
      <c r="B48" s="65" t="s">
        <v>459</v>
      </c>
      <c r="C48" s="66" t="s">
        <v>460</v>
      </c>
      <c r="D48" s="67" t="s">
        <v>461</v>
      </c>
      <c r="E48" s="67" t="s">
        <v>462</v>
      </c>
      <c r="F48" s="68" t="s">
        <v>44</v>
      </c>
      <c r="G48" s="69" t="s">
        <v>463</v>
      </c>
      <c r="H48" s="70" t="s">
        <v>464</v>
      </c>
      <c r="I48" s="71">
        <v>5036235594</v>
      </c>
      <c r="J48" s="72" t="s">
        <v>345</v>
      </c>
      <c r="K48" s="73" t="s">
        <v>48</v>
      </c>
      <c r="L48" s="74" t="s">
        <v>49</v>
      </c>
      <c r="M48" s="75">
        <v>2995.132616510338</v>
      </c>
      <c r="N48" s="76" t="s">
        <v>61</v>
      </c>
      <c r="O48" s="77">
        <v>15.608180839612487</v>
      </c>
      <c r="P48" s="78" t="s">
        <v>48</v>
      </c>
      <c r="Q48" s="79"/>
      <c r="R48" s="80"/>
      <c r="S48" s="81" t="s">
        <v>48</v>
      </c>
      <c r="T48" s="82">
        <v>152590.13412120994</v>
      </c>
      <c r="U48" s="83">
        <v>4848.21437741923</v>
      </c>
      <c r="V48" s="83">
        <v>11767.304182625445</v>
      </c>
      <c r="W48" s="84">
        <v>3751.862695008914</v>
      </c>
      <c r="X48" s="85" t="s">
        <v>53</v>
      </c>
      <c r="Y48" s="86" t="s">
        <v>53</v>
      </c>
      <c r="Z48" s="87">
        <f t="shared" si="0"/>
        <v>0</v>
      </c>
      <c r="AA48" s="88">
        <f t="shared" si="1"/>
        <v>0</v>
      </c>
      <c r="AB48" s="88">
        <f t="shared" si="2"/>
        <v>0</v>
      </c>
      <c r="AC48" s="88">
        <f t="shared" si="3"/>
        <v>0</v>
      </c>
      <c r="AD48" s="89" t="str">
        <f t="shared" si="4"/>
        <v>-</v>
      </c>
      <c r="AE48" s="87">
        <f t="shared" si="5"/>
        <v>0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465</v>
      </c>
      <c r="B49" s="65" t="s">
        <v>466</v>
      </c>
      <c r="C49" s="66" t="s">
        <v>467</v>
      </c>
      <c r="D49" s="67" t="s">
        <v>468</v>
      </c>
      <c r="E49" s="67" t="s">
        <v>350</v>
      </c>
      <c r="F49" s="68" t="s">
        <v>44</v>
      </c>
      <c r="G49" s="69" t="s">
        <v>469</v>
      </c>
      <c r="H49" s="70" t="s">
        <v>470</v>
      </c>
      <c r="I49" s="71">
        <v>5032522900</v>
      </c>
      <c r="J49" s="72" t="s">
        <v>471</v>
      </c>
      <c r="K49" s="73" t="s">
        <v>48</v>
      </c>
      <c r="L49" s="74" t="s">
        <v>49</v>
      </c>
      <c r="M49" s="75">
        <v>9236.66709956654</v>
      </c>
      <c r="N49" s="76" t="s">
        <v>61</v>
      </c>
      <c r="O49" s="77">
        <v>32.26864093072449</v>
      </c>
      <c r="P49" s="78" t="s">
        <v>51</v>
      </c>
      <c r="Q49" s="79"/>
      <c r="R49" s="80"/>
      <c r="S49" s="81" t="s">
        <v>48</v>
      </c>
      <c r="T49" s="82">
        <v>436589.91222613107</v>
      </c>
      <c r="U49" s="83">
        <v>27587.814761695186</v>
      </c>
      <c r="V49" s="83">
        <v>52808.684638924635</v>
      </c>
      <c r="W49" s="84">
        <v>21389.843566564894</v>
      </c>
      <c r="X49" s="85" t="s">
        <v>53</v>
      </c>
      <c r="Y49" s="86" t="s">
        <v>53</v>
      </c>
      <c r="Z49" s="87">
        <f t="shared" si="0"/>
        <v>0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0</v>
      </c>
      <c r="AF49" s="88">
        <f t="shared" si="6"/>
        <v>1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472</v>
      </c>
      <c r="B50" s="65" t="s">
        <v>473</v>
      </c>
      <c r="C50" s="66" t="s">
        <v>474</v>
      </c>
      <c r="D50" s="67" t="s">
        <v>475</v>
      </c>
      <c r="E50" s="67" t="s">
        <v>476</v>
      </c>
      <c r="F50" s="68" t="s">
        <v>44</v>
      </c>
      <c r="G50" s="69" t="s">
        <v>477</v>
      </c>
      <c r="H50" s="70" t="s">
        <v>478</v>
      </c>
      <c r="I50" s="71">
        <v>5038642215</v>
      </c>
      <c r="J50" s="72" t="s">
        <v>337</v>
      </c>
      <c r="K50" s="73" t="s">
        <v>48</v>
      </c>
      <c r="L50" s="74" t="s">
        <v>49</v>
      </c>
      <c r="M50" s="75">
        <v>965.665418806565</v>
      </c>
      <c r="N50" s="76" t="s">
        <v>61</v>
      </c>
      <c r="O50" s="77">
        <v>17.6</v>
      </c>
      <c r="P50" s="78" t="s">
        <v>48</v>
      </c>
      <c r="Q50" s="79"/>
      <c r="R50" s="80"/>
      <c r="S50" s="81" t="s">
        <v>48</v>
      </c>
      <c r="T50" s="82">
        <v>47851.74758085684</v>
      </c>
      <c r="U50" s="83">
        <v>2257.175737987373</v>
      </c>
      <c r="V50" s="83">
        <v>4620.865714128577</v>
      </c>
      <c r="W50" s="84">
        <v>2023.949372230618</v>
      </c>
      <c r="X50" s="85" t="s">
        <v>53</v>
      </c>
      <c r="Y50" s="86" t="s">
        <v>53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0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479</v>
      </c>
      <c r="B51" s="65" t="s">
        <v>480</v>
      </c>
      <c r="C51" s="66" t="s">
        <v>481</v>
      </c>
      <c r="D51" s="67" t="s">
        <v>482</v>
      </c>
      <c r="E51" s="67" t="s">
        <v>483</v>
      </c>
      <c r="F51" s="68" t="s">
        <v>44</v>
      </c>
      <c r="G51" s="69" t="s">
        <v>484</v>
      </c>
      <c r="H51" s="70" t="s">
        <v>317</v>
      </c>
      <c r="I51" s="71">
        <v>5419872412</v>
      </c>
      <c r="J51" s="72" t="s">
        <v>76</v>
      </c>
      <c r="K51" s="73" t="s">
        <v>51</v>
      </c>
      <c r="L51" s="74" t="s">
        <v>49</v>
      </c>
      <c r="M51" s="75">
        <v>55.516556291390756</v>
      </c>
      <c r="N51" s="76" t="s">
        <v>50</v>
      </c>
      <c r="O51" s="77">
        <v>19.672131147540984</v>
      </c>
      <c r="P51" s="78" t="s">
        <v>48</v>
      </c>
      <c r="Q51" s="79"/>
      <c r="R51" s="80"/>
      <c r="S51" s="81" t="s">
        <v>51</v>
      </c>
      <c r="T51" s="82">
        <v>5927.061781301732</v>
      </c>
      <c r="U51" s="83">
        <v>155.7923300367814</v>
      </c>
      <c r="V51" s="83">
        <v>299.901377406134</v>
      </c>
      <c r="W51" s="84">
        <v>467.1350182394911</v>
      </c>
      <c r="X51" s="85" t="s">
        <v>52</v>
      </c>
      <c r="Y51" s="86" t="s">
        <v>52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8">
        <f t="shared" si="3"/>
        <v>0</v>
      </c>
      <c r="AD51" s="89" t="str">
        <f t="shared" si="4"/>
        <v>SRSA</v>
      </c>
      <c r="AE51" s="87">
        <f t="shared" si="5"/>
        <v>1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485</v>
      </c>
      <c r="B52" s="65" t="s">
        <v>486</v>
      </c>
      <c r="C52" s="66" t="s">
        <v>487</v>
      </c>
      <c r="D52" s="67" t="s">
        <v>488</v>
      </c>
      <c r="E52" s="67" t="s">
        <v>489</v>
      </c>
      <c r="F52" s="68" t="s">
        <v>44</v>
      </c>
      <c r="G52" s="69" t="s">
        <v>490</v>
      </c>
      <c r="H52" s="70" t="s">
        <v>491</v>
      </c>
      <c r="I52" s="71">
        <v>5414932464</v>
      </c>
      <c r="J52" s="72" t="s">
        <v>76</v>
      </c>
      <c r="K52" s="73" t="s">
        <v>51</v>
      </c>
      <c r="L52" s="74" t="s">
        <v>49</v>
      </c>
      <c r="M52" s="75">
        <v>12.321515419476071</v>
      </c>
      <c r="N52" s="76" t="s">
        <v>50</v>
      </c>
      <c r="O52" s="77">
        <v>16.666666666666664</v>
      </c>
      <c r="P52" s="78" t="s">
        <v>48</v>
      </c>
      <c r="Q52" s="79"/>
      <c r="R52" s="80"/>
      <c r="S52" s="81" t="s">
        <v>51</v>
      </c>
      <c r="T52" s="82">
        <v>1201.3639891713472</v>
      </c>
      <c r="U52" s="83">
        <v>0</v>
      </c>
      <c r="V52" s="83">
        <v>17.319176045749764</v>
      </c>
      <c r="W52" s="84">
        <v>120.13020593241063</v>
      </c>
      <c r="X52" s="85" t="s">
        <v>52</v>
      </c>
      <c r="Y52" s="86" t="s">
        <v>52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8">
        <f t="shared" si="3"/>
        <v>0</v>
      </c>
      <c r="AD52" s="89" t="str">
        <f t="shared" si="4"/>
        <v>SRSA</v>
      </c>
      <c r="AE52" s="87">
        <f t="shared" si="5"/>
        <v>1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492</v>
      </c>
      <c r="B53" s="65" t="s">
        <v>493</v>
      </c>
      <c r="C53" s="66" t="s">
        <v>494</v>
      </c>
      <c r="D53" s="67" t="s">
        <v>495</v>
      </c>
      <c r="E53" s="67" t="s">
        <v>496</v>
      </c>
      <c r="F53" s="68" t="s">
        <v>44</v>
      </c>
      <c r="G53" s="69" t="s">
        <v>497</v>
      </c>
      <c r="H53" s="70" t="s">
        <v>498</v>
      </c>
      <c r="I53" s="71">
        <v>5414932400</v>
      </c>
      <c r="J53" s="72" t="s">
        <v>76</v>
      </c>
      <c r="K53" s="73" t="s">
        <v>51</v>
      </c>
      <c r="L53" s="74" t="s">
        <v>49</v>
      </c>
      <c r="M53" s="75">
        <v>1.8506493506493507</v>
      </c>
      <c r="N53" s="76" t="s">
        <v>50</v>
      </c>
      <c r="O53" s="77">
        <v>25</v>
      </c>
      <c r="P53" s="78" t="s">
        <v>51</v>
      </c>
      <c r="Q53" s="79"/>
      <c r="R53" s="80"/>
      <c r="S53" s="81" t="s">
        <v>51</v>
      </c>
      <c r="T53" s="82">
        <v>653.3250145019344</v>
      </c>
      <c r="U53" s="83">
        <v>0</v>
      </c>
      <c r="V53" s="83">
        <v>1.9917052452612225</v>
      </c>
      <c r="W53" s="84">
        <v>105.11964813795885</v>
      </c>
      <c r="X53" s="85" t="s">
        <v>52</v>
      </c>
      <c r="Y53" s="86" t="s">
        <v>52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8">
        <f t="shared" si="3"/>
        <v>0</v>
      </c>
      <c r="AD53" s="89" t="str">
        <f t="shared" si="4"/>
        <v>SRSA</v>
      </c>
      <c r="AE53" s="87">
        <f t="shared" si="5"/>
        <v>1</v>
      </c>
      <c r="AF53" s="88">
        <f t="shared" si="6"/>
        <v>1</v>
      </c>
      <c r="AG53" s="88" t="str">
        <f t="shared" si="7"/>
        <v>Initial</v>
      </c>
      <c r="AH53" s="89" t="str">
        <f t="shared" si="8"/>
        <v>-</v>
      </c>
      <c r="AI53" s="87" t="str">
        <f t="shared" si="9"/>
        <v>SRSA</v>
      </c>
    </row>
    <row r="54" spans="1:35" ht="12.75">
      <c r="A54" s="64" t="s">
        <v>499</v>
      </c>
      <c r="B54" s="65" t="s">
        <v>500</v>
      </c>
      <c r="C54" s="66" t="s">
        <v>501</v>
      </c>
      <c r="D54" s="67" t="s">
        <v>219</v>
      </c>
      <c r="E54" s="67" t="s">
        <v>502</v>
      </c>
      <c r="F54" s="68" t="s">
        <v>44</v>
      </c>
      <c r="G54" s="69" t="s">
        <v>503</v>
      </c>
      <c r="H54" s="70" t="s">
        <v>222</v>
      </c>
      <c r="I54" s="71">
        <v>5418253296</v>
      </c>
      <c r="J54" s="72" t="s">
        <v>76</v>
      </c>
      <c r="K54" s="73" t="s">
        <v>51</v>
      </c>
      <c r="L54" s="74" t="s">
        <v>49</v>
      </c>
      <c r="M54" s="75">
        <v>234.04833020583015</v>
      </c>
      <c r="N54" s="76" t="s">
        <v>61</v>
      </c>
      <c r="O54" s="77">
        <v>17.46724890829694</v>
      </c>
      <c r="P54" s="78" t="s">
        <v>48</v>
      </c>
      <c r="Q54" s="79"/>
      <c r="R54" s="80"/>
      <c r="S54" s="81" t="s">
        <v>51</v>
      </c>
      <c r="T54" s="82">
        <v>19345.085129159528</v>
      </c>
      <c r="U54" s="83">
        <v>628.8617300385827</v>
      </c>
      <c r="V54" s="83">
        <v>1124.284045510875</v>
      </c>
      <c r="W54" s="84">
        <v>865.686910330603</v>
      </c>
      <c r="X54" s="85" t="s">
        <v>53</v>
      </c>
      <c r="Y54" s="86" t="s">
        <v>52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8">
        <f t="shared" si="3"/>
        <v>0</v>
      </c>
      <c r="AD54" s="89" t="str">
        <f t="shared" si="4"/>
        <v>SRSA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504</v>
      </c>
      <c r="B55" s="65" t="s">
        <v>505</v>
      </c>
      <c r="C55" s="66" t="s">
        <v>506</v>
      </c>
      <c r="D55" s="67" t="s">
        <v>507</v>
      </c>
      <c r="E55" s="67" t="s">
        <v>508</v>
      </c>
      <c r="F55" s="68" t="s">
        <v>44</v>
      </c>
      <c r="G55" s="69" t="s">
        <v>509</v>
      </c>
      <c r="H55" s="70" t="s">
        <v>510</v>
      </c>
      <c r="I55" s="71">
        <v>5414404015</v>
      </c>
      <c r="J55" s="72" t="s">
        <v>84</v>
      </c>
      <c r="K55" s="73" t="s">
        <v>48</v>
      </c>
      <c r="L55" s="74" t="s">
        <v>49</v>
      </c>
      <c r="M55" s="75">
        <v>6009.853382414904</v>
      </c>
      <c r="N55" s="76" t="s">
        <v>61</v>
      </c>
      <c r="O55" s="77">
        <v>14.923432533949727</v>
      </c>
      <c r="P55" s="78" t="s">
        <v>48</v>
      </c>
      <c r="Q55" s="79"/>
      <c r="R55" s="80"/>
      <c r="S55" s="81" t="s">
        <v>51</v>
      </c>
      <c r="T55" s="82">
        <v>324412.96761026385</v>
      </c>
      <c r="U55" s="83">
        <v>12554.239455551795</v>
      </c>
      <c r="V55" s="83">
        <v>28302.72065708558</v>
      </c>
      <c r="W55" s="84">
        <v>7802.4990622948835</v>
      </c>
      <c r="X55" s="85" t="s">
        <v>53</v>
      </c>
      <c r="Y55" s="86" t="s">
        <v>53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1</v>
      </c>
      <c r="AF55" s="88">
        <f t="shared" si="6"/>
        <v>0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511</v>
      </c>
      <c r="B56" s="65" t="s">
        <v>512</v>
      </c>
      <c r="C56" s="66" t="s">
        <v>513</v>
      </c>
      <c r="D56" s="67" t="s">
        <v>514</v>
      </c>
      <c r="E56" s="67" t="s">
        <v>508</v>
      </c>
      <c r="F56" s="68" t="s">
        <v>44</v>
      </c>
      <c r="G56" s="69" t="s">
        <v>509</v>
      </c>
      <c r="H56" s="70" t="s">
        <v>515</v>
      </c>
      <c r="I56" s="71">
        <v>5414404777</v>
      </c>
      <c r="J56" s="72"/>
      <c r="K56" s="73"/>
      <c r="L56" s="74" t="s">
        <v>49</v>
      </c>
      <c r="M56" s="75"/>
      <c r="N56" s="90"/>
      <c r="O56" s="77" t="s">
        <v>389</v>
      </c>
      <c r="P56" s="78" t="s">
        <v>389</v>
      </c>
      <c r="Q56" s="79"/>
      <c r="R56" s="80"/>
      <c r="S56" s="81"/>
      <c r="T56" s="82"/>
      <c r="U56" s="83"/>
      <c r="V56" s="83"/>
      <c r="W56" s="84"/>
      <c r="X56" s="91"/>
      <c r="Y56" s="86"/>
      <c r="Z56" s="87">
        <f t="shared" si="0"/>
        <v>0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0</v>
      </c>
      <c r="AF56" s="88">
        <f t="shared" si="6"/>
        <v>0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516</v>
      </c>
      <c r="B57" s="65" t="s">
        <v>517</v>
      </c>
      <c r="C57" s="66" t="s">
        <v>518</v>
      </c>
      <c r="D57" s="67" t="s">
        <v>519</v>
      </c>
      <c r="E57" s="67" t="s">
        <v>520</v>
      </c>
      <c r="F57" s="68" t="s">
        <v>44</v>
      </c>
      <c r="G57" s="69" t="s">
        <v>521</v>
      </c>
      <c r="H57" s="70" t="s">
        <v>522</v>
      </c>
      <c r="I57" s="71">
        <v>5414932367</v>
      </c>
      <c r="J57" s="72" t="s">
        <v>76</v>
      </c>
      <c r="K57" s="73" t="s">
        <v>51</v>
      </c>
      <c r="L57" s="74" t="s">
        <v>49</v>
      </c>
      <c r="M57" s="75">
        <v>9.52129380053908</v>
      </c>
      <c r="N57" s="76" t="s">
        <v>50</v>
      </c>
      <c r="O57" s="77">
        <v>27.77777777777778</v>
      </c>
      <c r="P57" s="78" t="s">
        <v>51</v>
      </c>
      <c r="Q57" s="79"/>
      <c r="R57" s="80"/>
      <c r="S57" s="81" t="s">
        <v>51</v>
      </c>
      <c r="T57" s="82">
        <v>3731.2742207976444</v>
      </c>
      <c r="U57" s="83">
        <v>20.69786733022372</v>
      </c>
      <c r="V57" s="83">
        <v>49.24942680354083</v>
      </c>
      <c r="W57" s="84">
        <v>144.53823321259927</v>
      </c>
      <c r="X57" s="85" t="s">
        <v>52</v>
      </c>
      <c r="Y57" s="86" t="s">
        <v>52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8">
        <f t="shared" si="3"/>
        <v>0</v>
      </c>
      <c r="AD57" s="89" t="str">
        <f t="shared" si="4"/>
        <v>SRSA</v>
      </c>
      <c r="AE57" s="87">
        <f t="shared" si="5"/>
        <v>1</v>
      </c>
      <c r="AF57" s="88">
        <f t="shared" si="6"/>
        <v>1</v>
      </c>
      <c r="AG57" s="88" t="str">
        <f t="shared" si="7"/>
        <v>Initial</v>
      </c>
      <c r="AH57" s="89" t="str">
        <f t="shared" si="8"/>
        <v>-</v>
      </c>
      <c r="AI57" s="87" t="str">
        <f t="shared" si="9"/>
        <v>SRSA</v>
      </c>
    </row>
    <row r="58" spans="1:35" ht="12.75">
      <c r="A58" s="64" t="s">
        <v>523</v>
      </c>
      <c r="B58" s="65" t="s">
        <v>524</v>
      </c>
      <c r="C58" s="66" t="s">
        <v>525</v>
      </c>
      <c r="D58" s="67" t="s">
        <v>526</v>
      </c>
      <c r="E58" s="67" t="s">
        <v>527</v>
      </c>
      <c r="F58" s="68" t="s">
        <v>44</v>
      </c>
      <c r="G58" s="69" t="s">
        <v>528</v>
      </c>
      <c r="H58" s="70" t="s">
        <v>529</v>
      </c>
      <c r="I58" s="71">
        <v>5414672509</v>
      </c>
      <c r="J58" s="72" t="s">
        <v>76</v>
      </c>
      <c r="K58" s="73" t="s">
        <v>51</v>
      </c>
      <c r="L58" s="74" t="s">
        <v>49</v>
      </c>
      <c r="M58" s="75">
        <v>252.9235294117646</v>
      </c>
      <c r="N58" s="76" t="s">
        <v>50</v>
      </c>
      <c r="O58" s="77">
        <v>13.732394366197184</v>
      </c>
      <c r="P58" s="78" t="s">
        <v>48</v>
      </c>
      <c r="Q58" s="79"/>
      <c r="R58" s="80"/>
      <c r="S58" s="81" t="s">
        <v>51</v>
      </c>
      <c r="T58" s="82">
        <v>7057.569015363622</v>
      </c>
      <c r="U58" s="83">
        <v>399.8527321582872</v>
      </c>
      <c r="V58" s="83">
        <v>972.713880784635</v>
      </c>
      <c r="W58" s="84">
        <v>652.9876414763803</v>
      </c>
      <c r="X58" s="85" t="s">
        <v>52</v>
      </c>
      <c r="Y58" s="86" t="s">
        <v>52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8">
        <f t="shared" si="3"/>
        <v>0</v>
      </c>
      <c r="AD58" s="89" t="str">
        <f t="shared" si="4"/>
        <v>SRSA</v>
      </c>
      <c r="AE58" s="87">
        <f t="shared" si="5"/>
        <v>1</v>
      </c>
      <c r="AF58" s="88">
        <f t="shared" si="6"/>
        <v>0</v>
      </c>
      <c r="AG58" s="88">
        <f t="shared" si="7"/>
        <v>0</v>
      </c>
      <c r="AH58" s="89" t="str">
        <f t="shared" si="8"/>
        <v>-</v>
      </c>
      <c r="AI58" s="87">
        <f t="shared" si="9"/>
        <v>0</v>
      </c>
    </row>
    <row r="59" spans="1:35" ht="12.75">
      <c r="A59" s="64" t="s">
        <v>530</v>
      </c>
      <c r="B59" s="65" t="s">
        <v>531</v>
      </c>
      <c r="C59" s="66" t="s">
        <v>532</v>
      </c>
      <c r="D59" s="67" t="s">
        <v>533</v>
      </c>
      <c r="E59" s="67" t="s">
        <v>534</v>
      </c>
      <c r="F59" s="68" t="s">
        <v>44</v>
      </c>
      <c r="G59" s="69" t="s">
        <v>535</v>
      </c>
      <c r="H59" s="70" t="s">
        <v>536</v>
      </c>
      <c r="I59" s="71">
        <v>5418301200</v>
      </c>
      <c r="J59" s="72" t="s">
        <v>345</v>
      </c>
      <c r="K59" s="73" t="s">
        <v>48</v>
      </c>
      <c r="L59" s="74" t="s">
        <v>49</v>
      </c>
      <c r="M59" s="75">
        <v>3959.386776764801</v>
      </c>
      <c r="N59" s="76" t="s">
        <v>61</v>
      </c>
      <c r="O59" s="77">
        <v>18.001384721901683</v>
      </c>
      <c r="P59" s="78" t="s">
        <v>48</v>
      </c>
      <c r="Q59" s="79"/>
      <c r="R59" s="80"/>
      <c r="S59" s="81" t="s">
        <v>48</v>
      </c>
      <c r="T59" s="82">
        <v>290580.384153183</v>
      </c>
      <c r="U59" s="83">
        <v>10807.946313755749</v>
      </c>
      <c r="V59" s="83">
        <v>21259.528251075048</v>
      </c>
      <c r="W59" s="84">
        <v>8480.848549173825</v>
      </c>
      <c r="X59" s="85" t="s">
        <v>53</v>
      </c>
      <c r="Y59" s="86" t="s">
        <v>53</v>
      </c>
      <c r="Z59" s="87">
        <f t="shared" si="0"/>
        <v>0</v>
      </c>
      <c r="AA59" s="88">
        <f t="shared" si="1"/>
        <v>0</v>
      </c>
      <c r="AB59" s="88">
        <f t="shared" si="2"/>
        <v>0</v>
      </c>
      <c r="AC59" s="88">
        <f t="shared" si="3"/>
        <v>0</v>
      </c>
      <c r="AD59" s="89" t="str">
        <f t="shared" si="4"/>
        <v>-</v>
      </c>
      <c r="AE59" s="87">
        <f t="shared" si="5"/>
        <v>0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537</v>
      </c>
      <c r="B60" s="65" t="s">
        <v>538</v>
      </c>
      <c r="C60" s="66" t="s">
        <v>539</v>
      </c>
      <c r="D60" s="67" t="s">
        <v>540</v>
      </c>
      <c r="E60" s="67" t="s">
        <v>541</v>
      </c>
      <c r="F60" s="68" t="s">
        <v>44</v>
      </c>
      <c r="G60" s="69" t="s">
        <v>542</v>
      </c>
      <c r="H60" s="70" t="s">
        <v>543</v>
      </c>
      <c r="I60" s="71">
        <v>5413768436</v>
      </c>
      <c r="J60" s="72" t="s">
        <v>76</v>
      </c>
      <c r="K60" s="73" t="s">
        <v>51</v>
      </c>
      <c r="L60" s="74" t="s">
        <v>49</v>
      </c>
      <c r="M60" s="75">
        <v>238.36453558822166</v>
      </c>
      <c r="N60" s="76" t="s">
        <v>61</v>
      </c>
      <c r="O60" s="77">
        <v>21.875</v>
      </c>
      <c r="P60" s="78" t="s">
        <v>51</v>
      </c>
      <c r="Q60" s="79"/>
      <c r="R60" s="80"/>
      <c r="S60" s="81" t="s">
        <v>51</v>
      </c>
      <c r="T60" s="82">
        <v>11235.278210961389</v>
      </c>
      <c r="U60" s="83">
        <v>625.6129183029645</v>
      </c>
      <c r="V60" s="83">
        <v>1239.9353773977566</v>
      </c>
      <c r="W60" s="84">
        <v>521.2064064078099</v>
      </c>
      <c r="X60" s="85" t="s">
        <v>52</v>
      </c>
      <c r="Y60" s="86" t="s">
        <v>52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8">
        <f t="shared" si="3"/>
        <v>0</v>
      </c>
      <c r="AD60" s="89" t="str">
        <f t="shared" si="4"/>
        <v>SRSA</v>
      </c>
      <c r="AE60" s="87">
        <f t="shared" si="5"/>
        <v>1</v>
      </c>
      <c r="AF60" s="88">
        <f t="shared" si="6"/>
        <v>1</v>
      </c>
      <c r="AG60" s="88" t="str">
        <f t="shared" si="7"/>
        <v>Initial</v>
      </c>
      <c r="AH60" s="89" t="str">
        <f t="shared" si="8"/>
        <v>-</v>
      </c>
      <c r="AI60" s="87" t="str">
        <f t="shared" si="9"/>
        <v>SRSA</v>
      </c>
    </row>
    <row r="61" spans="1:35" ht="12.75">
      <c r="A61" s="64" t="s">
        <v>544</v>
      </c>
      <c r="B61" s="65" t="s">
        <v>545</v>
      </c>
      <c r="C61" s="66" t="s">
        <v>546</v>
      </c>
      <c r="D61" s="67" t="s">
        <v>435</v>
      </c>
      <c r="E61" s="67" t="s">
        <v>547</v>
      </c>
      <c r="F61" s="68" t="s">
        <v>44</v>
      </c>
      <c r="G61" s="69" t="s">
        <v>548</v>
      </c>
      <c r="H61" s="70" t="s">
        <v>438</v>
      </c>
      <c r="I61" s="71">
        <v>5414371211</v>
      </c>
      <c r="J61" s="72" t="s">
        <v>76</v>
      </c>
      <c r="K61" s="73" t="s">
        <v>51</v>
      </c>
      <c r="L61" s="74" t="s">
        <v>49</v>
      </c>
      <c r="M61" s="75">
        <v>388.4616742833401</v>
      </c>
      <c r="N61" s="76" t="s">
        <v>61</v>
      </c>
      <c r="O61" s="77">
        <v>23.310023310023308</v>
      </c>
      <c r="P61" s="78" t="s">
        <v>51</v>
      </c>
      <c r="Q61" s="79"/>
      <c r="R61" s="80"/>
      <c r="S61" s="81" t="s">
        <v>51</v>
      </c>
      <c r="T61" s="82">
        <v>31400.223864098523</v>
      </c>
      <c r="U61" s="83">
        <v>1595.936407363218</v>
      </c>
      <c r="V61" s="83">
        <v>2760.3749830895563</v>
      </c>
      <c r="W61" s="84">
        <v>1014.9859737670074</v>
      </c>
      <c r="X61" s="85" t="s">
        <v>52</v>
      </c>
      <c r="Y61" s="86" t="s">
        <v>52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8">
        <f t="shared" si="3"/>
        <v>0</v>
      </c>
      <c r="AD61" s="89" t="str">
        <f t="shared" si="4"/>
        <v>SRSA</v>
      </c>
      <c r="AE61" s="87">
        <f t="shared" si="5"/>
        <v>1</v>
      </c>
      <c r="AF61" s="88">
        <f t="shared" si="6"/>
        <v>1</v>
      </c>
      <c r="AG61" s="88" t="str">
        <f t="shared" si="7"/>
        <v>Initial</v>
      </c>
      <c r="AH61" s="89" t="str">
        <f t="shared" si="8"/>
        <v>-</v>
      </c>
      <c r="AI61" s="87" t="str">
        <f t="shared" si="9"/>
        <v>SRSA</v>
      </c>
    </row>
    <row r="62" spans="1:35" ht="12.75">
      <c r="A62" s="64" t="s">
        <v>549</v>
      </c>
      <c r="B62" s="65" t="s">
        <v>550</v>
      </c>
      <c r="C62" s="66" t="s">
        <v>551</v>
      </c>
      <c r="D62" s="67" t="s">
        <v>552</v>
      </c>
      <c r="E62" s="67" t="s">
        <v>553</v>
      </c>
      <c r="F62" s="68" t="s">
        <v>44</v>
      </c>
      <c r="G62" s="69" t="s">
        <v>554</v>
      </c>
      <c r="H62" s="70" t="s">
        <v>555</v>
      </c>
      <c r="I62" s="71">
        <v>5415842228</v>
      </c>
      <c r="J62" s="72" t="s">
        <v>76</v>
      </c>
      <c r="K62" s="73" t="s">
        <v>51</v>
      </c>
      <c r="L62" s="74" t="s">
        <v>49</v>
      </c>
      <c r="M62" s="75">
        <v>160.0625170068028</v>
      </c>
      <c r="N62" s="76" t="s">
        <v>61</v>
      </c>
      <c r="O62" s="77">
        <v>25.961538461538463</v>
      </c>
      <c r="P62" s="78" t="s">
        <v>51</v>
      </c>
      <c r="Q62" s="79"/>
      <c r="R62" s="80"/>
      <c r="S62" s="81" t="s">
        <v>51</v>
      </c>
      <c r="T62" s="82">
        <v>12962.491873709916</v>
      </c>
      <c r="U62" s="83">
        <v>733.1420995740435</v>
      </c>
      <c r="V62" s="83">
        <v>1213.7110520793706</v>
      </c>
      <c r="W62" s="84">
        <v>769.7518565233256</v>
      </c>
      <c r="X62" s="85" t="s">
        <v>52</v>
      </c>
      <c r="Y62" s="86" t="s">
        <v>52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8">
        <f t="shared" si="3"/>
        <v>0</v>
      </c>
      <c r="AD62" s="89" t="str">
        <f t="shared" si="4"/>
        <v>SRSA</v>
      </c>
      <c r="AE62" s="87">
        <f t="shared" si="5"/>
        <v>1</v>
      </c>
      <c r="AF62" s="88">
        <f t="shared" si="6"/>
        <v>1</v>
      </c>
      <c r="AG62" s="88" t="str">
        <f t="shared" si="7"/>
        <v>Initial</v>
      </c>
      <c r="AH62" s="89" t="str">
        <f t="shared" si="8"/>
        <v>-</v>
      </c>
      <c r="AI62" s="87" t="str">
        <f t="shared" si="9"/>
        <v>SRSA</v>
      </c>
    </row>
    <row r="63" spans="1:35" ht="12.75">
      <c r="A63" s="64" t="s">
        <v>556</v>
      </c>
      <c r="B63" s="65" t="s">
        <v>557</v>
      </c>
      <c r="C63" s="66" t="s">
        <v>558</v>
      </c>
      <c r="D63" s="67" t="s">
        <v>559</v>
      </c>
      <c r="E63" s="67" t="s">
        <v>560</v>
      </c>
      <c r="F63" s="68" t="s">
        <v>44</v>
      </c>
      <c r="G63" s="69" t="s">
        <v>561</v>
      </c>
      <c r="H63" s="70" t="s">
        <v>562</v>
      </c>
      <c r="I63" s="71">
        <v>5414263193</v>
      </c>
      <c r="J63" s="72" t="s">
        <v>76</v>
      </c>
      <c r="K63" s="73" t="s">
        <v>51</v>
      </c>
      <c r="L63" s="74" t="s">
        <v>49</v>
      </c>
      <c r="M63" s="75">
        <v>361.3907284768204</v>
      </c>
      <c r="N63" s="76" t="s">
        <v>50</v>
      </c>
      <c r="O63" s="77">
        <v>15.021459227467812</v>
      </c>
      <c r="P63" s="78" t="s">
        <v>48</v>
      </c>
      <c r="Q63" s="79"/>
      <c r="R63" s="80"/>
      <c r="S63" s="81" t="s">
        <v>51</v>
      </c>
      <c r="T63" s="82">
        <v>21538.630980174417</v>
      </c>
      <c r="U63" s="83">
        <v>599.7790982374306</v>
      </c>
      <c r="V63" s="83">
        <v>1439.3900055602417</v>
      </c>
      <c r="W63" s="84">
        <v>438.04804039025</v>
      </c>
      <c r="X63" s="85" t="s">
        <v>52</v>
      </c>
      <c r="Y63" s="86" t="s">
        <v>52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8">
        <f t="shared" si="3"/>
        <v>0</v>
      </c>
      <c r="AD63" s="89" t="str">
        <f t="shared" si="4"/>
        <v>SRSA</v>
      </c>
      <c r="AE63" s="87">
        <f t="shared" si="5"/>
        <v>1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563</v>
      </c>
      <c r="B64" s="65" t="s">
        <v>564</v>
      </c>
      <c r="C64" s="66" t="s">
        <v>565</v>
      </c>
      <c r="D64" s="67" t="s">
        <v>566</v>
      </c>
      <c r="E64" s="67" t="s">
        <v>567</v>
      </c>
      <c r="F64" s="68" t="s">
        <v>44</v>
      </c>
      <c r="G64" s="69" t="s">
        <v>568</v>
      </c>
      <c r="H64" s="70" t="s">
        <v>569</v>
      </c>
      <c r="I64" s="71">
        <v>5036306871</v>
      </c>
      <c r="J64" s="72" t="s">
        <v>337</v>
      </c>
      <c r="K64" s="73" t="s">
        <v>48</v>
      </c>
      <c r="L64" s="74" t="s">
        <v>49</v>
      </c>
      <c r="M64" s="75">
        <v>2191.9313779449058</v>
      </c>
      <c r="N64" s="76" t="s">
        <v>61</v>
      </c>
      <c r="O64" s="77">
        <v>8.607021517553793</v>
      </c>
      <c r="P64" s="78" t="s">
        <v>48</v>
      </c>
      <c r="Q64" s="79"/>
      <c r="R64" s="80"/>
      <c r="S64" s="81" t="s">
        <v>48</v>
      </c>
      <c r="T64" s="82">
        <v>88014.31801895896</v>
      </c>
      <c r="U64" s="83">
        <v>2927.405422259801</v>
      </c>
      <c r="V64" s="83">
        <v>7786.285881349804</v>
      </c>
      <c r="W64" s="84">
        <v>2777.9789888331757</v>
      </c>
      <c r="X64" s="85" t="s">
        <v>53</v>
      </c>
      <c r="Y64" s="86" t="s">
        <v>53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0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570</v>
      </c>
      <c r="B65" s="65" t="s">
        <v>571</v>
      </c>
      <c r="C65" s="66" t="s">
        <v>572</v>
      </c>
      <c r="D65" s="67" t="s">
        <v>573</v>
      </c>
      <c r="E65" s="67" t="s">
        <v>286</v>
      </c>
      <c r="F65" s="68" t="s">
        <v>44</v>
      </c>
      <c r="G65" s="69" t="s">
        <v>287</v>
      </c>
      <c r="H65" s="70" t="s">
        <v>574</v>
      </c>
      <c r="I65" s="71">
        <v>5416873123</v>
      </c>
      <c r="J65" s="72" t="s">
        <v>289</v>
      </c>
      <c r="K65" s="73" t="s">
        <v>48</v>
      </c>
      <c r="L65" s="74" t="s">
        <v>49</v>
      </c>
      <c r="M65" s="75">
        <v>16802.309902952147</v>
      </c>
      <c r="N65" s="76" t="s">
        <v>61</v>
      </c>
      <c r="O65" s="77">
        <v>13.304352221604407</v>
      </c>
      <c r="P65" s="78" t="s">
        <v>48</v>
      </c>
      <c r="Q65" s="79"/>
      <c r="R65" s="80"/>
      <c r="S65" s="81" t="s">
        <v>48</v>
      </c>
      <c r="T65" s="82">
        <v>797218.5317936759</v>
      </c>
      <c r="U65" s="83">
        <v>29912.551048884845</v>
      </c>
      <c r="V65" s="83">
        <v>72081.83401262405</v>
      </c>
      <c r="W65" s="84">
        <v>22550.00518693803</v>
      </c>
      <c r="X65" s="85" t="s">
        <v>53</v>
      </c>
      <c r="Y65" s="86" t="s">
        <v>53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8">
        <f t="shared" si="3"/>
        <v>0</v>
      </c>
      <c r="AD65" s="89" t="str">
        <f t="shared" si="4"/>
        <v>-</v>
      </c>
      <c r="AE65" s="87">
        <f t="shared" si="5"/>
        <v>0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575</v>
      </c>
      <c r="B66" s="65" t="s">
        <v>576</v>
      </c>
      <c r="C66" s="66" t="s">
        <v>577</v>
      </c>
      <c r="D66" s="67" t="s">
        <v>578</v>
      </c>
      <c r="E66" s="67" t="s">
        <v>579</v>
      </c>
      <c r="F66" s="68" t="s">
        <v>44</v>
      </c>
      <c r="G66" s="69" t="s">
        <v>580</v>
      </c>
      <c r="H66" s="70" t="s">
        <v>581</v>
      </c>
      <c r="I66" s="71">
        <v>5037873521</v>
      </c>
      <c r="J66" s="72" t="s">
        <v>203</v>
      </c>
      <c r="K66" s="73" t="s">
        <v>51</v>
      </c>
      <c r="L66" s="74" t="s">
        <v>49</v>
      </c>
      <c r="M66" s="75">
        <v>155.15776287825136</v>
      </c>
      <c r="N66" s="76" t="s">
        <v>61</v>
      </c>
      <c r="O66" s="77">
        <v>18.947368421052634</v>
      </c>
      <c r="P66" s="78" t="s">
        <v>48</v>
      </c>
      <c r="Q66" s="79"/>
      <c r="R66" s="80"/>
      <c r="S66" s="81" t="s">
        <v>51</v>
      </c>
      <c r="T66" s="82">
        <v>15397.516353518198</v>
      </c>
      <c r="U66" s="83">
        <v>556.8663966781976</v>
      </c>
      <c r="V66" s="83">
        <v>1022.7680058954015</v>
      </c>
      <c r="W66" s="84">
        <v>423.58348247555836</v>
      </c>
      <c r="X66" s="85" t="s">
        <v>53</v>
      </c>
      <c r="Y66" s="86" t="s">
        <v>52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8">
        <f t="shared" si="3"/>
        <v>0</v>
      </c>
      <c r="AD66" s="89" t="str">
        <f t="shared" si="4"/>
        <v>SRSA</v>
      </c>
      <c r="AE66" s="87">
        <f t="shared" si="5"/>
        <v>1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582</v>
      </c>
      <c r="B67" s="65" t="s">
        <v>583</v>
      </c>
      <c r="C67" s="66" t="s">
        <v>584</v>
      </c>
      <c r="D67" s="67" t="s">
        <v>585</v>
      </c>
      <c r="E67" s="67" t="s">
        <v>586</v>
      </c>
      <c r="F67" s="68" t="s">
        <v>44</v>
      </c>
      <c r="G67" s="69" t="s">
        <v>587</v>
      </c>
      <c r="H67" s="70" t="s">
        <v>588</v>
      </c>
      <c r="I67" s="71">
        <v>5419352253</v>
      </c>
      <c r="J67" s="72" t="s">
        <v>345</v>
      </c>
      <c r="K67" s="73" t="s">
        <v>48</v>
      </c>
      <c r="L67" s="74" t="s">
        <v>49</v>
      </c>
      <c r="M67" s="75">
        <v>1510.0487940207868</v>
      </c>
      <c r="N67" s="76" t="s">
        <v>61</v>
      </c>
      <c r="O67" s="77">
        <v>17.74913237481408</v>
      </c>
      <c r="P67" s="78" t="s">
        <v>48</v>
      </c>
      <c r="Q67" s="79"/>
      <c r="R67" s="80"/>
      <c r="S67" s="81" t="s">
        <v>48</v>
      </c>
      <c r="T67" s="82">
        <v>119492.64627537412</v>
      </c>
      <c r="U67" s="83">
        <v>4951.2934431420545</v>
      </c>
      <c r="V67" s="83">
        <v>9386.43625908276</v>
      </c>
      <c r="W67" s="84">
        <v>3701.2305474502555</v>
      </c>
      <c r="X67" s="85" t="s">
        <v>53</v>
      </c>
      <c r="Y67" s="86" t="s">
        <v>53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8">
        <f t="shared" si="3"/>
        <v>0</v>
      </c>
      <c r="AD67" s="89" t="str">
        <f t="shared" si="4"/>
        <v>-</v>
      </c>
      <c r="AE67" s="87">
        <f t="shared" si="5"/>
        <v>0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589</v>
      </c>
      <c r="B68" s="65" t="s">
        <v>590</v>
      </c>
      <c r="C68" s="66" t="s">
        <v>591</v>
      </c>
      <c r="D68" s="67" t="s">
        <v>592</v>
      </c>
      <c r="E68" s="67" t="s">
        <v>593</v>
      </c>
      <c r="F68" s="68" t="s">
        <v>44</v>
      </c>
      <c r="G68" s="69" t="s">
        <v>594</v>
      </c>
      <c r="H68" s="70" t="s">
        <v>595</v>
      </c>
      <c r="I68" s="71">
        <v>5033576171</v>
      </c>
      <c r="J68" s="72" t="s">
        <v>337</v>
      </c>
      <c r="K68" s="73" t="s">
        <v>48</v>
      </c>
      <c r="L68" s="74" t="s">
        <v>49</v>
      </c>
      <c r="M68" s="75">
        <v>5639.842837056204</v>
      </c>
      <c r="N68" s="76" t="s">
        <v>61</v>
      </c>
      <c r="O68" s="77">
        <v>18.612922347362183</v>
      </c>
      <c r="P68" s="78" t="s">
        <v>48</v>
      </c>
      <c r="Q68" s="79"/>
      <c r="R68" s="80"/>
      <c r="S68" s="81" t="s">
        <v>48</v>
      </c>
      <c r="T68" s="82">
        <v>268925.01627136715</v>
      </c>
      <c r="U68" s="83">
        <v>15509.164643327395</v>
      </c>
      <c r="V68" s="83">
        <v>30068.117789257172</v>
      </c>
      <c r="W68" s="84">
        <v>12400.707671506028</v>
      </c>
      <c r="X68" s="85" t="s">
        <v>53</v>
      </c>
      <c r="Y68" s="86" t="s">
        <v>53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0</v>
      </c>
      <c r="AF68" s="88">
        <f t="shared" si="6"/>
        <v>0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596</v>
      </c>
      <c r="B69" s="65" t="s">
        <v>597</v>
      </c>
      <c r="C69" s="66" t="s">
        <v>598</v>
      </c>
      <c r="D69" s="67" t="s">
        <v>599</v>
      </c>
      <c r="E69" s="67" t="s">
        <v>600</v>
      </c>
      <c r="F69" s="68" t="s">
        <v>44</v>
      </c>
      <c r="G69" s="69" t="s">
        <v>601</v>
      </c>
      <c r="H69" s="70" t="s">
        <v>602</v>
      </c>
      <c r="I69" s="71">
        <v>5417634384</v>
      </c>
      <c r="J69" s="72" t="s">
        <v>76</v>
      </c>
      <c r="K69" s="73" t="s">
        <v>51</v>
      </c>
      <c r="L69" s="74" t="s">
        <v>49</v>
      </c>
      <c r="M69" s="75">
        <v>76.86901495557075</v>
      </c>
      <c r="N69" s="76" t="s">
        <v>50</v>
      </c>
      <c r="O69" s="77">
        <v>19.736842105263158</v>
      </c>
      <c r="P69" s="78" t="s">
        <v>48</v>
      </c>
      <c r="Q69" s="79"/>
      <c r="R69" s="80"/>
      <c r="S69" s="81" t="s">
        <v>51</v>
      </c>
      <c r="T69" s="82">
        <v>5846.207772678057</v>
      </c>
      <c r="U69" s="83">
        <v>217.68668814390296</v>
      </c>
      <c r="V69" s="83">
        <v>421.75554886201115</v>
      </c>
      <c r="W69" s="84">
        <v>490.91176840603026</v>
      </c>
      <c r="X69" s="85" t="s">
        <v>52</v>
      </c>
      <c r="Y69" s="86" t="s">
        <v>52</v>
      </c>
      <c r="Z69" s="87">
        <f aca="true" t="shared" si="10" ref="Z69:Z132">IF(OR(K69="YES",TRIM(L69)="YES"),1,0)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603</v>
      </c>
      <c r="B70" s="65" t="s">
        <v>604</v>
      </c>
      <c r="C70" s="66" t="s">
        <v>605</v>
      </c>
      <c r="D70" s="67" t="s">
        <v>606</v>
      </c>
      <c r="E70" s="67" t="s">
        <v>607</v>
      </c>
      <c r="F70" s="68" t="s">
        <v>44</v>
      </c>
      <c r="G70" s="69" t="s">
        <v>608</v>
      </c>
      <c r="H70" s="70" t="s">
        <v>609</v>
      </c>
      <c r="I70" s="71">
        <v>5414932404</v>
      </c>
      <c r="J70" s="72" t="s">
        <v>76</v>
      </c>
      <c r="K70" s="73" t="s">
        <v>51</v>
      </c>
      <c r="L70" s="74" t="s">
        <v>49</v>
      </c>
      <c r="M70" s="75">
        <v>9.191776594924013</v>
      </c>
      <c r="N70" s="76" t="s">
        <v>50</v>
      </c>
      <c r="O70" s="77">
        <v>18.75</v>
      </c>
      <c r="P70" s="78" t="s">
        <v>48</v>
      </c>
      <c r="Q70" s="79"/>
      <c r="R70" s="80"/>
      <c r="S70" s="81" t="s">
        <v>51</v>
      </c>
      <c r="T70" s="82">
        <v>0</v>
      </c>
      <c r="U70" s="83">
        <v>0</v>
      </c>
      <c r="V70" s="83">
        <v>0</v>
      </c>
      <c r="W70" s="84">
        <v>0</v>
      </c>
      <c r="X70" s="85" t="s">
        <v>52</v>
      </c>
      <c r="Y70" s="86" t="s">
        <v>52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8">
        <f t="shared" si="13"/>
        <v>0</v>
      </c>
      <c r="AD70" s="89" t="str">
        <f t="shared" si="14"/>
        <v>SRSA</v>
      </c>
      <c r="AE70" s="87">
        <f t="shared" si="15"/>
        <v>1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610</v>
      </c>
      <c r="B71" s="65" t="s">
        <v>611</v>
      </c>
      <c r="C71" s="66" t="s">
        <v>612</v>
      </c>
      <c r="D71" s="67" t="s">
        <v>435</v>
      </c>
      <c r="E71" s="67" t="s">
        <v>613</v>
      </c>
      <c r="F71" s="68" t="s">
        <v>44</v>
      </c>
      <c r="G71" s="69" t="s">
        <v>614</v>
      </c>
      <c r="H71" s="70" t="s">
        <v>438</v>
      </c>
      <c r="I71" s="71">
        <v>5039850210</v>
      </c>
      <c r="J71" s="72" t="s">
        <v>203</v>
      </c>
      <c r="K71" s="73" t="s">
        <v>51</v>
      </c>
      <c r="L71" s="74" t="s">
        <v>49</v>
      </c>
      <c r="M71" s="75">
        <v>478.58131860865376</v>
      </c>
      <c r="N71" s="76" t="s">
        <v>61</v>
      </c>
      <c r="O71" s="77">
        <v>15.480649188514356</v>
      </c>
      <c r="P71" s="78" t="s">
        <v>48</v>
      </c>
      <c r="Q71" s="79"/>
      <c r="R71" s="80"/>
      <c r="S71" s="81" t="s">
        <v>51</v>
      </c>
      <c r="T71" s="82">
        <v>28821.874992598856</v>
      </c>
      <c r="U71" s="83">
        <v>1440.404513011674</v>
      </c>
      <c r="V71" s="83">
        <v>2725.585677022748</v>
      </c>
      <c r="W71" s="84">
        <v>1137.7602922254505</v>
      </c>
      <c r="X71" s="85" t="s">
        <v>52</v>
      </c>
      <c r="Y71" s="86" t="s">
        <v>52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8">
        <f t="shared" si="13"/>
        <v>0</v>
      </c>
      <c r="AD71" s="89" t="str">
        <f t="shared" si="14"/>
        <v>SRSA</v>
      </c>
      <c r="AE71" s="87">
        <f t="shared" si="15"/>
        <v>1</v>
      </c>
      <c r="AF71" s="88">
        <f t="shared" si="16"/>
        <v>0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615</v>
      </c>
      <c r="B72" s="65" t="s">
        <v>616</v>
      </c>
      <c r="C72" s="66" t="s">
        <v>617</v>
      </c>
      <c r="D72" s="67" t="s">
        <v>618</v>
      </c>
      <c r="E72" s="67" t="s">
        <v>619</v>
      </c>
      <c r="F72" s="68" t="s">
        <v>44</v>
      </c>
      <c r="G72" s="69" t="s">
        <v>620</v>
      </c>
      <c r="H72" s="70" t="s">
        <v>621</v>
      </c>
      <c r="I72" s="71">
        <v>5037923803</v>
      </c>
      <c r="J72" s="72" t="s">
        <v>345</v>
      </c>
      <c r="K72" s="73" t="s">
        <v>48</v>
      </c>
      <c r="L72" s="74" t="s">
        <v>49</v>
      </c>
      <c r="M72" s="75">
        <v>1004.4847481701274</v>
      </c>
      <c r="N72" s="76" t="s">
        <v>61</v>
      </c>
      <c r="O72" s="77">
        <v>19.006044325050368</v>
      </c>
      <c r="P72" s="78" t="s">
        <v>48</v>
      </c>
      <c r="Q72" s="79"/>
      <c r="R72" s="80"/>
      <c r="S72" s="81" t="s">
        <v>48</v>
      </c>
      <c r="T72" s="82">
        <v>70875.181288489</v>
      </c>
      <c r="U72" s="83">
        <v>3534.017396851425</v>
      </c>
      <c r="V72" s="83">
        <v>6857.766522429422</v>
      </c>
      <c r="W72" s="84">
        <v>2589.5426527703676</v>
      </c>
      <c r="X72" s="85" t="s">
        <v>53</v>
      </c>
      <c r="Y72" s="86" t="s">
        <v>53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8">
        <f t="shared" si="13"/>
        <v>0</v>
      </c>
      <c r="AD72" s="89" t="str">
        <f t="shared" si="14"/>
        <v>-</v>
      </c>
      <c r="AE72" s="87">
        <f t="shared" si="15"/>
        <v>0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622</v>
      </c>
      <c r="B73" s="65" t="s">
        <v>623</v>
      </c>
      <c r="C73" s="66" t="s">
        <v>624</v>
      </c>
      <c r="D73" s="67" t="s">
        <v>625</v>
      </c>
      <c r="E73" s="67" t="s">
        <v>626</v>
      </c>
      <c r="F73" s="68" t="s">
        <v>44</v>
      </c>
      <c r="G73" s="69" t="s">
        <v>627</v>
      </c>
      <c r="H73" s="70" t="s">
        <v>628</v>
      </c>
      <c r="I73" s="71">
        <v>5036552777</v>
      </c>
      <c r="J73" s="72" t="s">
        <v>629</v>
      </c>
      <c r="K73" s="73" t="s">
        <v>48</v>
      </c>
      <c r="L73" s="74" t="s">
        <v>49</v>
      </c>
      <c r="M73" s="75">
        <v>2082.195558713758</v>
      </c>
      <c r="N73" s="76" t="s">
        <v>61</v>
      </c>
      <c r="O73" s="77">
        <v>10.743801652892563</v>
      </c>
      <c r="P73" s="78" t="s">
        <v>48</v>
      </c>
      <c r="Q73" s="79"/>
      <c r="R73" s="80"/>
      <c r="S73" s="81" t="s">
        <v>48</v>
      </c>
      <c r="T73" s="82">
        <v>51944.524857574055</v>
      </c>
      <c r="U73" s="83">
        <v>2726.5050501439327</v>
      </c>
      <c r="V73" s="83">
        <v>7441.416176631461</v>
      </c>
      <c r="W73" s="84">
        <v>2562.786622698327</v>
      </c>
      <c r="X73" s="85" t="s">
        <v>53</v>
      </c>
      <c r="Y73" s="86" t="s">
        <v>53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0</v>
      </c>
      <c r="AF73" s="88">
        <f t="shared" si="16"/>
        <v>0</v>
      </c>
      <c r="AG73" s="88">
        <f t="shared" si="17"/>
        <v>0</v>
      </c>
      <c r="AH73" s="89" t="str">
        <f t="shared" si="18"/>
        <v>-</v>
      </c>
      <c r="AI73" s="87">
        <f t="shared" si="19"/>
        <v>0</v>
      </c>
    </row>
    <row r="74" spans="1:35" ht="12.75">
      <c r="A74" s="64" t="s">
        <v>630</v>
      </c>
      <c r="B74" s="65" t="s">
        <v>631</v>
      </c>
      <c r="C74" s="66" t="s">
        <v>632</v>
      </c>
      <c r="D74" s="67" t="s">
        <v>633</v>
      </c>
      <c r="E74" s="67" t="s">
        <v>634</v>
      </c>
      <c r="F74" s="68" t="s">
        <v>44</v>
      </c>
      <c r="G74" s="69" t="s">
        <v>635</v>
      </c>
      <c r="H74" s="70" t="s">
        <v>636</v>
      </c>
      <c r="I74" s="71">
        <v>5418322133</v>
      </c>
      <c r="J74" s="72" t="s">
        <v>76</v>
      </c>
      <c r="K74" s="73" t="s">
        <v>51</v>
      </c>
      <c r="L74" s="74" t="s">
        <v>49</v>
      </c>
      <c r="M74" s="75">
        <v>417.105815097962</v>
      </c>
      <c r="N74" s="76" t="s">
        <v>61</v>
      </c>
      <c r="O74" s="77">
        <v>16.386554621848738</v>
      </c>
      <c r="P74" s="78" t="s">
        <v>48</v>
      </c>
      <c r="Q74" s="79"/>
      <c r="R74" s="80"/>
      <c r="S74" s="81" t="s">
        <v>51</v>
      </c>
      <c r="T74" s="82">
        <v>24558.85590914669</v>
      </c>
      <c r="U74" s="83">
        <v>944.1544877063508</v>
      </c>
      <c r="V74" s="83">
        <v>1983.0856616923934</v>
      </c>
      <c r="W74" s="84">
        <v>1260.5792909731545</v>
      </c>
      <c r="X74" s="85" t="s">
        <v>52</v>
      </c>
      <c r="Y74" s="86" t="s">
        <v>52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8">
        <f t="shared" si="13"/>
        <v>0</v>
      </c>
      <c r="AD74" s="89" t="str">
        <f t="shared" si="14"/>
        <v>SRSA</v>
      </c>
      <c r="AE74" s="87">
        <f t="shared" si="15"/>
        <v>1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637</v>
      </c>
      <c r="B75" s="65" t="s">
        <v>638</v>
      </c>
      <c r="C75" s="66" t="s">
        <v>639</v>
      </c>
      <c r="D75" s="67" t="s">
        <v>640</v>
      </c>
      <c r="E75" s="67" t="s">
        <v>641</v>
      </c>
      <c r="F75" s="68" t="s">
        <v>44</v>
      </c>
      <c r="G75" s="69" t="s">
        <v>642</v>
      </c>
      <c r="H75" s="70" t="s">
        <v>643</v>
      </c>
      <c r="I75" s="71">
        <v>5414963521</v>
      </c>
      <c r="J75" s="72" t="s">
        <v>76</v>
      </c>
      <c r="K75" s="73" t="s">
        <v>51</v>
      </c>
      <c r="L75" s="74" t="s">
        <v>49</v>
      </c>
      <c r="M75" s="75">
        <v>736.4273708228925</v>
      </c>
      <c r="N75" s="76" t="s">
        <v>61</v>
      </c>
      <c r="O75" s="77">
        <v>14.734774066797643</v>
      </c>
      <c r="P75" s="78" t="s">
        <v>48</v>
      </c>
      <c r="Q75" s="79"/>
      <c r="R75" s="80"/>
      <c r="S75" s="81" t="s">
        <v>51</v>
      </c>
      <c r="T75" s="82">
        <v>44248.26082301039</v>
      </c>
      <c r="U75" s="83">
        <v>1877.7686044895158</v>
      </c>
      <c r="V75" s="83">
        <v>3709.351655350926</v>
      </c>
      <c r="W75" s="84">
        <v>1850.7157692432625</v>
      </c>
      <c r="X75" s="85" t="s">
        <v>52</v>
      </c>
      <c r="Y75" s="86" t="s">
        <v>53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1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644</v>
      </c>
      <c r="B76" s="65" t="s">
        <v>645</v>
      </c>
      <c r="C76" s="66" t="s">
        <v>646</v>
      </c>
      <c r="D76" s="67" t="s">
        <v>647</v>
      </c>
      <c r="E76" s="67" t="s">
        <v>648</v>
      </c>
      <c r="F76" s="68" t="s">
        <v>44</v>
      </c>
      <c r="G76" s="69" t="s">
        <v>649</v>
      </c>
      <c r="H76" s="70" t="s">
        <v>650</v>
      </c>
      <c r="I76" s="71">
        <v>5415751349</v>
      </c>
      <c r="J76" s="72"/>
      <c r="K76" s="73"/>
      <c r="L76" s="74" t="s">
        <v>49</v>
      </c>
      <c r="M76" s="75"/>
      <c r="N76" s="90"/>
      <c r="O76" s="77" t="s">
        <v>389</v>
      </c>
      <c r="P76" s="78" t="s">
        <v>389</v>
      </c>
      <c r="Q76" s="79"/>
      <c r="R76" s="80"/>
      <c r="S76" s="81"/>
      <c r="T76" s="82"/>
      <c r="U76" s="83"/>
      <c r="V76" s="83"/>
      <c r="W76" s="84"/>
      <c r="X76" s="91"/>
      <c r="Y76" s="86"/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651</v>
      </c>
      <c r="B77" s="65" t="s">
        <v>652</v>
      </c>
      <c r="C77" s="66" t="s">
        <v>653</v>
      </c>
      <c r="D77" s="67" t="s">
        <v>654</v>
      </c>
      <c r="E77" s="67" t="s">
        <v>655</v>
      </c>
      <c r="F77" s="68" t="s">
        <v>44</v>
      </c>
      <c r="G77" s="69" t="s">
        <v>656</v>
      </c>
      <c r="H77" s="70" t="s">
        <v>657</v>
      </c>
      <c r="I77" s="71">
        <v>5414745700</v>
      </c>
      <c r="J77" s="72" t="s">
        <v>84</v>
      </c>
      <c r="K77" s="73" t="s">
        <v>48</v>
      </c>
      <c r="L77" s="74" t="s">
        <v>49</v>
      </c>
      <c r="M77" s="75">
        <v>5416.856241921896</v>
      </c>
      <c r="N77" s="76" t="s">
        <v>61</v>
      </c>
      <c r="O77" s="77">
        <v>19.635174668731718</v>
      </c>
      <c r="P77" s="78" t="s">
        <v>48</v>
      </c>
      <c r="Q77" s="79"/>
      <c r="R77" s="80"/>
      <c r="S77" s="81" t="s">
        <v>51</v>
      </c>
      <c r="T77" s="82">
        <v>352516.15341217443</v>
      </c>
      <c r="U77" s="83">
        <v>13676.125058127363</v>
      </c>
      <c r="V77" s="83">
        <v>27488.618981869342</v>
      </c>
      <c r="W77" s="84">
        <v>11626.704515200941</v>
      </c>
      <c r="X77" s="85" t="s">
        <v>53</v>
      </c>
      <c r="Y77" s="86" t="s">
        <v>53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8">
        <f t="shared" si="13"/>
        <v>0</v>
      </c>
      <c r="AD77" s="89" t="str">
        <f t="shared" si="14"/>
        <v>-</v>
      </c>
      <c r="AE77" s="87">
        <f t="shared" si="15"/>
        <v>1</v>
      </c>
      <c r="AF77" s="88">
        <f t="shared" si="16"/>
        <v>0</v>
      </c>
      <c r="AG77" s="88">
        <f t="shared" si="17"/>
        <v>0</v>
      </c>
      <c r="AH77" s="89" t="str">
        <f t="shared" si="18"/>
        <v>-</v>
      </c>
      <c r="AI77" s="87">
        <f t="shared" si="19"/>
        <v>0</v>
      </c>
    </row>
    <row r="78" spans="1:35" ht="12.75">
      <c r="A78" s="64" t="s">
        <v>658</v>
      </c>
      <c r="B78" s="65" t="s">
        <v>659</v>
      </c>
      <c r="C78" s="66" t="s">
        <v>660</v>
      </c>
      <c r="D78" s="67" t="s">
        <v>661</v>
      </c>
      <c r="E78" s="67" t="s">
        <v>662</v>
      </c>
      <c r="F78" s="68" t="s">
        <v>44</v>
      </c>
      <c r="G78" s="69" t="s">
        <v>663</v>
      </c>
      <c r="H78" s="70" t="s">
        <v>664</v>
      </c>
      <c r="I78" s="71">
        <v>5419674501</v>
      </c>
      <c r="J78" s="72" t="s">
        <v>665</v>
      </c>
      <c r="K78" s="73" t="s">
        <v>48</v>
      </c>
      <c r="L78" s="74" t="s">
        <v>49</v>
      </c>
      <c r="M78" s="75">
        <v>8294.020152059165</v>
      </c>
      <c r="N78" s="76" t="s">
        <v>61</v>
      </c>
      <c r="O78" s="77">
        <v>15.578602620087336</v>
      </c>
      <c r="P78" s="78" t="s">
        <v>48</v>
      </c>
      <c r="Q78" s="79"/>
      <c r="R78" s="80"/>
      <c r="S78" s="81" t="s">
        <v>48</v>
      </c>
      <c r="T78" s="82">
        <v>365316.88270169514</v>
      </c>
      <c r="U78" s="83">
        <v>13522.079777532103</v>
      </c>
      <c r="V78" s="83">
        <v>32664.998325237262</v>
      </c>
      <c r="W78" s="84">
        <v>9914.40190145236</v>
      </c>
      <c r="X78" s="85" t="s">
        <v>53</v>
      </c>
      <c r="Y78" s="86" t="s">
        <v>53</v>
      </c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0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666</v>
      </c>
      <c r="B79" s="65" t="s">
        <v>667</v>
      </c>
      <c r="C79" s="66" t="s">
        <v>668</v>
      </c>
      <c r="D79" s="67" t="s">
        <v>669</v>
      </c>
      <c r="E79" s="67" t="s">
        <v>670</v>
      </c>
      <c r="F79" s="68" t="s">
        <v>44</v>
      </c>
      <c r="G79" s="69" t="s">
        <v>671</v>
      </c>
      <c r="H79" s="70" t="s">
        <v>672</v>
      </c>
      <c r="I79" s="71">
        <v>5036182450</v>
      </c>
      <c r="J79" s="72" t="s">
        <v>337</v>
      </c>
      <c r="K79" s="73" t="s">
        <v>48</v>
      </c>
      <c r="L79" s="74" t="s">
        <v>49</v>
      </c>
      <c r="M79" s="75">
        <v>11248.455051985256</v>
      </c>
      <c r="N79" s="76" t="s">
        <v>61</v>
      </c>
      <c r="O79" s="77">
        <v>16.161766900462617</v>
      </c>
      <c r="P79" s="78" t="s">
        <v>48</v>
      </c>
      <c r="Q79" s="79"/>
      <c r="R79" s="80"/>
      <c r="S79" s="81" t="s">
        <v>48</v>
      </c>
      <c r="T79" s="82">
        <v>339529.6520655746</v>
      </c>
      <c r="U79" s="83">
        <v>17047.592296286886</v>
      </c>
      <c r="V79" s="83">
        <v>44118.99793808904</v>
      </c>
      <c r="W79" s="84">
        <v>13895.401084681735</v>
      </c>
      <c r="X79" s="85" t="s">
        <v>53</v>
      </c>
      <c r="Y79" s="86" t="s">
        <v>53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0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673</v>
      </c>
      <c r="B80" s="65" t="s">
        <v>674</v>
      </c>
      <c r="C80" s="66" t="s">
        <v>675</v>
      </c>
      <c r="D80" s="67" t="s">
        <v>676</v>
      </c>
      <c r="E80" s="67" t="s">
        <v>677</v>
      </c>
      <c r="F80" s="68" t="s">
        <v>44</v>
      </c>
      <c r="G80" s="69" t="s">
        <v>678</v>
      </c>
      <c r="H80" s="70" t="s">
        <v>679</v>
      </c>
      <c r="I80" s="71">
        <v>5415736811</v>
      </c>
      <c r="J80" s="72" t="s">
        <v>84</v>
      </c>
      <c r="K80" s="73" t="s">
        <v>48</v>
      </c>
      <c r="L80" s="74" t="s">
        <v>49</v>
      </c>
      <c r="M80" s="75">
        <v>907.8535403830053</v>
      </c>
      <c r="N80" s="76" t="s">
        <v>50</v>
      </c>
      <c r="O80" s="77">
        <v>18.035882908404155</v>
      </c>
      <c r="P80" s="78" t="s">
        <v>48</v>
      </c>
      <c r="Q80" s="79"/>
      <c r="R80" s="80"/>
      <c r="S80" s="81" t="s">
        <v>51</v>
      </c>
      <c r="T80" s="82">
        <v>62902.24716826433</v>
      </c>
      <c r="U80" s="83">
        <v>2529.616559038956</v>
      </c>
      <c r="V80" s="83">
        <v>4861.30735906791</v>
      </c>
      <c r="W80" s="84">
        <v>1852.7705480904622</v>
      </c>
      <c r="X80" s="85" t="s">
        <v>53</v>
      </c>
      <c r="Y80" s="86" t="s">
        <v>53</v>
      </c>
      <c r="Z80" s="87">
        <f t="shared" si="10"/>
        <v>0</v>
      </c>
      <c r="AA80" s="88">
        <f t="shared" si="11"/>
        <v>1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1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680</v>
      </c>
      <c r="B81" s="65" t="s">
        <v>681</v>
      </c>
      <c r="C81" s="66" t="s">
        <v>682</v>
      </c>
      <c r="D81" s="67" t="s">
        <v>683</v>
      </c>
      <c r="E81" s="67" t="s">
        <v>684</v>
      </c>
      <c r="F81" s="68" t="s">
        <v>44</v>
      </c>
      <c r="G81" s="69" t="s">
        <v>685</v>
      </c>
      <c r="H81" s="70" t="s">
        <v>686</v>
      </c>
      <c r="I81" s="71">
        <v>5414931923</v>
      </c>
      <c r="J81" s="72" t="s">
        <v>76</v>
      </c>
      <c r="K81" s="73" t="s">
        <v>51</v>
      </c>
      <c r="L81" s="74" t="s">
        <v>49</v>
      </c>
      <c r="M81" s="75">
        <v>76.91785714285713</v>
      </c>
      <c r="N81" s="76" t="s">
        <v>50</v>
      </c>
      <c r="O81" s="77">
        <v>27.083333333333332</v>
      </c>
      <c r="P81" s="78" t="s">
        <v>51</v>
      </c>
      <c r="Q81" s="79"/>
      <c r="R81" s="80"/>
      <c r="S81" s="81" t="s">
        <v>51</v>
      </c>
      <c r="T81" s="82">
        <v>3472.5158158465156</v>
      </c>
      <c r="U81" s="83">
        <v>377.24757144373274</v>
      </c>
      <c r="V81" s="83">
        <v>619.7026306714732</v>
      </c>
      <c r="W81" s="84">
        <v>426.50302564897174</v>
      </c>
      <c r="X81" s="85" t="s">
        <v>52</v>
      </c>
      <c r="Y81" s="86" t="s">
        <v>52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8">
        <f t="shared" si="13"/>
        <v>0</v>
      </c>
      <c r="AD81" s="89" t="str">
        <f t="shared" si="14"/>
        <v>SRSA</v>
      </c>
      <c r="AE81" s="87">
        <f t="shared" si="15"/>
        <v>1</v>
      </c>
      <c r="AF81" s="88">
        <f t="shared" si="16"/>
        <v>1</v>
      </c>
      <c r="AG81" s="88" t="str">
        <f t="shared" si="17"/>
        <v>Initial</v>
      </c>
      <c r="AH81" s="89" t="str">
        <f t="shared" si="18"/>
        <v>-</v>
      </c>
      <c r="AI81" s="87" t="str">
        <f t="shared" si="19"/>
        <v>SRSA</v>
      </c>
    </row>
    <row r="82" spans="1:35" ht="12.75">
      <c r="A82" s="64" t="s">
        <v>687</v>
      </c>
      <c r="B82" s="65" t="s">
        <v>688</v>
      </c>
      <c r="C82" s="66" t="s">
        <v>689</v>
      </c>
      <c r="D82" s="67" t="s">
        <v>683</v>
      </c>
      <c r="E82" s="67" t="s">
        <v>684</v>
      </c>
      <c r="F82" s="68" t="s">
        <v>44</v>
      </c>
      <c r="G82" s="69" t="s">
        <v>685</v>
      </c>
      <c r="H82" s="70" t="s">
        <v>686</v>
      </c>
      <c r="I82" s="71">
        <v>5414932641</v>
      </c>
      <c r="J82" s="72" t="s">
        <v>76</v>
      </c>
      <c r="K82" s="73" t="s">
        <v>51</v>
      </c>
      <c r="L82" s="74" t="s">
        <v>49</v>
      </c>
      <c r="M82" s="75">
        <v>79.38028169014086</v>
      </c>
      <c r="N82" s="76" t="s">
        <v>50</v>
      </c>
      <c r="O82" s="77">
        <v>8.771929824561402</v>
      </c>
      <c r="P82" s="78" t="s">
        <v>48</v>
      </c>
      <c r="Q82" s="79"/>
      <c r="R82" s="80"/>
      <c r="S82" s="81" t="s">
        <v>51</v>
      </c>
      <c r="T82" s="82">
        <v>1400.6359370264313</v>
      </c>
      <c r="U82" s="83">
        <v>0</v>
      </c>
      <c r="V82" s="83">
        <v>132.1680359880427</v>
      </c>
      <c r="W82" s="84">
        <v>355.7622963625795</v>
      </c>
      <c r="X82" s="85" t="s">
        <v>52</v>
      </c>
      <c r="Y82" s="86" t="s">
        <v>52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8">
        <f t="shared" si="13"/>
        <v>0</v>
      </c>
      <c r="AD82" s="89" t="str">
        <f t="shared" si="14"/>
        <v>SRSA</v>
      </c>
      <c r="AE82" s="87">
        <f t="shared" si="15"/>
        <v>1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690</v>
      </c>
      <c r="B83" s="65" t="s">
        <v>691</v>
      </c>
      <c r="C83" s="66" t="s">
        <v>692</v>
      </c>
      <c r="D83" s="67" t="s">
        <v>693</v>
      </c>
      <c r="E83" s="67" t="s">
        <v>677</v>
      </c>
      <c r="F83" s="68" t="s">
        <v>44</v>
      </c>
      <c r="G83" s="69" t="s">
        <v>678</v>
      </c>
      <c r="H83" s="70" t="s">
        <v>694</v>
      </c>
      <c r="I83" s="71">
        <v>5415732426</v>
      </c>
      <c r="J83" s="72"/>
      <c r="K83" s="73"/>
      <c r="L83" s="74" t="s">
        <v>49</v>
      </c>
      <c r="M83" s="75"/>
      <c r="N83" s="90"/>
      <c r="O83" s="77" t="s">
        <v>389</v>
      </c>
      <c r="P83" s="78" t="s">
        <v>389</v>
      </c>
      <c r="Q83" s="79"/>
      <c r="R83" s="80"/>
      <c r="S83" s="81"/>
      <c r="T83" s="82"/>
      <c r="U83" s="83"/>
      <c r="V83" s="83"/>
      <c r="W83" s="84"/>
      <c r="X83" s="91"/>
      <c r="Y83" s="86"/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8">
        <f t="shared" si="13"/>
        <v>0</v>
      </c>
      <c r="AD83" s="89" t="str">
        <f t="shared" si="14"/>
        <v>-</v>
      </c>
      <c r="AE83" s="87">
        <f t="shared" si="15"/>
        <v>0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695</v>
      </c>
      <c r="B84" s="65" t="s">
        <v>696</v>
      </c>
      <c r="C84" s="66" t="s">
        <v>697</v>
      </c>
      <c r="D84" s="67" t="s">
        <v>698</v>
      </c>
      <c r="E84" s="67" t="s">
        <v>699</v>
      </c>
      <c r="F84" s="68" t="s">
        <v>44</v>
      </c>
      <c r="G84" s="69" t="s">
        <v>700</v>
      </c>
      <c r="H84" s="70" t="s">
        <v>701</v>
      </c>
      <c r="I84" s="71">
        <v>5413582473</v>
      </c>
      <c r="J84" s="72" t="s">
        <v>76</v>
      </c>
      <c r="K84" s="73" t="s">
        <v>51</v>
      </c>
      <c r="L84" s="74" t="s">
        <v>49</v>
      </c>
      <c r="M84" s="75">
        <v>70.47222222222221</v>
      </c>
      <c r="N84" s="76" t="s">
        <v>61</v>
      </c>
      <c r="O84" s="77">
        <v>28.30188679245283</v>
      </c>
      <c r="P84" s="78" t="s">
        <v>51</v>
      </c>
      <c r="Q84" s="79"/>
      <c r="R84" s="80"/>
      <c r="S84" s="81" t="s">
        <v>51</v>
      </c>
      <c r="T84" s="82">
        <v>3844.1205334739443</v>
      </c>
      <c r="U84" s="83">
        <v>202.6413472471585</v>
      </c>
      <c r="V84" s="83">
        <v>404.3924621662261</v>
      </c>
      <c r="W84" s="84">
        <v>482.4522780634543</v>
      </c>
      <c r="X84" s="85" t="s">
        <v>52</v>
      </c>
      <c r="Y84" s="86" t="s">
        <v>52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8">
        <f t="shared" si="13"/>
        <v>0</v>
      </c>
      <c r="AD84" s="89" t="str">
        <f t="shared" si="14"/>
        <v>SRSA</v>
      </c>
      <c r="AE84" s="87">
        <f t="shared" si="15"/>
        <v>1</v>
      </c>
      <c r="AF84" s="88">
        <f t="shared" si="16"/>
        <v>1</v>
      </c>
      <c r="AG84" s="88" t="str">
        <f t="shared" si="17"/>
        <v>Initial</v>
      </c>
      <c r="AH84" s="89" t="str">
        <f t="shared" si="18"/>
        <v>-</v>
      </c>
      <c r="AI84" s="87" t="str">
        <f t="shared" si="19"/>
        <v>SRSA</v>
      </c>
    </row>
    <row r="85" spans="1:35" ht="12.75">
      <c r="A85" s="64" t="s">
        <v>702</v>
      </c>
      <c r="B85" s="65" t="s">
        <v>703</v>
      </c>
      <c r="C85" s="66" t="s">
        <v>704</v>
      </c>
      <c r="D85" s="67" t="s">
        <v>705</v>
      </c>
      <c r="E85" s="67" t="s">
        <v>706</v>
      </c>
      <c r="F85" s="68" t="s">
        <v>44</v>
      </c>
      <c r="G85" s="69" t="s">
        <v>707</v>
      </c>
      <c r="H85" s="70" t="s">
        <v>708</v>
      </c>
      <c r="I85" s="71">
        <v>5419956626</v>
      </c>
      <c r="J85" s="72" t="s">
        <v>47</v>
      </c>
      <c r="K85" s="73" t="s">
        <v>48</v>
      </c>
      <c r="L85" s="74" t="s">
        <v>49</v>
      </c>
      <c r="M85" s="75">
        <v>856.1145150440392</v>
      </c>
      <c r="N85" s="76" t="s">
        <v>61</v>
      </c>
      <c r="O85" s="77">
        <v>14.606741573033707</v>
      </c>
      <c r="P85" s="78" t="s">
        <v>48</v>
      </c>
      <c r="Q85" s="79"/>
      <c r="R85" s="80"/>
      <c r="S85" s="81" t="s">
        <v>51</v>
      </c>
      <c r="T85" s="82">
        <v>32811.888143433775</v>
      </c>
      <c r="U85" s="83">
        <v>1205.4022326952124</v>
      </c>
      <c r="V85" s="83">
        <v>3041.2472720406317</v>
      </c>
      <c r="W85" s="84">
        <v>1003.0114278656794</v>
      </c>
      <c r="X85" s="85" t="s">
        <v>53</v>
      </c>
      <c r="Y85" s="86" t="s">
        <v>53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8">
        <f t="shared" si="13"/>
        <v>0</v>
      </c>
      <c r="AD85" s="89" t="str">
        <f t="shared" si="14"/>
        <v>-</v>
      </c>
      <c r="AE85" s="87">
        <f t="shared" si="15"/>
        <v>1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709</v>
      </c>
      <c r="B86" s="65" t="s">
        <v>710</v>
      </c>
      <c r="C86" s="66" t="s">
        <v>711</v>
      </c>
      <c r="D86" s="67" t="s">
        <v>712</v>
      </c>
      <c r="E86" s="67" t="s">
        <v>713</v>
      </c>
      <c r="F86" s="68" t="s">
        <v>44</v>
      </c>
      <c r="G86" s="69" t="s">
        <v>714</v>
      </c>
      <c r="H86" s="70" t="s">
        <v>715</v>
      </c>
      <c r="I86" s="71">
        <v>5414572175</v>
      </c>
      <c r="J86" s="72" t="s">
        <v>76</v>
      </c>
      <c r="K86" s="73" t="s">
        <v>51</v>
      </c>
      <c r="L86" s="74" t="s">
        <v>49</v>
      </c>
      <c r="M86" s="75">
        <v>157.01170756216612</v>
      </c>
      <c r="N86" s="76" t="s">
        <v>61</v>
      </c>
      <c r="O86" s="77">
        <v>11.194029850746269</v>
      </c>
      <c r="P86" s="78" t="s">
        <v>48</v>
      </c>
      <c r="Q86" s="79"/>
      <c r="R86" s="80"/>
      <c r="S86" s="81" t="s">
        <v>51</v>
      </c>
      <c r="T86" s="82">
        <v>6295.736042768769</v>
      </c>
      <c r="U86" s="83">
        <v>178.26739779572225</v>
      </c>
      <c r="V86" s="83">
        <v>515.9117952346141</v>
      </c>
      <c r="W86" s="84">
        <v>352.7795839627268</v>
      </c>
      <c r="X86" s="85" t="s">
        <v>52</v>
      </c>
      <c r="Y86" s="86" t="s">
        <v>52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8">
        <f t="shared" si="13"/>
        <v>0</v>
      </c>
      <c r="AD86" s="89" t="str">
        <f t="shared" si="14"/>
        <v>SRSA</v>
      </c>
      <c r="AE86" s="87">
        <f t="shared" si="15"/>
        <v>1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716</v>
      </c>
      <c r="B87" s="65" t="s">
        <v>717</v>
      </c>
      <c r="C87" s="66" t="s">
        <v>718</v>
      </c>
      <c r="D87" s="67" t="s">
        <v>719</v>
      </c>
      <c r="E87" s="67" t="s">
        <v>720</v>
      </c>
      <c r="F87" s="68" t="s">
        <v>44</v>
      </c>
      <c r="G87" s="69" t="s">
        <v>721</v>
      </c>
      <c r="H87" s="70" t="s">
        <v>722</v>
      </c>
      <c r="I87" s="71">
        <v>5416676000</v>
      </c>
      <c r="J87" s="72" t="s">
        <v>84</v>
      </c>
      <c r="K87" s="73" t="s">
        <v>48</v>
      </c>
      <c r="L87" s="74" t="s">
        <v>49</v>
      </c>
      <c r="M87" s="75">
        <v>4409.140867227227</v>
      </c>
      <c r="N87" s="76" t="s">
        <v>61</v>
      </c>
      <c r="O87" s="77">
        <v>16.310807836231564</v>
      </c>
      <c r="P87" s="78" t="s">
        <v>48</v>
      </c>
      <c r="Q87" s="79"/>
      <c r="R87" s="80"/>
      <c r="S87" s="81" t="s">
        <v>51</v>
      </c>
      <c r="T87" s="82">
        <v>237020.43950292977</v>
      </c>
      <c r="U87" s="83">
        <v>8834.446592040964</v>
      </c>
      <c r="V87" s="83">
        <v>19170.369579045822</v>
      </c>
      <c r="W87" s="84">
        <v>5268.566046066011</v>
      </c>
      <c r="X87" s="85" t="s">
        <v>53</v>
      </c>
      <c r="Y87" s="86" t="s">
        <v>53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1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723</v>
      </c>
      <c r="B88" s="65" t="s">
        <v>724</v>
      </c>
      <c r="C88" s="66" t="s">
        <v>725</v>
      </c>
      <c r="D88" s="67" t="s">
        <v>726</v>
      </c>
      <c r="E88" s="67" t="s">
        <v>727</v>
      </c>
      <c r="F88" s="68" t="s">
        <v>44</v>
      </c>
      <c r="G88" s="69" t="s">
        <v>728</v>
      </c>
      <c r="H88" s="70" t="s">
        <v>729</v>
      </c>
      <c r="I88" s="71">
        <v>5416935600</v>
      </c>
      <c r="J88" s="72"/>
      <c r="K88" s="73"/>
      <c r="L88" s="74" t="s">
        <v>49</v>
      </c>
      <c r="M88" s="75"/>
      <c r="N88" s="90"/>
      <c r="O88" s="77" t="s">
        <v>389</v>
      </c>
      <c r="P88" s="78" t="s">
        <v>389</v>
      </c>
      <c r="Q88" s="79"/>
      <c r="R88" s="80"/>
      <c r="S88" s="81"/>
      <c r="T88" s="82"/>
      <c r="U88" s="83"/>
      <c r="V88" s="83"/>
      <c r="W88" s="84"/>
      <c r="X88" s="91"/>
      <c r="Y88" s="86"/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0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730</v>
      </c>
      <c r="B89" s="65" t="s">
        <v>731</v>
      </c>
      <c r="C89" s="66" t="s">
        <v>732</v>
      </c>
      <c r="D89" s="67" t="s">
        <v>733</v>
      </c>
      <c r="E89" s="67" t="s">
        <v>734</v>
      </c>
      <c r="F89" s="68" t="s">
        <v>44</v>
      </c>
      <c r="G89" s="69" t="s">
        <v>735</v>
      </c>
      <c r="H89" s="70" t="s">
        <v>736</v>
      </c>
      <c r="I89" s="71">
        <v>5038441500</v>
      </c>
      <c r="J89" s="72" t="s">
        <v>737</v>
      </c>
      <c r="K89" s="73" t="s">
        <v>48</v>
      </c>
      <c r="L89" s="74" t="s">
        <v>49</v>
      </c>
      <c r="M89" s="75">
        <v>18708.627851052664</v>
      </c>
      <c r="N89" s="76" t="s">
        <v>61</v>
      </c>
      <c r="O89" s="77">
        <v>10.607319312666696</v>
      </c>
      <c r="P89" s="78" t="s">
        <v>48</v>
      </c>
      <c r="Q89" s="79"/>
      <c r="R89" s="80"/>
      <c r="S89" s="81" t="s">
        <v>48</v>
      </c>
      <c r="T89" s="82">
        <v>654250.3121742997</v>
      </c>
      <c r="U89" s="83">
        <v>27240.974160235543</v>
      </c>
      <c r="V89" s="83">
        <v>69077.07575899715</v>
      </c>
      <c r="W89" s="84">
        <v>22965.63536951372</v>
      </c>
      <c r="X89" s="85" t="s">
        <v>53</v>
      </c>
      <c r="Y89" s="86" t="s">
        <v>53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738</v>
      </c>
      <c r="B90" s="65" t="s">
        <v>739</v>
      </c>
      <c r="C90" s="66" t="s">
        <v>740</v>
      </c>
      <c r="D90" s="67" t="s">
        <v>741</v>
      </c>
      <c r="E90" s="67" t="s">
        <v>742</v>
      </c>
      <c r="F90" s="68" t="s">
        <v>44</v>
      </c>
      <c r="G90" s="69" t="s">
        <v>743</v>
      </c>
      <c r="H90" s="70" t="s">
        <v>744</v>
      </c>
      <c r="I90" s="71">
        <v>5413862511</v>
      </c>
      <c r="J90" s="72" t="s">
        <v>84</v>
      </c>
      <c r="K90" s="73" t="s">
        <v>48</v>
      </c>
      <c r="L90" s="74" t="s">
        <v>49</v>
      </c>
      <c r="M90" s="75">
        <v>3673.372398442864</v>
      </c>
      <c r="N90" s="76" t="s">
        <v>61</v>
      </c>
      <c r="O90" s="77">
        <v>19.531639262580967</v>
      </c>
      <c r="P90" s="78" t="s">
        <v>48</v>
      </c>
      <c r="Q90" s="79"/>
      <c r="R90" s="80"/>
      <c r="S90" s="81" t="s">
        <v>51</v>
      </c>
      <c r="T90" s="82">
        <v>201650.86645203293</v>
      </c>
      <c r="U90" s="83">
        <v>8111.459880929866</v>
      </c>
      <c r="V90" s="83">
        <v>17255.46684191731</v>
      </c>
      <c r="W90" s="84">
        <v>4923.60762085571</v>
      </c>
      <c r="X90" s="85" t="s">
        <v>53</v>
      </c>
      <c r="Y90" s="86" t="s">
        <v>53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1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745</v>
      </c>
      <c r="B91" s="65" t="s">
        <v>746</v>
      </c>
      <c r="C91" s="66" t="s">
        <v>747</v>
      </c>
      <c r="D91" s="67" t="s">
        <v>748</v>
      </c>
      <c r="E91" s="67" t="s">
        <v>749</v>
      </c>
      <c r="F91" s="68" t="s">
        <v>44</v>
      </c>
      <c r="G91" s="69" t="s">
        <v>750</v>
      </c>
      <c r="H91" s="70" t="s">
        <v>751</v>
      </c>
      <c r="I91" s="71">
        <v>5418692204</v>
      </c>
      <c r="J91" s="72" t="s">
        <v>76</v>
      </c>
      <c r="K91" s="73" t="s">
        <v>51</v>
      </c>
      <c r="L91" s="74" t="s">
        <v>49</v>
      </c>
      <c r="M91" s="75">
        <v>76.265306122449</v>
      </c>
      <c r="N91" s="76" t="s">
        <v>50</v>
      </c>
      <c r="O91" s="77">
        <v>26.666666666666668</v>
      </c>
      <c r="P91" s="78" t="s">
        <v>51</v>
      </c>
      <c r="Q91" s="79"/>
      <c r="R91" s="80"/>
      <c r="S91" s="81" t="s">
        <v>51</v>
      </c>
      <c r="T91" s="82">
        <v>12381.334478871286</v>
      </c>
      <c r="U91" s="83">
        <v>390.02267654984894</v>
      </c>
      <c r="V91" s="83">
        <v>645.5453329555354</v>
      </c>
      <c r="W91" s="84">
        <v>568.5453674604944</v>
      </c>
      <c r="X91" s="85" t="s">
        <v>52</v>
      </c>
      <c r="Y91" s="86" t="s">
        <v>52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8">
        <f t="shared" si="13"/>
        <v>0</v>
      </c>
      <c r="AD91" s="89" t="str">
        <f t="shared" si="14"/>
        <v>SRSA</v>
      </c>
      <c r="AE91" s="87">
        <f t="shared" si="15"/>
        <v>1</v>
      </c>
      <c r="AF91" s="88">
        <f t="shared" si="16"/>
        <v>1</v>
      </c>
      <c r="AG91" s="88" t="str">
        <f t="shared" si="17"/>
        <v>Initial</v>
      </c>
      <c r="AH91" s="89" t="str">
        <f t="shared" si="18"/>
        <v>-</v>
      </c>
      <c r="AI91" s="87" t="str">
        <f t="shared" si="19"/>
        <v>SRSA</v>
      </c>
    </row>
    <row r="92" spans="1:35" ht="12.75">
      <c r="A92" s="64" t="s">
        <v>752</v>
      </c>
      <c r="B92" s="65" t="s">
        <v>753</v>
      </c>
      <c r="C92" s="66" t="s">
        <v>754</v>
      </c>
      <c r="D92" s="67" t="s">
        <v>755</v>
      </c>
      <c r="E92" s="67" t="s">
        <v>756</v>
      </c>
      <c r="F92" s="68" t="s">
        <v>44</v>
      </c>
      <c r="G92" s="69" t="s">
        <v>757</v>
      </c>
      <c r="H92" s="70" t="s">
        <v>758</v>
      </c>
      <c r="I92" s="71">
        <v>5415345331</v>
      </c>
      <c r="J92" s="72" t="s">
        <v>76</v>
      </c>
      <c r="K92" s="73" t="s">
        <v>51</v>
      </c>
      <c r="L92" s="74" t="s">
        <v>49</v>
      </c>
      <c r="M92" s="75">
        <v>299.15340909090907</v>
      </c>
      <c r="N92" s="76" t="s">
        <v>61</v>
      </c>
      <c r="O92" s="77">
        <v>8.396946564885496</v>
      </c>
      <c r="P92" s="78" t="s">
        <v>48</v>
      </c>
      <c r="Q92" s="79"/>
      <c r="R92" s="80"/>
      <c r="S92" s="81" t="s">
        <v>51</v>
      </c>
      <c r="T92" s="82">
        <v>13909.961371600757</v>
      </c>
      <c r="U92" s="83">
        <v>261.0684397897739</v>
      </c>
      <c r="V92" s="83">
        <v>869.9029773849311</v>
      </c>
      <c r="W92" s="84">
        <v>368.51811881123433</v>
      </c>
      <c r="X92" s="85" t="s">
        <v>52</v>
      </c>
      <c r="Y92" s="86" t="s">
        <v>52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SRSA</v>
      </c>
      <c r="AE92" s="87">
        <f t="shared" si="15"/>
        <v>1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759</v>
      </c>
      <c r="B93" s="65" t="s">
        <v>760</v>
      </c>
      <c r="C93" s="66" t="s">
        <v>761</v>
      </c>
      <c r="D93" s="67" t="s">
        <v>762</v>
      </c>
      <c r="E93" s="67" t="s">
        <v>763</v>
      </c>
      <c r="F93" s="68" t="s">
        <v>44</v>
      </c>
      <c r="G93" s="69" t="s">
        <v>764</v>
      </c>
      <c r="H93" s="70" t="s">
        <v>765</v>
      </c>
      <c r="I93" s="71">
        <v>5414227131</v>
      </c>
      <c r="J93" s="72" t="s">
        <v>76</v>
      </c>
      <c r="K93" s="73" t="s">
        <v>51</v>
      </c>
      <c r="L93" s="74" t="s">
        <v>49</v>
      </c>
      <c r="M93" s="75">
        <v>149.16107382550342</v>
      </c>
      <c r="N93" s="76" t="s">
        <v>50</v>
      </c>
      <c r="O93" s="77">
        <v>5.298013245033113</v>
      </c>
      <c r="P93" s="78" t="s">
        <v>48</v>
      </c>
      <c r="Q93" s="79"/>
      <c r="R93" s="80"/>
      <c r="S93" s="81" t="s">
        <v>51</v>
      </c>
      <c r="T93" s="82">
        <v>1882.4571387261906</v>
      </c>
      <c r="U93" s="83">
        <v>35.09443249368759</v>
      </c>
      <c r="V93" s="83">
        <v>321.7895355565802</v>
      </c>
      <c r="W93" s="84">
        <v>597.5163745932495</v>
      </c>
      <c r="X93" s="85" t="s">
        <v>52</v>
      </c>
      <c r="Y93" s="86" t="s">
        <v>52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SRSA</v>
      </c>
      <c r="AE93" s="87">
        <f t="shared" si="15"/>
        <v>1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77</v>
      </c>
      <c r="B94" s="65" t="s">
        <v>78</v>
      </c>
      <c r="C94" s="66" t="s">
        <v>79</v>
      </c>
      <c r="D94" s="67" t="s">
        <v>80</v>
      </c>
      <c r="E94" s="67" t="s">
        <v>81</v>
      </c>
      <c r="F94" s="68" t="s">
        <v>44</v>
      </c>
      <c r="G94" s="69" t="s">
        <v>82</v>
      </c>
      <c r="H94" s="70" t="s">
        <v>83</v>
      </c>
      <c r="I94" s="71">
        <v>5414756192</v>
      </c>
      <c r="J94" s="72" t="s">
        <v>84</v>
      </c>
      <c r="K94" s="73" t="s">
        <v>48</v>
      </c>
      <c r="L94" s="74" t="s">
        <v>49</v>
      </c>
      <c r="M94" s="75">
        <v>2745.2966657254715</v>
      </c>
      <c r="N94" s="76" t="s">
        <v>61</v>
      </c>
      <c r="O94" s="77">
        <v>23.61747632141766</v>
      </c>
      <c r="P94" s="78" t="s">
        <v>51</v>
      </c>
      <c r="Q94" s="79"/>
      <c r="R94" s="80"/>
      <c r="S94" s="81" t="s">
        <v>51</v>
      </c>
      <c r="T94" s="82">
        <v>195782.42053362678</v>
      </c>
      <c r="U94" s="83">
        <v>8934.837917497016</v>
      </c>
      <c r="V94" s="83">
        <v>16420.66667614458</v>
      </c>
      <c r="W94" s="84">
        <v>6520.733965504514</v>
      </c>
      <c r="X94" s="85" t="s">
        <v>53</v>
      </c>
      <c r="Y94" s="86" t="s">
        <v>53</v>
      </c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1</v>
      </c>
      <c r="AF94" s="88">
        <f t="shared" si="16"/>
        <v>1</v>
      </c>
      <c r="AG94" s="88" t="str">
        <f t="shared" si="17"/>
        <v>Initial</v>
      </c>
      <c r="AH94" s="89" t="str">
        <f t="shared" si="18"/>
        <v>RLIS</v>
      </c>
      <c r="AI94" s="87">
        <f t="shared" si="19"/>
        <v>0</v>
      </c>
    </row>
    <row r="95" spans="1:35" ht="12.75">
      <c r="A95" s="64" t="s">
        <v>766</v>
      </c>
      <c r="B95" s="65" t="s">
        <v>767</v>
      </c>
      <c r="C95" s="66" t="s">
        <v>768</v>
      </c>
      <c r="D95" s="67" t="s">
        <v>769</v>
      </c>
      <c r="E95" s="67" t="s">
        <v>81</v>
      </c>
      <c r="F95" s="68" t="s">
        <v>44</v>
      </c>
      <c r="G95" s="69" t="s">
        <v>82</v>
      </c>
      <c r="H95" s="70" t="s">
        <v>770</v>
      </c>
      <c r="I95" s="71">
        <v>5414752804</v>
      </c>
      <c r="J95" s="72"/>
      <c r="K95" s="73"/>
      <c r="L95" s="74" t="s">
        <v>49</v>
      </c>
      <c r="M95" s="75"/>
      <c r="N95" s="90"/>
      <c r="O95" s="77" t="s">
        <v>389</v>
      </c>
      <c r="P95" s="78" t="s">
        <v>389</v>
      </c>
      <c r="Q95" s="79"/>
      <c r="R95" s="80"/>
      <c r="S95" s="81"/>
      <c r="T95" s="82"/>
      <c r="U95" s="83"/>
      <c r="V95" s="83"/>
      <c r="W95" s="84"/>
      <c r="X95" s="91"/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0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771</v>
      </c>
      <c r="B96" s="65" t="s">
        <v>772</v>
      </c>
      <c r="C96" s="66" t="s">
        <v>773</v>
      </c>
      <c r="D96" s="67" t="s">
        <v>774</v>
      </c>
      <c r="E96" s="67" t="s">
        <v>775</v>
      </c>
      <c r="F96" s="68" t="s">
        <v>44</v>
      </c>
      <c r="G96" s="69" t="s">
        <v>776</v>
      </c>
      <c r="H96" s="70" t="s">
        <v>777</v>
      </c>
      <c r="I96" s="71">
        <v>5413273337</v>
      </c>
      <c r="J96" s="72" t="s">
        <v>345</v>
      </c>
      <c r="K96" s="73" t="s">
        <v>48</v>
      </c>
      <c r="L96" s="74" t="s">
        <v>49</v>
      </c>
      <c r="M96" s="75">
        <v>834.6152375815369</v>
      </c>
      <c r="N96" s="76" t="s">
        <v>61</v>
      </c>
      <c r="O96" s="77">
        <v>18.94238358326756</v>
      </c>
      <c r="P96" s="78" t="s">
        <v>48</v>
      </c>
      <c r="Q96" s="79"/>
      <c r="R96" s="80"/>
      <c r="S96" s="81" t="s">
        <v>48</v>
      </c>
      <c r="T96" s="82">
        <v>55551.064352091176</v>
      </c>
      <c r="U96" s="83">
        <v>2785.967384440615</v>
      </c>
      <c r="V96" s="83">
        <v>5126.25608565656</v>
      </c>
      <c r="W96" s="84">
        <v>2008.8824578229428</v>
      </c>
      <c r="X96" s="85" t="s">
        <v>53</v>
      </c>
      <c r="Y96" s="86" t="s">
        <v>53</v>
      </c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0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778</v>
      </c>
      <c r="B97" s="65" t="s">
        <v>779</v>
      </c>
      <c r="C97" s="66" t="s">
        <v>780</v>
      </c>
      <c r="D97" s="67" t="s">
        <v>781</v>
      </c>
      <c r="E97" s="67" t="s">
        <v>782</v>
      </c>
      <c r="F97" s="68" t="s">
        <v>44</v>
      </c>
      <c r="G97" s="69" t="s">
        <v>783</v>
      </c>
      <c r="H97" s="70" t="s">
        <v>784</v>
      </c>
      <c r="I97" s="71">
        <v>5037552451</v>
      </c>
      <c r="J97" s="72" t="s">
        <v>76</v>
      </c>
      <c r="K97" s="73" t="s">
        <v>51</v>
      </c>
      <c r="L97" s="74" t="s">
        <v>49</v>
      </c>
      <c r="M97" s="75">
        <v>146.57625692054472</v>
      </c>
      <c r="N97" s="76" t="s">
        <v>61</v>
      </c>
      <c r="O97" s="77">
        <v>10.884353741496598</v>
      </c>
      <c r="P97" s="78" t="s">
        <v>48</v>
      </c>
      <c r="Q97" s="79"/>
      <c r="R97" s="80"/>
      <c r="S97" s="81" t="s">
        <v>51</v>
      </c>
      <c r="T97" s="82">
        <v>0</v>
      </c>
      <c r="U97" s="83">
        <v>0</v>
      </c>
      <c r="V97" s="83">
        <v>0</v>
      </c>
      <c r="W97" s="84">
        <v>0</v>
      </c>
      <c r="X97" s="85" t="s">
        <v>52</v>
      </c>
      <c r="Y97" s="86" t="s">
        <v>53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8">
        <f t="shared" si="13"/>
        <v>0</v>
      </c>
      <c r="AD97" s="89" t="str">
        <f t="shared" si="14"/>
        <v>SRSA</v>
      </c>
      <c r="AE97" s="87">
        <f t="shared" si="15"/>
        <v>1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785</v>
      </c>
      <c r="B98" s="65" t="s">
        <v>786</v>
      </c>
      <c r="C98" s="66" t="s">
        <v>787</v>
      </c>
      <c r="D98" s="67" t="s">
        <v>788</v>
      </c>
      <c r="E98" s="67" t="s">
        <v>789</v>
      </c>
      <c r="F98" s="68" t="s">
        <v>44</v>
      </c>
      <c r="G98" s="69" t="s">
        <v>790</v>
      </c>
      <c r="H98" s="70" t="s">
        <v>791</v>
      </c>
      <c r="I98" s="71">
        <v>5415751280</v>
      </c>
      <c r="J98" s="72" t="s">
        <v>76</v>
      </c>
      <c r="K98" s="73" t="s">
        <v>51</v>
      </c>
      <c r="L98" s="74" t="s">
        <v>49</v>
      </c>
      <c r="M98" s="75">
        <v>715.0591728236471</v>
      </c>
      <c r="N98" s="76" t="s">
        <v>50</v>
      </c>
      <c r="O98" s="77">
        <v>16.628175519630485</v>
      </c>
      <c r="P98" s="78" t="s">
        <v>48</v>
      </c>
      <c r="Q98" s="79"/>
      <c r="R98" s="80"/>
      <c r="S98" s="81" t="s">
        <v>51</v>
      </c>
      <c r="T98" s="82">
        <v>41681.27749942432</v>
      </c>
      <c r="U98" s="83">
        <v>2008.7444936652619</v>
      </c>
      <c r="V98" s="83">
        <v>3917.1712111157085</v>
      </c>
      <c r="W98" s="84">
        <v>1224.2045048985565</v>
      </c>
      <c r="X98" s="85" t="s">
        <v>52</v>
      </c>
      <c r="Y98" s="86" t="s">
        <v>52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8">
        <f t="shared" si="13"/>
        <v>0</v>
      </c>
      <c r="AD98" s="89" t="str">
        <f t="shared" si="14"/>
        <v>SRSA</v>
      </c>
      <c r="AE98" s="87">
        <f t="shared" si="15"/>
        <v>1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792</v>
      </c>
      <c r="B99" s="65" t="s">
        <v>793</v>
      </c>
      <c r="C99" s="66" t="s">
        <v>794</v>
      </c>
      <c r="D99" s="67" t="s">
        <v>795</v>
      </c>
      <c r="E99" s="67" t="s">
        <v>796</v>
      </c>
      <c r="F99" s="68" t="s">
        <v>44</v>
      </c>
      <c r="G99" s="69" t="s">
        <v>797</v>
      </c>
      <c r="H99" s="70" t="s">
        <v>798</v>
      </c>
      <c r="I99" s="71">
        <v>5415862213</v>
      </c>
      <c r="J99" s="72" t="s">
        <v>76</v>
      </c>
      <c r="K99" s="73" t="s">
        <v>51</v>
      </c>
      <c r="L99" s="74" t="s">
        <v>49</v>
      </c>
      <c r="M99" s="75">
        <v>74.52520734321125</v>
      </c>
      <c r="N99" s="76" t="s">
        <v>61</v>
      </c>
      <c r="O99" s="77">
        <v>26.190476190476193</v>
      </c>
      <c r="P99" s="78" t="s">
        <v>51</v>
      </c>
      <c r="Q99" s="79"/>
      <c r="R99" s="80"/>
      <c r="S99" s="81" t="s">
        <v>51</v>
      </c>
      <c r="T99" s="82">
        <v>13400.23173606469</v>
      </c>
      <c r="U99" s="83">
        <v>469.6366481142916</v>
      </c>
      <c r="V99" s="83">
        <v>738.5137340958391</v>
      </c>
      <c r="W99" s="84">
        <v>651.1015665078186</v>
      </c>
      <c r="X99" s="85" t="s">
        <v>52</v>
      </c>
      <c r="Y99" s="86" t="s">
        <v>52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8">
        <f t="shared" si="13"/>
        <v>0</v>
      </c>
      <c r="AD99" s="89" t="str">
        <f t="shared" si="14"/>
        <v>SRSA</v>
      </c>
      <c r="AE99" s="87">
        <f t="shared" si="15"/>
        <v>1</v>
      </c>
      <c r="AF99" s="88">
        <f t="shared" si="16"/>
        <v>1</v>
      </c>
      <c r="AG99" s="88" t="str">
        <f t="shared" si="17"/>
        <v>Initial</v>
      </c>
      <c r="AH99" s="89" t="str">
        <f t="shared" si="18"/>
        <v>-</v>
      </c>
      <c r="AI99" s="87" t="str">
        <f t="shared" si="19"/>
        <v>SRSA</v>
      </c>
    </row>
    <row r="100" spans="1:35" ht="12.75">
      <c r="A100" s="64" t="s">
        <v>799</v>
      </c>
      <c r="B100" s="65" t="s">
        <v>800</v>
      </c>
      <c r="C100" s="66" t="s">
        <v>801</v>
      </c>
      <c r="D100" s="67" t="s">
        <v>802</v>
      </c>
      <c r="E100" s="67" t="s">
        <v>803</v>
      </c>
      <c r="F100" s="68" t="s">
        <v>44</v>
      </c>
      <c r="G100" s="69" t="s">
        <v>804</v>
      </c>
      <c r="H100" s="70" t="s">
        <v>805</v>
      </c>
      <c r="I100" s="71">
        <v>5414327311</v>
      </c>
      <c r="J100" s="72" t="s">
        <v>76</v>
      </c>
      <c r="K100" s="73" t="s">
        <v>51</v>
      </c>
      <c r="L100" s="74" t="s">
        <v>49</v>
      </c>
      <c r="M100" s="75">
        <v>227.47268752975774</v>
      </c>
      <c r="N100" s="76" t="s">
        <v>50</v>
      </c>
      <c r="O100" s="77">
        <v>13.924050632911392</v>
      </c>
      <c r="P100" s="78" t="s">
        <v>48</v>
      </c>
      <c r="Q100" s="79"/>
      <c r="R100" s="80"/>
      <c r="S100" s="81" t="s">
        <v>51</v>
      </c>
      <c r="T100" s="82">
        <v>26860.244864402142</v>
      </c>
      <c r="U100" s="83">
        <v>536.0844331527413</v>
      </c>
      <c r="V100" s="83">
        <v>1121.970301895001</v>
      </c>
      <c r="W100" s="84">
        <v>395.4245601933766</v>
      </c>
      <c r="X100" s="85" t="s">
        <v>52</v>
      </c>
      <c r="Y100" s="86" t="s">
        <v>52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SRSA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806</v>
      </c>
      <c r="B101" s="65" t="s">
        <v>807</v>
      </c>
      <c r="C101" s="66" t="s">
        <v>808</v>
      </c>
      <c r="D101" s="67" t="s">
        <v>809</v>
      </c>
      <c r="E101" s="67" t="s">
        <v>810</v>
      </c>
      <c r="F101" s="68" t="s">
        <v>44</v>
      </c>
      <c r="G101" s="69" t="s">
        <v>811</v>
      </c>
      <c r="H101" s="70" t="s">
        <v>812</v>
      </c>
      <c r="I101" s="71">
        <v>5419986311</v>
      </c>
      <c r="J101" s="72" t="s">
        <v>345</v>
      </c>
      <c r="K101" s="73" t="s">
        <v>48</v>
      </c>
      <c r="L101" s="74" t="s">
        <v>49</v>
      </c>
      <c r="M101" s="75">
        <v>1719.9682966040061</v>
      </c>
      <c r="N101" s="76" t="s">
        <v>61</v>
      </c>
      <c r="O101" s="77">
        <v>12.657636618402615</v>
      </c>
      <c r="P101" s="78" t="s">
        <v>48</v>
      </c>
      <c r="Q101" s="79"/>
      <c r="R101" s="80"/>
      <c r="S101" s="81" t="s">
        <v>48</v>
      </c>
      <c r="T101" s="82">
        <v>84120.18443189499</v>
      </c>
      <c r="U101" s="83">
        <v>3606.185247932089</v>
      </c>
      <c r="V101" s="83">
        <v>7778.137250752519</v>
      </c>
      <c r="W101" s="84">
        <v>2119.3039501106086</v>
      </c>
      <c r="X101" s="85" t="s">
        <v>53</v>
      </c>
      <c r="Y101" s="86" t="s">
        <v>53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0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813</v>
      </c>
      <c r="B102" s="65" t="s">
        <v>814</v>
      </c>
      <c r="C102" s="66" t="s">
        <v>815</v>
      </c>
      <c r="D102" s="67" t="s">
        <v>816</v>
      </c>
      <c r="E102" s="67" t="s">
        <v>179</v>
      </c>
      <c r="F102" s="68" t="s">
        <v>44</v>
      </c>
      <c r="G102" s="69" t="s">
        <v>180</v>
      </c>
      <c r="H102" s="70" t="s">
        <v>817</v>
      </c>
      <c r="I102" s="71">
        <v>5412773261</v>
      </c>
      <c r="J102" s="72" t="s">
        <v>76</v>
      </c>
      <c r="K102" s="73" t="s">
        <v>51</v>
      </c>
      <c r="L102" s="74" t="s">
        <v>49</v>
      </c>
      <c r="M102" s="75">
        <v>13.177122877122876</v>
      </c>
      <c r="N102" s="76" t="s">
        <v>61</v>
      </c>
      <c r="O102" s="77">
        <v>19.047619047619047</v>
      </c>
      <c r="P102" s="78" t="s">
        <v>48</v>
      </c>
      <c r="Q102" s="79"/>
      <c r="R102" s="80"/>
      <c r="S102" s="81" t="s">
        <v>51</v>
      </c>
      <c r="T102" s="82">
        <v>1609.173890122253</v>
      </c>
      <c r="U102" s="83">
        <v>0</v>
      </c>
      <c r="V102" s="83">
        <v>21.146713951860463</v>
      </c>
      <c r="W102" s="84">
        <v>142.52177233065385</v>
      </c>
      <c r="X102" s="85" t="s">
        <v>52</v>
      </c>
      <c r="Y102" s="86" t="s">
        <v>52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8">
        <f t="shared" si="13"/>
        <v>0</v>
      </c>
      <c r="AD102" s="89" t="str">
        <f t="shared" si="14"/>
        <v>SRSA</v>
      </c>
      <c r="AE102" s="87">
        <f t="shared" si="15"/>
        <v>1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85</v>
      </c>
      <c r="B103" s="65" t="s">
        <v>86</v>
      </c>
      <c r="C103" s="66" t="s">
        <v>87</v>
      </c>
      <c r="D103" s="67" t="s">
        <v>88</v>
      </c>
      <c r="E103" s="67" t="s">
        <v>89</v>
      </c>
      <c r="F103" s="68" t="s">
        <v>44</v>
      </c>
      <c r="G103" s="69" t="s">
        <v>90</v>
      </c>
      <c r="H103" s="70" t="s">
        <v>91</v>
      </c>
      <c r="I103" s="71">
        <v>5418835000</v>
      </c>
      <c r="J103" s="72" t="s">
        <v>84</v>
      </c>
      <c r="K103" s="73" t="s">
        <v>48</v>
      </c>
      <c r="L103" s="74" t="s">
        <v>49</v>
      </c>
      <c r="M103" s="75">
        <v>6117.539102211865</v>
      </c>
      <c r="N103" s="76" t="s">
        <v>61</v>
      </c>
      <c r="O103" s="77">
        <v>21.959052589321555</v>
      </c>
      <c r="P103" s="78" t="s">
        <v>51</v>
      </c>
      <c r="Q103" s="79"/>
      <c r="R103" s="80"/>
      <c r="S103" s="81" t="s">
        <v>51</v>
      </c>
      <c r="T103" s="82">
        <v>419766.01279574935</v>
      </c>
      <c r="U103" s="83">
        <v>17965.925959730106</v>
      </c>
      <c r="V103" s="83">
        <v>34877.48825116142</v>
      </c>
      <c r="W103" s="84">
        <v>15691.426045161887</v>
      </c>
      <c r="X103" s="85" t="s">
        <v>53</v>
      </c>
      <c r="Y103" s="86" t="s">
        <v>53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1</v>
      </c>
      <c r="AG103" s="88" t="str">
        <f t="shared" si="17"/>
        <v>Initial</v>
      </c>
      <c r="AH103" s="89" t="str">
        <f t="shared" si="18"/>
        <v>RLIS</v>
      </c>
      <c r="AI103" s="87">
        <f t="shared" si="19"/>
        <v>0</v>
      </c>
    </row>
    <row r="104" spans="1:35" ht="12.75">
      <c r="A104" s="64" t="s">
        <v>92</v>
      </c>
      <c r="B104" s="65" t="s">
        <v>93</v>
      </c>
      <c r="C104" s="66" t="s">
        <v>94</v>
      </c>
      <c r="D104" s="67" t="s">
        <v>95</v>
      </c>
      <c r="E104" s="67" t="s">
        <v>89</v>
      </c>
      <c r="F104" s="68" t="s">
        <v>44</v>
      </c>
      <c r="G104" s="69" t="s">
        <v>90</v>
      </c>
      <c r="H104" s="70" t="s">
        <v>96</v>
      </c>
      <c r="I104" s="71">
        <v>5418834700</v>
      </c>
      <c r="J104" s="72" t="s">
        <v>47</v>
      </c>
      <c r="K104" s="73" t="s">
        <v>48</v>
      </c>
      <c r="L104" s="74" t="s">
        <v>49</v>
      </c>
      <c r="M104" s="75">
        <v>3647.2742662129313</v>
      </c>
      <c r="N104" s="76" t="s">
        <v>61</v>
      </c>
      <c r="O104" s="77">
        <v>25.931854562085526</v>
      </c>
      <c r="P104" s="78" t="s">
        <v>51</v>
      </c>
      <c r="Q104" s="79"/>
      <c r="R104" s="80"/>
      <c r="S104" s="81" t="s">
        <v>51</v>
      </c>
      <c r="T104" s="82">
        <v>293092.97777872</v>
      </c>
      <c r="U104" s="83">
        <v>11084.699602011404</v>
      </c>
      <c r="V104" s="83">
        <v>21424.87035458412</v>
      </c>
      <c r="W104" s="84">
        <v>8833.516239953722</v>
      </c>
      <c r="X104" s="85" t="s">
        <v>53</v>
      </c>
      <c r="Y104" s="86" t="s">
        <v>53</v>
      </c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8">
        <f t="shared" si="13"/>
        <v>0</v>
      </c>
      <c r="AD104" s="89" t="str">
        <f t="shared" si="14"/>
        <v>-</v>
      </c>
      <c r="AE104" s="87">
        <f t="shared" si="15"/>
        <v>1</v>
      </c>
      <c r="AF104" s="88">
        <f t="shared" si="16"/>
        <v>1</v>
      </c>
      <c r="AG104" s="88" t="str">
        <f t="shared" si="17"/>
        <v>Initial</v>
      </c>
      <c r="AH104" s="89" t="str">
        <f t="shared" si="18"/>
        <v>RLIS</v>
      </c>
      <c r="AI104" s="87">
        <f t="shared" si="19"/>
        <v>0</v>
      </c>
    </row>
    <row r="105" spans="1:35" ht="12.75">
      <c r="A105" s="64" t="s">
        <v>818</v>
      </c>
      <c r="B105" s="65" t="s">
        <v>819</v>
      </c>
      <c r="C105" s="66" t="s">
        <v>820</v>
      </c>
      <c r="D105" s="67" t="s">
        <v>821</v>
      </c>
      <c r="E105" s="67" t="s">
        <v>249</v>
      </c>
      <c r="F105" s="68" t="s">
        <v>44</v>
      </c>
      <c r="G105" s="69" t="s">
        <v>250</v>
      </c>
      <c r="H105" s="70" t="s">
        <v>822</v>
      </c>
      <c r="I105" s="71">
        <v>5034586166</v>
      </c>
      <c r="J105" s="72" t="s">
        <v>76</v>
      </c>
      <c r="K105" s="73" t="s">
        <v>51</v>
      </c>
      <c r="L105" s="74" t="s">
        <v>49</v>
      </c>
      <c r="M105" s="75">
        <v>501.6107666629697</v>
      </c>
      <c r="N105" s="76" t="s">
        <v>61</v>
      </c>
      <c r="O105" s="77">
        <v>12.837837837837837</v>
      </c>
      <c r="P105" s="78" t="s">
        <v>48</v>
      </c>
      <c r="Q105" s="79"/>
      <c r="R105" s="80"/>
      <c r="S105" s="81" t="s">
        <v>51</v>
      </c>
      <c r="T105" s="82">
        <v>28829.889413650173</v>
      </c>
      <c r="U105" s="83">
        <v>733.3363897275818</v>
      </c>
      <c r="V105" s="83">
        <v>1863.8623983456882</v>
      </c>
      <c r="W105" s="84">
        <v>636.269098961074</v>
      </c>
      <c r="X105" s="85" t="s">
        <v>52</v>
      </c>
      <c r="Y105" s="86" t="s">
        <v>52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8">
        <f t="shared" si="13"/>
        <v>0</v>
      </c>
      <c r="AD105" s="89" t="str">
        <f t="shared" si="14"/>
        <v>SRSA</v>
      </c>
      <c r="AE105" s="87">
        <f t="shared" si="15"/>
        <v>1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823</v>
      </c>
      <c r="B106" s="65" t="s">
        <v>824</v>
      </c>
      <c r="C106" s="66" t="s">
        <v>825</v>
      </c>
      <c r="D106" s="67" t="s">
        <v>826</v>
      </c>
      <c r="E106" s="67" t="s">
        <v>827</v>
      </c>
      <c r="F106" s="68" t="s">
        <v>44</v>
      </c>
      <c r="G106" s="69" t="s">
        <v>828</v>
      </c>
      <c r="H106" s="70" t="s">
        <v>829</v>
      </c>
      <c r="I106" s="71">
        <v>5416633202</v>
      </c>
      <c r="J106" s="72" t="s">
        <v>84</v>
      </c>
      <c r="K106" s="73" t="s">
        <v>48</v>
      </c>
      <c r="L106" s="74" t="s">
        <v>49</v>
      </c>
      <c r="M106" s="75">
        <v>2013.851629108855</v>
      </c>
      <c r="N106" s="76" t="s">
        <v>61</v>
      </c>
      <c r="O106" s="77">
        <v>13.67887763055339</v>
      </c>
      <c r="P106" s="78" t="s">
        <v>48</v>
      </c>
      <c r="Q106" s="79"/>
      <c r="R106" s="80"/>
      <c r="S106" s="81" t="s">
        <v>51</v>
      </c>
      <c r="T106" s="82">
        <v>129212.91224071693</v>
      </c>
      <c r="U106" s="83">
        <v>2868.94335323571</v>
      </c>
      <c r="V106" s="83">
        <v>7343.581969563009</v>
      </c>
      <c r="W106" s="84">
        <v>2502.2190770239085</v>
      </c>
      <c r="X106" s="85" t="s">
        <v>53</v>
      </c>
      <c r="Y106" s="86" t="s">
        <v>53</v>
      </c>
      <c r="Z106" s="87">
        <f t="shared" si="10"/>
        <v>0</v>
      </c>
      <c r="AA106" s="88">
        <f t="shared" si="11"/>
        <v>0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0</v>
      </c>
      <c r="AG106" s="88">
        <f t="shared" si="17"/>
        <v>0</v>
      </c>
      <c r="AH106" s="89" t="str">
        <f t="shared" si="18"/>
        <v>-</v>
      </c>
      <c r="AI106" s="87">
        <f t="shared" si="19"/>
        <v>0</v>
      </c>
    </row>
    <row r="107" spans="1:35" ht="12.75">
      <c r="A107" s="64" t="s">
        <v>830</v>
      </c>
      <c r="B107" s="65" t="s">
        <v>831</v>
      </c>
      <c r="C107" s="66" t="s">
        <v>832</v>
      </c>
      <c r="D107" s="67" t="s">
        <v>833</v>
      </c>
      <c r="E107" s="67" t="s">
        <v>186</v>
      </c>
      <c r="F107" s="68" t="s">
        <v>44</v>
      </c>
      <c r="G107" s="69" t="s">
        <v>187</v>
      </c>
      <c r="H107" s="70" t="s">
        <v>834</v>
      </c>
      <c r="I107" s="71">
        <v>5419473347</v>
      </c>
      <c r="J107" s="72" t="s">
        <v>76</v>
      </c>
      <c r="K107" s="73" t="s">
        <v>51</v>
      </c>
      <c r="L107" s="74" t="s">
        <v>49</v>
      </c>
      <c r="M107" s="75">
        <v>712.2848102434996</v>
      </c>
      <c r="N107" s="76" t="s">
        <v>50</v>
      </c>
      <c r="O107" s="77">
        <v>21.26909518213866</v>
      </c>
      <c r="P107" s="78" t="s">
        <v>51</v>
      </c>
      <c r="Q107" s="79"/>
      <c r="R107" s="80"/>
      <c r="S107" s="81" t="s">
        <v>51</v>
      </c>
      <c r="T107" s="82">
        <v>58702.87971661102</v>
      </c>
      <c r="U107" s="83">
        <v>1989.9392698224208</v>
      </c>
      <c r="V107" s="83">
        <v>3830.621929671406</v>
      </c>
      <c r="W107" s="84">
        <v>1870.4318191152352</v>
      </c>
      <c r="X107" s="85" t="s">
        <v>52</v>
      </c>
      <c r="Y107" s="86" t="s">
        <v>52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8">
        <f t="shared" si="13"/>
        <v>0</v>
      </c>
      <c r="AD107" s="89" t="str">
        <f t="shared" si="14"/>
        <v>SRSA</v>
      </c>
      <c r="AE107" s="87">
        <f t="shared" si="15"/>
        <v>1</v>
      </c>
      <c r="AF107" s="88">
        <f t="shared" si="16"/>
        <v>1</v>
      </c>
      <c r="AG107" s="88" t="str">
        <f t="shared" si="17"/>
        <v>Initial</v>
      </c>
      <c r="AH107" s="89" t="str">
        <f t="shared" si="18"/>
        <v>-</v>
      </c>
      <c r="AI107" s="87" t="str">
        <f t="shared" si="19"/>
        <v>SRSA</v>
      </c>
    </row>
    <row r="108" spans="1:35" ht="12.75">
      <c r="A108" s="64" t="s">
        <v>835</v>
      </c>
      <c r="B108" s="65" t="s">
        <v>836</v>
      </c>
      <c r="C108" s="66" t="s">
        <v>837</v>
      </c>
      <c r="D108" s="67" t="s">
        <v>185</v>
      </c>
      <c r="E108" s="67" t="s">
        <v>186</v>
      </c>
      <c r="F108" s="68" t="s">
        <v>44</v>
      </c>
      <c r="G108" s="69" t="s">
        <v>187</v>
      </c>
      <c r="H108" s="70" t="s">
        <v>188</v>
      </c>
      <c r="I108" s="71">
        <v>5419473371</v>
      </c>
      <c r="J108" s="72"/>
      <c r="K108" s="73"/>
      <c r="L108" s="74" t="s">
        <v>49</v>
      </c>
      <c r="M108" s="75"/>
      <c r="N108" s="90"/>
      <c r="O108" s="77" t="s">
        <v>389</v>
      </c>
      <c r="P108" s="78" t="s">
        <v>389</v>
      </c>
      <c r="Q108" s="79"/>
      <c r="R108" s="80"/>
      <c r="S108" s="81"/>
      <c r="T108" s="82"/>
      <c r="U108" s="83"/>
      <c r="V108" s="83"/>
      <c r="W108" s="84"/>
      <c r="X108" s="91"/>
      <c r="Y108" s="86"/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8">
        <f t="shared" si="13"/>
        <v>0</v>
      </c>
      <c r="AD108" s="89" t="str">
        <f t="shared" si="14"/>
        <v>-</v>
      </c>
      <c r="AE108" s="87">
        <f t="shared" si="15"/>
        <v>0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838</v>
      </c>
      <c r="B109" s="65" t="s">
        <v>839</v>
      </c>
      <c r="C109" s="66" t="s">
        <v>840</v>
      </c>
      <c r="D109" s="67" t="s">
        <v>841</v>
      </c>
      <c r="E109" s="67" t="s">
        <v>842</v>
      </c>
      <c r="F109" s="68" t="s">
        <v>44</v>
      </c>
      <c r="G109" s="69" t="s">
        <v>843</v>
      </c>
      <c r="H109" s="70" t="s">
        <v>844</v>
      </c>
      <c r="I109" s="71">
        <v>5035342000</v>
      </c>
      <c r="J109" s="72" t="s">
        <v>629</v>
      </c>
      <c r="K109" s="73" t="s">
        <v>48</v>
      </c>
      <c r="L109" s="74" t="s">
        <v>49</v>
      </c>
      <c r="M109" s="75">
        <v>6503.19616578626</v>
      </c>
      <c r="N109" s="76" t="s">
        <v>61</v>
      </c>
      <c r="O109" s="77">
        <v>3.64065606361829</v>
      </c>
      <c r="P109" s="78" t="s">
        <v>48</v>
      </c>
      <c r="Q109" s="79"/>
      <c r="R109" s="80"/>
      <c r="S109" s="81" t="s">
        <v>48</v>
      </c>
      <c r="T109" s="82">
        <v>138735.64171852384</v>
      </c>
      <c r="U109" s="83">
        <v>1639.9852761231678</v>
      </c>
      <c r="V109" s="83">
        <v>14793.422045553021</v>
      </c>
      <c r="W109" s="84">
        <v>8170.838410310149</v>
      </c>
      <c r="X109" s="85" t="s">
        <v>53</v>
      </c>
      <c r="Y109" s="86" t="s">
        <v>53</v>
      </c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0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845</v>
      </c>
      <c r="B110" s="65" t="s">
        <v>846</v>
      </c>
      <c r="C110" s="66" t="s">
        <v>847</v>
      </c>
      <c r="D110" s="67" t="s">
        <v>848</v>
      </c>
      <c r="E110" s="67" t="s">
        <v>286</v>
      </c>
      <c r="F110" s="68" t="s">
        <v>44</v>
      </c>
      <c r="G110" s="69" t="s">
        <v>287</v>
      </c>
      <c r="H110" s="70" t="s">
        <v>849</v>
      </c>
      <c r="I110" s="71">
        <v>5414618200</v>
      </c>
      <c r="J110" s="72" t="s">
        <v>850</v>
      </c>
      <c r="K110" s="73" t="s">
        <v>48</v>
      </c>
      <c r="L110" s="74" t="s">
        <v>49</v>
      </c>
      <c r="M110" s="75"/>
      <c r="N110" s="90"/>
      <c r="O110" s="77" t="s">
        <v>389</v>
      </c>
      <c r="P110" s="78" t="s">
        <v>389</v>
      </c>
      <c r="Q110" s="79"/>
      <c r="R110" s="80"/>
      <c r="S110" s="81" t="s">
        <v>48</v>
      </c>
      <c r="T110" s="82"/>
      <c r="U110" s="83"/>
      <c r="V110" s="83"/>
      <c r="W110" s="84"/>
      <c r="X110" s="91"/>
      <c r="Y110" s="86"/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0</v>
      </c>
      <c r="AF110" s="88">
        <f t="shared" si="16"/>
        <v>0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851</v>
      </c>
      <c r="B111" s="65" t="s">
        <v>852</v>
      </c>
      <c r="C111" s="66" t="s">
        <v>853</v>
      </c>
      <c r="D111" s="67" t="s">
        <v>854</v>
      </c>
      <c r="E111" s="67" t="s">
        <v>855</v>
      </c>
      <c r="F111" s="68" t="s">
        <v>44</v>
      </c>
      <c r="G111" s="69" t="s">
        <v>856</v>
      </c>
      <c r="H111" s="70" t="s">
        <v>857</v>
      </c>
      <c r="I111" s="71">
        <v>5414518511</v>
      </c>
      <c r="J111" s="72" t="s">
        <v>84</v>
      </c>
      <c r="K111" s="73" t="s">
        <v>48</v>
      </c>
      <c r="L111" s="74" t="s">
        <v>49</v>
      </c>
      <c r="M111" s="75">
        <v>3860.786219021473</v>
      </c>
      <c r="N111" s="76" t="s">
        <v>61</v>
      </c>
      <c r="O111" s="77">
        <v>17.345132743362832</v>
      </c>
      <c r="P111" s="78" t="s">
        <v>48</v>
      </c>
      <c r="Q111" s="79"/>
      <c r="R111" s="80"/>
      <c r="S111" s="81" t="s">
        <v>51</v>
      </c>
      <c r="T111" s="82">
        <v>245471.73492366204</v>
      </c>
      <c r="U111" s="83">
        <v>9721.291352366447</v>
      </c>
      <c r="V111" s="83">
        <v>19698.248656640782</v>
      </c>
      <c r="W111" s="84">
        <v>8641.555988256328</v>
      </c>
      <c r="X111" s="85" t="s">
        <v>53</v>
      </c>
      <c r="Y111" s="86" t="s">
        <v>53</v>
      </c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8">
        <f t="shared" si="13"/>
        <v>0</v>
      </c>
      <c r="AD111" s="89" t="str">
        <f t="shared" si="14"/>
        <v>-</v>
      </c>
      <c r="AE111" s="87">
        <f t="shared" si="15"/>
        <v>1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97</v>
      </c>
      <c r="B112" s="65" t="s">
        <v>98</v>
      </c>
      <c r="C112" s="66" t="s">
        <v>99</v>
      </c>
      <c r="D112" s="67" t="s">
        <v>100</v>
      </c>
      <c r="E112" s="67" t="s">
        <v>101</v>
      </c>
      <c r="F112" s="68" t="s">
        <v>44</v>
      </c>
      <c r="G112" s="69" t="s">
        <v>102</v>
      </c>
      <c r="H112" s="70" t="s">
        <v>103</v>
      </c>
      <c r="I112" s="71">
        <v>5412659211</v>
      </c>
      <c r="J112" s="72" t="s">
        <v>84</v>
      </c>
      <c r="K112" s="73" t="s">
        <v>48</v>
      </c>
      <c r="L112" s="74" t="s">
        <v>49</v>
      </c>
      <c r="M112" s="75">
        <v>4971.8330415731425</v>
      </c>
      <c r="N112" s="76" t="s">
        <v>61</v>
      </c>
      <c r="O112" s="77">
        <v>23.54501252394283</v>
      </c>
      <c r="P112" s="78" t="s">
        <v>51</v>
      </c>
      <c r="Q112" s="79"/>
      <c r="R112" s="80"/>
      <c r="S112" s="81" t="s">
        <v>51</v>
      </c>
      <c r="T112" s="82">
        <v>427958.1019238103</v>
      </c>
      <c r="U112" s="83">
        <v>17707.030092560068</v>
      </c>
      <c r="V112" s="83">
        <v>32588.893206239147</v>
      </c>
      <c r="W112" s="84">
        <v>13260.090961373287</v>
      </c>
      <c r="X112" s="85" t="s">
        <v>53</v>
      </c>
      <c r="Y112" s="86" t="s">
        <v>53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1</v>
      </c>
      <c r="AF112" s="88">
        <f t="shared" si="16"/>
        <v>1</v>
      </c>
      <c r="AG112" s="88" t="str">
        <f t="shared" si="17"/>
        <v>Initial</v>
      </c>
      <c r="AH112" s="89" t="str">
        <f t="shared" si="18"/>
        <v>RLIS</v>
      </c>
      <c r="AI112" s="87">
        <f t="shared" si="19"/>
        <v>0</v>
      </c>
    </row>
    <row r="113" spans="1:35" ht="12.75">
      <c r="A113" s="64" t="s">
        <v>858</v>
      </c>
      <c r="B113" s="65" t="s">
        <v>859</v>
      </c>
      <c r="C113" s="66" t="s">
        <v>860</v>
      </c>
      <c r="D113" s="67" t="s">
        <v>861</v>
      </c>
      <c r="E113" s="67" t="s">
        <v>662</v>
      </c>
      <c r="F113" s="68" t="s">
        <v>44</v>
      </c>
      <c r="G113" s="69" t="s">
        <v>663</v>
      </c>
      <c r="H113" s="70" t="s">
        <v>862</v>
      </c>
      <c r="I113" s="71">
        <v>5418122600</v>
      </c>
      <c r="J113" s="72"/>
      <c r="K113" s="73"/>
      <c r="L113" s="74" t="s">
        <v>49</v>
      </c>
      <c r="M113" s="75"/>
      <c r="N113" s="90"/>
      <c r="O113" s="77" t="s">
        <v>389</v>
      </c>
      <c r="P113" s="78" t="s">
        <v>389</v>
      </c>
      <c r="Q113" s="79"/>
      <c r="R113" s="80"/>
      <c r="S113" s="81"/>
      <c r="T113" s="82"/>
      <c r="U113" s="83"/>
      <c r="V113" s="83"/>
      <c r="W113" s="84"/>
      <c r="X113" s="91"/>
      <c r="Y113" s="86"/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0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863</v>
      </c>
      <c r="B114" s="65" t="s">
        <v>864</v>
      </c>
      <c r="C114" s="66" t="s">
        <v>865</v>
      </c>
      <c r="D114" s="67" t="s">
        <v>866</v>
      </c>
      <c r="E114" s="67" t="s">
        <v>867</v>
      </c>
      <c r="F114" s="68" t="s">
        <v>44</v>
      </c>
      <c r="G114" s="69" t="s">
        <v>868</v>
      </c>
      <c r="H114" s="70" t="s">
        <v>869</v>
      </c>
      <c r="I114" s="71">
        <v>5414213896</v>
      </c>
      <c r="J114" s="72" t="s">
        <v>76</v>
      </c>
      <c r="K114" s="73" t="s">
        <v>51</v>
      </c>
      <c r="L114" s="74" t="s">
        <v>49</v>
      </c>
      <c r="M114" s="75">
        <v>35.49028148731527</v>
      </c>
      <c r="N114" s="76" t="s">
        <v>50</v>
      </c>
      <c r="O114" s="77">
        <v>13.513513513513514</v>
      </c>
      <c r="P114" s="78" t="s">
        <v>48</v>
      </c>
      <c r="Q114" s="79"/>
      <c r="R114" s="80"/>
      <c r="S114" s="81" t="s">
        <v>51</v>
      </c>
      <c r="T114" s="82">
        <v>5014.703087415126</v>
      </c>
      <c r="U114" s="83">
        <v>17.52572108606775</v>
      </c>
      <c r="V114" s="83">
        <v>122.18746156515225</v>
      </c>
      <c r="W114" s="84">
        <v>388.21216167113295</v>
      </c>
      <c r="X114" s="85" t="s">
        <v>52</v>
      </c>
      <c r="Y114" s="86" t="s">
        <v>52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8">
        <f t="shared" si="13"/>
        <v>0</v>
      </c>
      <c r="AD114" s="89" t="str">
        <f t="shared" si="14"/>
        <v>SRSA</v>
      </c>
      <c r="AE114" s="87">
        <f t="shared" si="15"/>
        <v>1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870</v>
      </c>
      <c r="B115" s="65" t="s">
        <v>871</v>
      </c>
      <c r="C115" s="66" t="s">
        <v>872</v>
      </c>
      <c r="D115" s="67" t="s">
        <v>873</v>
      </c>
      <c r="E115" s="67" t="s">
        <v>874</v>
      </c>
      <c r="F115" s="68" t="s">
        <v>44</v>
      </c>
      <c r="G115" s="69" t="s">
        <v>875</v>
      </c>
      <c r="H115" s="70" t="s">
        <v>344</v>
      </c>
      <c r="I115" s="71">
        <v>5419378405</v>
      </c>
      <c r="J115" s="72" t="s">
        <v>203</v>
      </c>
      <c r="K115" s="73" t="s">
        <v>51</v>
      </c>
      <c r="L115" s="74" t="s">
        <v>49</v>
      </c>
      <c r="M115" s="75">
        <v>271.69115678835203</v>
      </c>
      <c r="N115" s="76" t="s">
        <v>61</v>
      </c>
      <c r="O115" s="77">
        <v>8.863636363636363</v>
      </c>
      <c r="P115" s="78" t="s">
        <v>48</v>
      </c>
      <c r="Q115" s="79"/>
      <c r="R115" s="80"/>
      <c r="S115" s="81" t="s">
        <v>51</v>
      </c>
      <c r="T115" s="82">
        <v>14995.4434631671</v>
      </c>
      <c r="U115" s="83">
        <v>495.1394316927981</v>
      </c>
      <c r="V115" s="83">
        <v>1148.7726080948244</v>
      </c>
      <c r="W115" s="84">
        <v>354.1211107091687</v>
      </c>
      <c r="X115" s="85" t="s">
        <v>53</v>
      </c>
      <c r="Y115" s="86" t="s">
        <v>52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8">
        <f t="shared" si="13"/>
        <v>0</v>
      </c>
      <c r="AD115" s="89" t="str">
        <f t="shared" si="14"/>
        <v>SRSA</v>
      </c>
      <c r="AE115" s="87">
        <f t="shared" si="15"/>
        <v>1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876</v>
      </c>
      <c r="B116" s="65" t="s">
        <v>877</v>
      </c>
      <c r="C116" s="66" t="s">
        <v>878</v>
      </c>
      <c r="D116" s="67" t="s">
        <v>816</v>
      </c>
      <c r="E116" s="67" t="s">
        <v>179</v>
      </c>
      <c r="F116" s="68" t="s">
        <v>44</v>
      </c>
      <c r="G116" s="69" t="s">
        <v>180</v>
      </c>
      <c r="H116" s="70" t="s">
        <v>817</v>
      </c>
      <c r="I116" s="71">
        <v>5414733138</v>
      </c>
      <c r="J116" s="72"/>
      <c r="K116" s="73"/>
      <c r="L116" s="74" t="s">
        <v>49</v>
      </c>
      <c r="M116" s="75">
        <v>10.252768445937537</v>
      </c>
      <c r="N116" s="90"/>
      <c r="O116" s="77" t="s">
        <v>389</v>
      </c>
      <c r="P116" s="78" t="s">
        <v>389</v>
      </c>
      <c r="Q116" s="79"/>
      <c r="R116" s="80"/>
      <c r="S116" s="81"/>
      <c r="T116" s="82"/>
      <c r="U116" s="83"/>
      <c r="V116" s="83"/>
      <c r="W116" s="84"/>
      <c r="X116" s="91"/>
      <c r="Y116" s="86"/>
      <c r="Z116" s="87">
        <f t="shared" si="10"/>
        <v>0</v>
      </c>
      <c r="AA116" s="88">
        <f t="shared" si="11"/>
        <v>1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0</v>
      </c>
      <c r="AF116" s="88">
        <f t="shared" si="16"/>
        <v>0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879</v>
      </c>
      <c r="B117" s="65" t="s">
        <v>880</v>
      </c>
      <c r="C117" s="66" t="s">
        <v>881</v>
      </c>
      <c r="D117" s="67" t="s">
        <v>816</v>
      </c>
      <c r="E117" s="67" t="s">
        <v>179</v>
      </c>
      <c r="F117" s="68" t="s">
        <v>44</v>
      </c>
      <c r="G117" s="69" t="s">
        <v>180</v>
      </c>
      <c r="H117" s="70" t="s">
        <v>817</v>
      </c>
      <c r="I117" s="71">
        <v>5414733138</v>
      </c>
      <c r="J117" s="72"/>
      <c r="K117" s="73"/>
      <c r="L117" s="74" t="s">
        <v>49</v>
      </c>
      <c r="M117" s="75"/>
      <c r="N117" s="90"/>
      <c r="O117" s="77" t="s">
        <v>389</v>
      </c>
      <c r="P117" s="78" t="s">
        <v>389</v>
      </c>
      <c r="Q117" s="79"/>
      <c r="R117" s="80"/>
      <c r="S117" s="81"/>
      <c r="T117" s="82"/>
      <c r="U117" s="83"/>
      <c r="V117" s="83"/>
      <c r="W117" s="84"/>
      <c r="X117" s="91"/>
      <c r="Y117" s="86"/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0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882</v>
      </c>
      <c r="B118" s="65" t="s">
        <v>883</v>
      </c>
      <c r="C118" s="66" t="s">
        <v>884</v>
      </c>
      <c r="D118" s="67" t="s">
        <v>885</v>
      </c>
      <c r="E118" s="67" t="s">
        <v>886</v>
      </c>
      <c r="F118" s="68" t="s">
        <v>44</v>
      </c>
      <c r="G118" s="69" t="s">
        <v>887</v>
      </c>
      <c r="H118" s="70" t="s">
        <v>888</v>
      </c>
      <c r="I118" s="71">
        <v>5412684312</v>
      </c>
      <c r="J118" s="72" t="s">
        <v>203</v>
      </c>
      <c r="K118" s="73" t="s">
        <v>51</v>
      </c>
      <c r="L118" s="74" t="s">
        <v>49</v>
      </c>
      <c r="M118" s="75">
        <v>185.52976190476198</v>
      </c>
      <c r="N118" s="76" t="s">
        <v>61</v>
      </c>
      <c r="O118" s="77">
        <v>18.88111888111888</v>
      </c>
      <c r="P118" s="78" t="s">
        <v>48</v>
      </c>
      <c r="Q118" s="79"/>
      <c r="R118" s="80"/>
      <c r="S118" s="81" t="s">
        <v>51</v>
      </c>
      <c r="T118" s="82">
        <v>14105.840613093118</v>
      </c>
      <c r="U118" s="83">
        <v>828.6349200726527</v>
      </c>
      <c r="V118" s="83">
        <v>1397.9117328974119</v>
      </c>
      <c r="W118" s="84">
        <v>942.6956872710457</v>
      </c>
      <c r="X118" s="85" t="s">
        <v>52</v>
      </c>
      <c r="Y118" s="86" t="s">
        <v>52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8">
        <f t="shared" si="13"/>
        <v>0</v>
      </c>
      <c r="AD118" s="89" t="str">
        <f t="shared" si="14"/>
        <v>SRSA</v>
      </c>
      <c r="AE118" s="87">
        <f t="shared" si="15"/>
        <v>1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889</v>
      </c>
      <c r="B119" s="65" t="s">
        <v>890</v>
      </c>
      <c r="C119" s="66" t="s">
        <v>891</v>
      </c>
      <c r="D119" s="67" t="s">
        <v>892</v>
      </c>
      <c r="E119" s="67" t="s">
        <v>893</v>
      </c>
      <c r="F119" s="68" t="s">
        <v>44</v>
      </c>
      <c r="G119" s="69" t="s">
        <v>894</v>
      </c>
      <c r="H119" s="70" t="s">
        <v>895</v>
      </c>
      <c r="I119" s="71">
        <v>5419332817</v>
      </c>
      <c r="J119" s="72" t="s">
        <v>203</v>
      </c>
      <c r="K119" s="73" t="s">
        <v>51</v>
      </c>
      <c r="L119" s="74" t="s">
        <v>49</v>
      </c>
      <c r="M119" s="75">
        <v>219.22633845995986</v>
      </c>
      <c r="N119" s="76" t="s">
        <v>61</v>
      </c>
      <c r="O119" s="77">
        <v>12.759643916913946</v>
      </c>
      <c r="P119" s="78" t="s">
        <v>48</v>
      </c>
      <c r="Q119" s="79"/>
      <c r="R119" s="80"/>
      <c r="S119" s="81" t="s">
        <v>51</v>
      </c>
      <c r="T119" s="82">
        <v>16606.834739618622</v>
      </c>
      <c r="U119" s="83">
        <v>469.82696028598735</v>
      </c>
      <c r="V119" s="83">
        <v>1029.2797141553713</v>
      </c>
      <c r="W119" s="84">
        <v>685.5719909921856</v>
      </c>
      <c r="X119" s="85" t="s">
        <v>52</v>
      </c>
      <c r="Y119" s="86" t="s">
        <v>52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8">
        <f t="shared" si="13"/>
        <v>0</v>
      </c>
      <c r="AD119" s="89" t="str">
        <f t="shared" si="14"/>
        <v>SRSA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896</v>
      </c>
      <c r="B120" s="65" t="s">
        <v>897</v>
      </c>
      <c r="C120" s="66" t="s">
        <v>898</v>
      </c>
      <c r="D120" s="67" t="s">
        <v>899</v>
      </c>
      <c r="E120" s="67" t="s">
        <v>900</v>
      </c>
      <c r="F120" s="68" t="s">
        <v>44</v>
      </c>
      <c r="G120" s="69" t="s">
        <v>901</v>
      </c>
      <c r="H120" s="70" t="s">
        <v>902</v>
      </c>
      <c r="I120" s="71">
        <v>5418223338</v>
      </c>
      <c r="J120" s="72" t="s">
        <v>203</v>
      </c>
      <c r="K120" s="73" t="s">
        <v>51</v>
      </c>
      <c r="L120" s="74" t="s">
        <v>49</v>
      </c>
      <c r="M120" s="75">
        <v>226.412126955971</v>
      </c>
      <c r="N120" s="76" t="s">
        <v>61</v>
      </c>
      <c r="O120" s="77">
        <v>16.056338028169016</v>
      </c>
      <c r="P120" s="78" t="s">
        <v>48</v>
      </c>
      <c r="Q120" s="79"/>
      <c r="R120" s="80"/>
      <c r="S120" s="81" t="s">
        <v>51</v>
      </c>
      <c r="T120" s="82">
        <v>21956.249932071576</v>
      </c>
      <c r="U120" s="83">
        <v>738.5832905145701</v>
      </c>
      <c r="V120" s="83">
        <v>1812.9418762460157</v>
      </c>
      <c r="W120" s="84">
        <v>1143.836727217133</v>
      </c>
      <c r="X120" s="85" t="s">
        <v>52</v>
      </c>
      <c r="Y120" s="86" t="s">
        <v>52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8">
        <f t="shared" si="13"/>
        <v>0</v>
      </c>
      <c r="AD120" s="89" t="str">
        <f t="shared" si="14"/>
        <v>SRSA</v>
      </c>
      <c r="AE120" s="87">
        <f t="shared" si="15"/>
        <v>1</v>
      </c>
      <c r="AF120" s="88">
        <f t="shared" si="16"/>
        <v>0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903</v>
      </c>
      <c r="B121" s="65" t="s">
        <v>904</v>
      </c>
      <c r="C121" s="66" t="s">
        <v>905</v>
      </c>
      <c r="D121" s="67" t="s">
        <v>906</v>
      </c>
      <c r="E121" s="67" t="s">
        <v>907</v>
      </c>
      <c r="F121" s="68" t="s">
        <v>44</v>
      </c>
      <c r="G121" s="69" t="s">
        <v>908</v>
      </c>
      <c r="H121" s="70" t="s">
        <v>909</v>
      </c>
      <c r="I121" s="71">
        <v>5035654000</v>
      </c>
      <c r="J121" s="72" t="s">
        <v>337</v>
      </c>
      <c r="K121" s="73" t="s">
        <v>48</v>
      </c>
      <c r="L121" s="74" t="s">
        <v>49</v>
      </c>
      <c r="M121" s="75">
        <v>5864.953783570595</v>
      </c>
      <c r="N121" s="76" t="s">
        <v>61</v>
      </c>
      <c r="O121" s="77">
        <v>17.34842360549717</v>
      </c>
      <c r="P121" s="78" t="s">
        <v>48</v>
      </c>
      <c r="Q121" s="79"/>
      <c r="R121" s="80"/>
      <c r="S121" s="81" t="s">
        <v>48</v>
      </c>
      <c r="T121" s="82">
        <v>240866.87658628623</v>
      </c>
      <c r="U121" s="83">
        <v>11785.6750425779</v>
      </c>
      <c r="V121" s="83">
        <v>25238.03264913705</v>
      </c>
      <c r="W121" s="84">
        <v>11471.826618773868</v>
      </c>
      <c r="X121" s="85" t="s">
        <v>53</v>
      </c>
      <c r="Y121" s="86" t="s">
        <v>53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0</v>
      </c>
      <c r="AF121" s="88">
        <f t="shared" si="16"/>
        <v>0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910</v>
      </c>
      <c r="B122" s="65" t="s">
        <v>911</v>
      </c>
      <c r="C122" s="66" t="s">
        <v>912</v>
      </c>
      <c r="D122" s="67" t="s">
        <v>913</v>
      </c>
      <c r="E122" s="67" t="s">
        <v>914</v>
      </c>
      <c r="F122" s="68" t="s">
        <v>44</v>
      </c>
      <c r="G122" s="69" t="s">
        <v>915</v>
      </c>
      <c r="H122" s="70" t="s">
        <v>916</v>
      </c>
      <c r="I122" s="71">
        <v>5418423636</v>
      </c>
      <c r="J122" s="72" t="s">
        <v>289</v>
      </c>
      <c r="K122" s="73" t="s">
        <v>48</v>
      </c>
      <c r="L122" s="74" t="s">
        <v>49</v>
      </c>
      <c r="M122" s="75">
        <v>11415.376728958296</v>
      </c>
      <c r="N122" s="76" t="s">
        <v>61</v>
      </c>
      <c r="O122" s="77">
        <v>15.59748427672956</v>
      </c>
      <c r="P122" s="78" t="s">
        <v>48</v>
      </c>
      <c r="Q122" s="79"/>
      <c r="R122" s="80"/>
      <c r="S122" s="81" t="s">
        <v>48</v>
      </c>
      <c r="T122" s="82">
        <v>669089.1900831233</v>
      </c>
      <c r="U122" s="83">
        <v>30186.21039192766</v>
      </c>
      <c r="V122" s="83">
        <v>62030.60179810041</v>
      </c>
      <c r="W122" s="84">
        <v>25613.810289355366</v>
      </c>
      <c r="X122" s="85" t="s">
        <v>53</v>
      </c>
      <c r="Y122" s="86" t="s">
        <v>53</v>
      </c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8">
        <f t="shared" si="13"/>
        <v>0</v>
      </c>
      <c r="AD122" s="89" t="str">
        <f t="shared" si="14"/>
        <v>-</v>
      </c>
      <c r="AE122" s="87">
        <f t="shared" si="15"/>
        <v>0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917</v>
      </c>
      <c r="B123" s="65" t="s">
        <v>918</v>
      </c>
      <c r="C123" s="66" t="s">
        <v>919</v>
      </c>
      <c r="D123" s="67" t="s">
        <v>920</v>
      </c>
      <c r="E123" s="67" t="s">
        <v>921</v>
      </c>
      <c r="F123" s="68" t="s">
        <v>44</v>
      </c>
      <c r="G123" s="69" t="s">
        <v>922</v>
      </c>
      <c r="H123" s="70" t="s">
        <v>923</v>
      </c>
      <c r="I123" s="71">
        <v>5419383551</v>
      </c>
      <c r="J123" s="72" t="s">
        <v>84</v>
      </c>
      <c r="K123" s="73" t="s">
        <v>48</v>
      </c>
      <c r="L123" s="74" t="s">
        <v>49</v>
      </c>
      <c r="M123" s="75">
        <v>1875.658855876643</v>
      </c>
      <c r="N123" s="76" t="s">
        <v>61</v>
      </c>
      <c r="O123" s="77">
        <v>19.05586834127328</v>
      </c>
      <c r="P123" s="78" t="s">
        <v>48</v>
      </c>
      <c r="Q123" s="79"/>
      <c r="R123" s="80"/>
      <c r="S123" s="81" t="s">
        <v>51</v>
      </c>
      <c r="T123" s="82">
        <v>109650.11846926893</v>
      </c>
      <c r="U123" s="83">
        <v>4236.9455133394695</v>
      </c>
      <c r="V123" s="83">
        <v>8881.661254746323</v>
      </c>
      <c r="W123" s="84">
        <v>3948.0971401251127</v>
      </c>
      <c r="X123" s="85" t="s">
        <v>53</v>
      </c>
      <c r="Y123" s="86" t="s">
        <v>53</v>
      </c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1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924</v>
      </c>
      <c r="B124" s="65" t="s">
        <v>925</v>
      </c>
      <c r="C124" s="66" t="s">
        <v>926</v>
      </c>
      <c r="D124" s="67" t="s">
        <v>927</v>
      </c>
      <c r="E124" s="67" t="s">
        <v>928</v>
      </c>
      <c r="F124" s="68" t="s">
        <v>44</v>
      </c>
      <c r="G124" s="69" t="s">
        <v>929</v>
      </c>
      <c r="H124" s="70" t="s">
        <v>930</v>
      </c>
      <c r="I124" s="71">
        <v>5414623311</v>
      </c>
      <c r="J124" s="72" t="s">
        <v>76</v>
      </c>
      <c r="K124" s="73" t="s">
        <v>51</v>
      </c>
      <c r="L124" s="74" t="s">
        <v>49</v>
      </c>
      <c r="M124" s="75">
        <v>57.946666666666665</v>
      </c>
      <c r="N124" s="76" t="s">
        <v>50</v>
      </c>
      <c r="O124" s="77">
        <v>26.229508196721312</v>
      </c>
      <c r="P124" s="78" t="s">
        <v>51</v>
      </c>
      <c r="Q124" s="79"/>
      <c r="R124" s="80"/>
      <c r="S124" s="81" t="s">
        <v>51</v>
      </c>
      <c r="T124" s="82">
        <v>4570.901246264166</v>
      </c>
      <c r="U124" s="83">
        <v>533.291687484791</v>
      </c>
      <c r="V124" s="83">
        <v>797.0360354699599</v>
      </c>
      <c r="W124" s="84">
        <v>473.65828068946524</v>
      </c>
      <c r="X124" s="85" t="s">
        <v>52</v>
      </c>
      <c r="Y124" s="86" t="s">
        <v>52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8">
        <f t="shared" si="13"/>
        <v>0</v>
      </c>
      <c r="AD124" s="89" t="str">
        <f t="shared" si="14"/>
        <v>SRSA</v>
      </c>
      <c r="AE124" s="87">
        <f t="shared" si="15"/>
        <v>1</v>
      </c>
      <c r="AF124" s="88">
        <f t="shared" si="16"/>
        <v>1</v>
      </c>
      <c r="AG124" s="88" t="str">
        <f t="shared" si="17"/>
        <v>Initial</v>
      </c>
      <c r="AH124" s="89" t="str">
        <f t="shared" si="18"/>
        <v>-</v>
      </c>
      <c r="AI124" s="87" t="str">
        <f t="shared" si="19"/>
        <v>SRSA</v>
      </c>
    </row>
    <row r="125" spans="1:35" ht="12.75">
      <c r="A125" s="64" t="s">
        <v>931</v>
      </c>
      <c r="B125" s="65" t="s">
        <v>932</v>
      </c>
      <c r="C125" s="66" t="s">
        <v>933</v>
      </c>
      <c r="D125" s="67" t="s">
        <v>934</v>
      </c>
      <c r="E125" s="67" t="s">
        <v>935</v>
      </c>
      <c r="F125" s="68" t="s">
        <v>44</v>
      </c>
      <c r="G125" s="69" t="s">
        <v>936</v>
      </c>
      <c r="H125" s="70" t="s">
        <v>937</v>
      </c>
      <c r="I125" s="71">
        <v>5038292359</v>
      </c>
      <c r="J125" s="72" t="s">
        <v>337</v>
      </c>
      <c r="K125" s="73" t="s">
        <v>48</v>
      </c>
      <c r="L125" s="74" t="s">
        <v>49</v>
      </c>
      <c r="M125" s="75">
        <v>2717.355799880527</v>
      </c>
      <c r="N125" s="76" t="s">
        <v>61</v>
      </c>
      <c r="O125" s="77">
        <v>11.027058481233635</v>
      </c>
      <c r="P125" s="78" t="s">
        <v>48</v>
      </c>
      <c r="Q125" s="79"/>
      <c r="R125" s="80"/>
      <c r="S125" s="81" t="s">
        <v>48</v>
      </c>
      <c r="T125" s="82">
        <v>123933.7124379281</v>
      </c>
      <c r="U125" s="83">
        <v>4498.34323678073</v>
      </c>
      <c r="V125" s="83">
        <v>11028.94815191468</v>
      </c>
      <c r="W125" s="84">
        <v>3347.811914416959</v>
      </c>
      <c r="X125" s="85" t="s">
        <v>53</v>
      </c>
      <c r="Y125" s="86" t="s">
        <v>53</v>
      </c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0</v>
      </c>
      <c r="AF125" s="88">
        <f t="shared" si="16"/>
        <v>0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938</v>
      </c>
      <c r="B126" s="65" t="s">
        <v>939</v>
      </c>
      <c r="C126" s="66" t="s">
        <v>940</v>
      </c>
      <c r="D126" s="67" t="s">
        <v>941</v>
      </c>
      <c r="E126" s="67" t="s">
        <v>942</v>
      </c>
      <c r="F126" s="68" t="s">
        <v>44</v>
      </c>
      <c r="G126" s="69" t="s">
        <v>943</v>
      </c>
      <c r="H126" s="70" t="s">
        <v>944</v>
      </c>
      <c r="I126" s="71">
        <v>5418476292</v>
      </c>
      <c r="J126" s="72" t="s">
        <v>203</v>
      </c>
      <c r="K126" s="73" t="s">
        <v>51</v>
      </c>
      <c r="L126" s="74" t="s">
        <v>49</v>
      </c>
      <c r="M126" s="75">
        <v>394.66558132814816</v>
      </c>
      <c r="N126" s="76" t="s">
        <v>61</v>
      </c>
      <c r="O126" s="77">
        <v>10.848126232741617</v>
      </c>
      <c r="P126" s="78" t="s">
        <v>48</v>
      </c>
      <c r="Q126" s="79"/>
      <c r="R126" s="80"/>
      <c r="S126" s="81" t="s">
        <v>51</v>
      </c>
      <c r="T126" s="82">
        <v>16439.060616539828</v>
      </c>
      <c r="U126" s="83">
        <v>619.7717348453449</v>
      </c>
      <c r="V126" s="83">
        <v>1633.9554179221618</v>
      </c>
      <c r="W126" s="84">
        <v>528.1008493465479</v>
      </c>
      <c r="X126" s="85" t="s">
        <v>52</v>
      </c>
      <c r="Y126" s="86" t="s">
        <v>52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8">
        <f t="shared" si="13"/>
        <v>0</v>
      </c>
      <c r="AD126" s="89" t="str">
        <f t="shared" si="14"/>
        <v>SRSA</v>
      </c>
      <c r="AE126" s="87">
        <f t="shared" si="15"/>
        <v>1</v>
      </c>
      <c r="AF126" s="88">
        <f t="shared" si="16"/>
        <v>0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945</v>
      </c>
      <c r="B127" s="65" t="s">
        <v>946</v>
      </c>
      <c r="C127" s="66" t="s">
        <v>947</v>
      </c>
      <c r="D127" s="67" t="s">
        <v>948</v>
      </c>
      <c r="E127" s="67" t="s">
        <v>949</v>
      </c>
      <c r="F127" s="68" t="s">
        <v>44</v>
      </c>
      <c r="G127" s="69" t="s">
        <v>950</v>
      </c>
      <c r="H127" s="70" t="s">
        <v>951</v>
      </c>
      <c r="I127" s="71">
        <v>5419342646</v>
      </c>
      <c r="J127" s="72" t="s">
        <v>76</v>
      </c>
      <c r="K127" s="73" t="s">
        <v>51</v>
      </c>
      <c r="L127" s="74" t="s">
        <v>49</v>
      </c>
      <c r="M127" s="75">
        <v>53.43666666666667</v>
      </c>
      <c r="N127" s="76" t="s">
        <v>50</v>
      </c>
      <c r="O127" s="77">
        <v>18.75</v>
      </c>
      <c r="P127" s="78" t="s">
        <v>48</v>
      </c>
      <c r="Q127" s="79"/>
      <c r="R127" s="80"/>
      <c r="S127" s="81" t="s">
        <v>51</v>
      </c>
      <c r="T127" s="82">
        <v>13630.61128664683</v>
      </c>
      <c r="U127" s="83">
        <v>72.34000915782939</v>
      </c>
      <c r="V127" s="83">
        <v>176.26883803951188</v>
      </c>
      <c r="W127" s="84">
        <v>455.123505922824</v>
      </c>
      <c r="X127" s="85" t="s">
        <v>53</v>
      </c>
      <c r="Y127" s="86" t="s">
        <v>52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8">
        <f t="shared" si="13"/>
        <v>0</v>
      </c>
      <c r="AD127" s="89" t="str">
        <f t="shared" si="14"/>
        <v>SRSA</v>
      </c>
      <c r="AE127" s="87">
        <f t="shared" si="15"/>
        <v>1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952</v>
      </c>
      <c r="B128" s="65" t="s">
        <v>953</v>
      </c>
      <c r="C128" s="66" t="s">
        <v>954</v>
      </c>
      <c r="D128" s="67" t="s">
        <v>955</v>
      </c>
      <c r="E128" s="67" t="s">
        <v>956</v>
      </c>
      <c r="F128" s="68" t="s">
        <v>44</v>
      </c>
      <c r="G128" s="69" t="s">
        <v>957</v>
      </c>
      <c r="H128" s="70" t="s">
        <v>958</v>
      </c>
      <c r="I128" s="71">
        <v>5419898202</v>
      </c>
      <c r="J128" s="72" t="s">
        <v>84</v>
      </c>
      <c r="K128" s="73" t="s">
        <v>48</v>
      </c>
      <c r="L128" s="74" t="s">
        <v>49</v>
      </c>
      <c r="M128" s="75">
        <v>2062.0125983892563</v>
      </c>
      <c r="N128" s="76" t="s">
        <v>50</v>
      </c>
      <c r="O128" s="77">
        <v>19.84258492129246</v>
      </c>
      <c r="P128" s="78" t="s">
        <v>48</v>
      </c>
      <c r="Q128" s="79"/>
      <c r="R128" s="80"/>
      <c r="S128" s="81" t="s">
        <v>51</v>
      </c>
      <c r="T128" s="82">
        <v>89587.61226994722</v>
      </c>
      <c r="U128" s="83">
        <v>4899.439005487729</v>
      </c>
      <c r="V128" s="83">
        <v>9943.163514109163</v>
      </c>
      <c r="W128" s="84">
        <v>4563.991353769099</v>
      </c>
      <c r="X128" s="85" t="s">
        <v>53</v>
      </c>
      <c r="Y128" s="86" t="s">
        <v>53</v>
      </c>
      <c r="Z128" s="87">
        <f t="shared" si="10"/>
        <v>0</v>
      </c>
      <c r="AA128" s="88">
        <f t="shared" si="11"/>
        <v>1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1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959</v>
      </c>
      <c r="B129" s="65" t="s">
        <v>960</v>
      </c>
      <c r="C129" s="66" t="s">
        <v>961</v>
      </c>
      <c r="D129" s="67" t="s">
        <v>962</v>
      </c>
      <c r="E129" s="67" t="s">
        <v>963</v>
      </c>
      <c r="F129" s="68" t="s">
        <v>44</v>
      </c>
      <c r="G129" s="69" t="s">
        <v>964</v>
      </c>
      <c r="H129" s="70" t="s">
        <v>609</v>
      </c>
      <c r="I129" s="71">
        <v>5038452345</v>
      </c>
      <c r="J129" s="72" t="s">
        <v>237</v>
      </c>
      <c r="K129" s="73" t="s">
        <v>48</v>
      </c>
      <c r="L129" s="74" t="s">
        <v>49</v>
      </c>
      <c r="M129" s="75">
        <v>742.9014986929164</v>
      </c>
      <c r="N129" s="76" t="s">
        <v>61</v>
      </c>
      <c r="O129" s="77">
        <v>17.687074829931973</v>
      </c>
      <c r="P129" s="78" t="s">
        <v>48</v>
      </c>
      <c r="Q129" s="79"/>
      <c r="R129" s="80"/>
      <c r="S129" s="81" t="s">
        <v>48</v>
      </c>
      <c r="T129" s="82">
        <v>47142.845629159194</v>
      </c>
      <c r="U129" s="83">
        <v>2087.5783521773656</v>
      </c>
      <c r="V129" s="83">
        <v>4002.474668880167</v>
      </c>
      <c r="W129" s="84">
        <v>1585.5635818352785</v>
      </c>
      <c r="X129" s="85" t="s">
        <v>53</v>
      </c>
      <c r="Y129" s="86" t="s">
        <v>53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8">
        <f t="shared" si="13"/>
        <v>0</v>
      </c>
      <c r="AD129" s="89" t="str">
        <f t="shared" si="14"/>
        <v>-</v>
      </c>
      <c r="AE129" s="87">
        <f t="shared" si="15"/>
        <v>0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965</v>
      </c>
      <c r="B130" s="65" t="s">
        <v>966</v>
      </c>
      <c r="C130" s="66" t="s">
        <v>967</v>
      </c>
      <c r="D130" s="67" t="s">
        <v>968</v>
      </c>
      <c r="E130" s="67" t="s">
        <v>350</v>
      </c>
      <c r="F130" s="68" t="s">
        <v>44</v>
      </c>
      <c r="G130" s="69" t="s">
        <v>969</v>
      </c>
      <c r="H130" s="70" t="s">
        <v>970</v>
      </c>
      <c r="I130" s="71">
        <v>5032551841</v>
      </c>
      <c r="J130" s="72" t="s">
        <v>971</v>
      </c>
      <c r="K130" s="73" t="s">
        <v>48</v>
      </c>
      <c r="L130" s="74" t="s">
        <v>49</v>
      </c>
      <c r="M130" s="75"/>
      <c r="N130" s="90"/>
      <c r="O130" s="77" t="s">
        <v>389</v>
      </c>
      <c r="P130" s="78" t="s">
        <v>389</v>
      </c>
      <c r="Q130" s="79"/>
      <c r="R130" s="80"/>
      <c r="S130" s="81" t="s">
        <v>48</v>
      </c>
      <c r="T130" s="82"/>
      <c r="U130" s="83"/>
      <c r="V130" s="83"/>
      <c r="W130" s="84"/>
      <c r="X130" s="91"/>
      <c r="Y130" s="86"/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0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104</v>
      </c>
      <c r="B131" s="65" t="s">
        <v>105</v>
      </c>
      <c r="C131" s="66" t="s">
        <v>106</v>
      </c>
      <c r="D131" s="67" t="s">
        <v>107</v>
      </c>
      <c r="E131" s="67" t="s">
        <v>108</v>
      </c>
      <c r="F131" s="68" t="s">
        <v>44</v>
      </c>
      <c r="G131" s="69" t="s">
        <v>109</v>
      </c>
      <c r="H131" s="70" t="s">
        <v>110</v>
      </c>
      <c r="I131" s="71">
        <v>5415722811</v>
      </c>
      <c r="J131" s="72" t="s">
        <v>76</v>
      </c>
      <c r="K131" s="73" t="s">
        <v>51</v>
      </c>
      <c r="L131" s="74" t="s">
        <v>49</v>
      </c>
      <c r="M131" s="75">
        <v>680.9658306868686</v>
      </c>
      <c r="N131" s="76" t="s">
        <v>61</v>
      </c>
      <c r="O131" s="77">
        <v>20.588235294117645</v>
      </c>
      <c r="P131" s="78" t="s">
        <v>51</v>
      </c>
      <c r="Q131" s="79"/>
      <c r="R131" s="80"/>
      <c r="S131" s="81" t="s">
        <v>51</v>
      </c>
      <c r="T131" s="82">
        <v>71172.47708710127</v>
      </c>
      <c r="U131" s="83">
        <v>2198.9887616253973</v>
      </c>
      <c r="V131" s="83">
        <v>4024.6596768181994</v>
      </c>
      <c r="W131" s="84">
        <v>1537.21843756744</v>
      </c>
      <c r="X131" s="85" t="s">
        <v>53</v>
      </c>
      <c r="Y131" s="86" t="s">
        <v>53</v>
      </c>
      <c r="Z131" s="87">
        <f t="shared" si="10"/>
        <v>1</v>
      </c>
      <c r="AA131" s="88">
        <f t="shared" si="11"/>
        <v>0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1</v>
      </c>
      <c r="AF131" s="88">
        <f t="shared" si="16"/>
        <v>1</v>
      </c>
      <c r="AG131" s="88" t="str">
        <f t="shared" si="17"/>
        <v>Initial</v>
      </c>
      <c r="AH131" s="89" t="str">
        <f t="shared" si="18"/>
        <v>RLIS</v>
      </c>
      <c r="AI131" s="87">
        <f t="shared" si="19"/>
        <v>0</v>
      </c>
    </row>
    <row r="132" spans="1:35" ht="12.75">
      <c r="A132" s="64" t="s">
        <v>972</v>
      </c>
      <c r="B132" s="65" t="s">
        <v>973</v>
      </c>
      <c r="C132" s="66" t="s">
        <v>974</v>
      </c>
      <c r="D132" s="67" t="s">
        <v>975</v>
      </c>
      <c r="E132" s="67" t="s">
        <v>976</v>
      </c>
      <c r="F132" s="68" t="s">
        <v>44</v>
      </c>
      <c r="G132" s="69" t="s">
        <v>977</v>
      </c>
      <c r="H132" s="70" t="s">
        <v>978</v>
      </c>
      <c r="I132" s="71">
        <v>5033552222</v>
      </c>
      <c r="J132" s="72" t="s">
        <v>76</v>
      </c>
      <c r="K132" s="73" t="s">
        <v>51</v>
      </c>
      <c r="L132" s="74" t="s">
        <v>49</v>
      </c>
      <c r="M132" s="75">
        <v>655.920721973358</v>
      </c>
      <c r="N132" s="76" t="s">
        <v>61</v>
      </c>
      <c r="O132" s="77">
        <v>18.90909090909091</v>
      </c>
      <c r="P132" s="78" t="s">
        <v>48</v>
      </c>
      <c r="Q132" s="79"/>
      <c r="R132" s="80"/>
      <c r="S132" s="81" t="s">
        <v>51</v>
      </c>
      <c r="T132" s="82">
        <v>45869.57980920016</v>
      </c>
      <c r="U132" s="83">
        <v>1691.1259065508157</v>
      </c>
      <c r="V132" s="83">
        <v>3455.7409498705256</v>
      </c>
      <c r="W132" s="84">
        <v>1714.074244831991</v>
      </c>
      <c r="X132" s="85" t="s">
        <v>52</v>
      </c>
      <c r="Y132" s="86" t="s">
        <v>53</v>
      </c>
      <c r="Z132" s="87">
        <f t="shared" si="10"/>
        <v>1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1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979</v>
      </c>
      <c r="B133" s="65" t="s">
        <v>980</v>
      </c>
      <c r="C133" s="66" t="s">
        <v>981</v>
      </c>
      <c r="D133" s="67" t="s">
        <v>982</v>
      </c>
      <c r="E133" s="67" t="s">
        <v>983</v>
      </c>
      <c r="F133" s="68" t="s">
        <v>44</v>
      </c>
      <c r="G133" s="69" t="s">
        <v>984</v>
      </c>
      <c r="H133" s="70" t="s">
        <v>985</v>
      </c>
      <c r="I133" s="71">
        <v>5033924892</v>
      </c>
      <c r="J133" s="72" t="s">
        <v>76</v>
      </c>
      <c r="K133" s="73" t="s">
        <v>51</v>
      </c>
      <c r="L133" s="74" t="s">
        <v>49</v>
      </c>
      <c r="M133" s="75">
        <v>541.3001486739151</v>
      </c>
      <c r="N133" s="76" t="s">
        <v>61</v>
      </c>
      <c r="O133" s="77">
        <v>15.970149253731345</v>
      </c>
      <c r="P133" s="78" t="s">
        <v>48</v>
      </c>
      <c r="Q133" s="79"/>
      <c r="R133" s="80"/>
      <c r="S133" s="81" t="s">
        <v>51</v>
      </c>
      <c r="T133" s="82">
        <v>40472.66695276938</v>
      </c>
      <c r="U133" s="83">
        <v>1143.3906018386192</v>
      </c>
      <c r="V133" s="83">
        <v>2469.0142410097087</v>
      </c>
      <c r="W133" s="84">
        <v>1052.046515596928</v>
      </c>
      <c r="X133" s="85" t="s">
        <v>52</v>
      </c>
      <c r="Y133" s="86" t="s">
        <v>52</v>
      </c>
      <c r="Z133" s="87">
        <f aca="true" t="shared" si="20" ref="Z133:Z196">IF(OR(K133="YES",TRIM(L133)="YES"),1,0)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986</v>
      </c>
      <c r="B134" s="65" t="s">
        <v>987</v>
      </c>
      <c r="C134" s="66" t="s">
        <v>988</v>
      </c>
      <c r="D134" s="67" t="s">
        <v>989</v>
      </c>
      <c r="E134" s="67" t="s">
        <v>990</v>
      </c>
      <c r="F134" s="68" t="s">
        <v>44</v>
      </c>
      <c r="G134" s="69" t="s">
        <v>991</v>
      </c>
      <c r="H134" s="70" t="s">
        <v>992</v>
      </c>
      <c r="I134" s="71">
        <v>5035545000</v>
      </c>
      <c r="J134" s="72" t="s">
        <v>337</v>
      </c>
      <c r="K134" s="73" t="s">
        <v>48</v>
      </c>
      <c r="L134" s="74" t="s">
        <v>49</v>
      </c>
      <c r="M134" s="75">
        <v>4799.743749160435</v>
      </c>
      <c r="N134" s="76" t="s">
        <v>61</v>
      </c>
      <c r="O134" s="77">
        <v>10.70298769771529</v>
      </c>
      <c r="P134" s="78" t="s">
        <v>48</v>
      </c>
      <c r="Q134" s="79"/>
      <c r="R134" s="80"/>
      <c r="S134" s="81" t="s">
        <v>48</v>
      </c>
      <c r="T134" s="82">
        <v>187618.38869819866</v>
      </c>
      <c r="U134" s="83">
        <v>5366.479491481839</v>
      </c>
      <c r="V134" s="83">
        <v>16353.68767606619</v>
      </c>
      <c r="W134" s="84">
        <v>5812.362971298668</v>
      </c>
      <c r="X134" s="85" t="s">
        <v>53</v>
      </c>
      <c r="Y134" s="86" t="s">
        <v>53</v>
      </c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0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111</v>
      </c>
      <c r="B135" s="65" t="s">
        <v>112</v>
      </c>
      <c r="C135" s="66" t="s">
        <v>113</v>
      </c>
      <c r="D135" s="67" t="s">
        <v>114</v>
      </c>
      <c r="E135" s="67" t="s">
        <v>115</v>
      </c>
      <c r="F135" s="68" t="s">
        <v>44</v>
      </c>
      <c r="G135" s="69" t="s">
        <v>116</v>
      </c>
      <c r="H135" s="70" t="s">
        <v>117</v>
      </c>
      <c r="I135" s="71">
        <v>5417562521</v>
      </c>
      <c r="J135" s="72" t="s">
        <v>84</v>
      </c>
      <c r="K135" s="73" t="s">
        <v>48</v>
      </c>
      <c r="L135" s="74" t="s">
        <v>49</v>
      </c>
      <c r="M135" s="75">
        <v>2108.8646330476836</v>
      </c>
      <c r="N135" s="76" t="s">
        <v>61</v>
      </c>
      <c r="O135" s="77">
        <v>22.033898305084744</v>
      </c>
      <c r="P135" s="78" t="s">
        <v>51</v>
      </c>
      <c r="Q135" s="79"/>
      <c r="R135" s="80"/>
      <c r="S135" s="81" t="s">
        <v>51</v>
      </c>
      <c r="T135" s="82">
        <v>145318.64992049785</v>
      </c>
      <c r="U135" s="83">
        <v>5592.066788142194</v>
      </c>
      <c r="V135" s="83">
        <v>11116.061834719882</v>
      </c>
      <c r="W135" s="84">
        <v>4550.877887132846</v>
      </c>
      <c r="X135" s="85" t="s">
        <v>53</v>
      </c>
      <c r="Y135" s="86" t="s">
        <v>53</v>
      </c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8">
        <f t="shared" si="23"/>
        <v>0</v>
      </c>
      <c r="AD135" s="89" t="str">
        <f t="shared" si="24"/>
        <v>-</v>
      </c>
      <c r="AE135" s="87">
        <f t="shared" si="25"/>
        <v>1</v>
      </c>
      <c r="AF135" s="88">
        <f t="shared" si="26"/>
        <v>1</v>
      </c>
      <c r="AG135" s="88" t="str">
        <f t="shared" si="27"/>
        <v>Initial</v>
      </c>
      <c r="AH135" s="89" t="str">
        <f t="shared" si="28"/>
        <v>RLIS</v>
      </c>
      <c r="AI135" s="87">
        <f t="shared" si="29"/>
        <v>0</v>
      </c>
    </row>
    <row r="136" spans="1:35" ht="12.75">
      <c r="A136" s="64" t="s">
        <v>993</v>
      </c>
      <c r="B136" s="65" t="s">
        <v>994</v>
      </c>
      <c r="C136" s="66" t="s">
        <v>995</v>
      </c>
      <c r="D136" s="67" t="s">
        <v>996</v>
      </c>
      <c r="E136" s="67" t="s">
        <v>408</v>
      </c>
      <c r="F136" s="68" t="s">
        <v>44</v>
      </c>
      <c r="G136" s="69" t="s">
        <v>409</v>
      </c>
      <c r="H136" s="70" t="s">
        <v>997</v>
      </c>
      <c r="I136" s="71">
        <v>5413842732</v>
      </c>
      <c r="J136" s="72"/>
      <c r="K136" s="73"/>
      <c r="L136" s="74" t="s">
        <v>49</v>
      </c>
      <c r="M136" s="75"/>
      <c r="N136" s="90"/>
      <c r="O136" s="77" t="s">
        <v>389</v>
      </c>
      <c r="P136" s="78" t="s">
        <v>389</v>
      </c>
      <c r="Q136" s="79"/>
      <c r="R136" s="80"/>
      <c r="S136" s="81"/>
      <c r="T136" s="82"/>
      <c r="U136" s="83"/>
      <c r="V136" s="83"/>
      <c r="W136" s="84"/>
      <c r="X136" s="91"/>
      <c r="Y136" s="86"/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0</v>
      </c>
      <c r="AF136" s="88">
        <f t="shared" si="26"/>
        <v>0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998</v>
      </c>
      <c r="B137" s="65" t="s">
        <v>999</v>
      </c>
      <c r="C137" s="66" t="s">
        <v>1000</v>
      </c>
      <c r="D137" s="67" t="s">
        <v>1001</v>
      </c>
      <c r="E137" s="67" t="s">
        <v>1002</v>
      </c>
      <c r="F137" s="68" t="s">
        <v>44</v>
      </c>
      <c r="G137" s="69" t="s">
        <v>1003</v>
      </c>
      <c r="H137" s="70" t="s">
        <v>1004</v>
      </c>
      <c r="I137" s="71">
        <v>5033536000</v>
      </c>
      <c r="J137" s="72" t="s">
        <v>629</v>
      </c>
      <c r="K137" s="73" t="s">
        <v>48</v>
      </c>
      <c r="L137" s="74" t="s">
        <v>49</v>
      </c>
      <c r="M137" s="75">
        <v>16129.550998408036</v>
      </c>
      <c r="N137" s="76" t="s">
        <v>61</v>
      </c>
      <c r="O137" s="77">
        <v>9.70219251963888</v>
      </c>
      <c r="P137" s="78" t="s">
        <v>48</v>
      </c>
      <c r="Q137" s="79"/>
      <c r="R137" s="80"/>
      <c r="S137" s="81" t="s">
        <v>48</v>
      </c>
      <c r="T137" s="82">
        <v>495508.245216918</v>
      </c>
      <c r="U137" s="83">
        <v>21540.203958553648</v>
      </c>
      <c r="V137" s="83">
        <v>58470.412192999705</v>
      </c>
      <c r="W137" s="84">
        <v>20889.00996742753</v>
      </c>
      <c r="X137" s="85" t="s">
        <v>53</v>
      </c>
      <c r="Y137" s="86" t="s">
        <v>53</v>
      </c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0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1005</v>
      </c>
      <c r="B138" s="65" t="s">
        <v>1006</v>
      </c>
      <c r="C138" s="66" t="s">
        <v>1007</v>
      </c>
      <c r="D138" s="67" t="s">
        <v>1008</v>
      </c>
      <c r="E138" s="67" t="s">
        <v>1009</v>
      </c>
      <c r="F138" s="68" t="s">
        <v>44</v>
      </c>
      <c r="G138" s="69" t="s">
        <v>1010</v>
      </c>
      <c r="H138" s="70" t="s">
        <v>1011</v>
      </c>
      <c r="I138" s="71">
        <v>5418362223</v>
      </c>
      <c r="J138" s="72" t="s">
        <v>76</v>
      </c>
      <c r="K138" s="73" t="s">
        <v>51</v>
      </c>
      <c r="L138" s="74" t="s">
        <v>49</v>
      </c>
      <c r="M138" s="75">
        <v>375.567560295802</v>
      </c>
      <c r="N138" s="76" t="s">
        <v>61</v>
      </c>
      <c r="O138" s="77">
        <v>22.531645569620252</v>
      </c>
      <c r="P138" s="78" t="s">
        <v>51</v>
      </c>
      <c r="Q138" s="79"/>
      <c r="R138" s="80"/>
      <c r="S138" s="81" t="s">
        <v>51</v>
      </c>
      <c r="T138" s="82">
        <v>28699.495545546746</v>
      </c>
      <c r="U138" s="83">
        <v>1138.9330346159295</v>
      </c>
      <c r="V138" s="83">
        <v>2120.9059586603626</v>
      </c>
      <c r="W138" s="84">
        <v>841.7237276339781</v>
      </c>
      <c r="X138" s="85" t="s">
        <v>52</v>
      </c>
      <c r="Y138" s="86" t="s">
        <v>52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8">
        <f t="shared" si="23"/>
        <v>0</v>
      </c>
      <c r="AD138" s="89" t="str">
        <f t="shared" si="24"/>
        <v>SRSA</v>
      </c>
      <c r="AE138" s="87">
        <f t="shared" si="25"/>
        <v>1</v>
      </c>
      <c r="AF138" s="88">
        <f t="shared" si="26"/>
        <v>1</v>
      </c>
      <c r="AG138" s="88" t="str">
        <f t="shared" si="27"/>
        <v>Initial</v>
      </c>
      <c r="AH138" s="89" t="str">
        <f t="shared" si="28"/>
        <v>-</v>
      </c>
      <c r="AI138" s="87" t="str">
        <f t="shared" si="29"/>
        <v>SRSA</v>
      </c>
    </row>
    <row r="139" spans="1:35" ht="12.75">
      <c r="A139" s="64" t="s">
        <v>1012</v>
      </c>
      <c r="B139" s="65" t="s">
        <v>1013</v>
      </c>
      <c r="C139" s="66" t="s">
        <v>1014</v>
      </c>
      <c r="D139" s="67" t="s">
        <v>1015</v>
      </c>
      <c r="E139" s="67" t="s">
        <v>1016</v>
      </c>
      <c r="F139" s="68" t="s">
        <v>44</v>
      </c>
      <c r="G139" s="69" t="s">
        <v>1017</v>
      </c>
      <c r="H139" s="70" t="s">
        <v>424</v>
      </c>
      <c r="I139" s="71">
        <v>5415762121</v>
      </c>
      <c r="J139" s="72" t="s">
        <v>76</v>
      </c>
      <c r="K139" s="73" t="s">
        <v>51</v>
      </c>
      <c r="L139" s="74" t="s">
        <v>49</v>
      </c>
      <c r="M139" s="75">
        <v>189.6735058864243</v>
      </c>
      <c r="N139" s="76" t="s">
        <v>50</v>
      </c>
      <c r="O139" s="77">
        <v>33.193277310924366</v>
      </c>
      <c r="P139" s="78" t="s">
        <v>51</v>
      </c>
      <c r="Q139" s="79"/>
      <c r="R139" s="80"/>
      <c r="S139" s="81" t="s">
        <v>51</v>
      </c>
      <c r="T139" s="82">
        <v>17515.77507879343</v>
      </c>
      <c r="U139" s="83">
        <v>1072.777709509372</v>
      </c>
      <c r="V139" s="83">
        <v>1785.7503046226948</v>
      </c>
      <c r="W139" s="84">
        <v>1010.652654977727</v>
      </c>
      <c r="X139" s="85" t="s">
        <v>52</v>
      </c>
      <c r="Y139" s="86" t="s">
        <v>52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SRSA</v>
      </c>
      <c r="AE139" s="87">
        <f t="shared" si="25"/>
        <v>1</v>
      </c>
      <c r="AF139" s="88">
        <f t="shared" si="26"/>
        <v>1</v>
      </c>
      <c r="AG139" s="88" t="str">
        <f t="shared" si="27"/>
        <v>Initial</v>
      </c>
      <c r="AH139" s="89" t="str">
        <f t="shared" si="28"/>
        <v>-</v>
      </c>
      <c r="AI139" s="87" t="str">
        <f t="shared" si="29"/>
        <v>SRSA</v>
      </c>
    </row>
    <row r="140" spans="1:35" ht="12.75">
      <c r="A140" s="64" t="s">
        <v>1018</v>
      </c>
      <c r="B140" s="65" t="s">
        <v>1019</v>
      </c>
      <c r="C140" s="66" t="s">
        <v>1020</v>
      </c>
      <c r="D140" s="67" t="s">
        <v>1021</v>
      </c>
      <c r="E140" s="67" t="s">
        <v>1022</v>
      </c>
      <c r="F140" s="68" t="s">
        <v>44</v>
      </c>
      <c r="G140" s="69" t="s">
        <v>1023</v>
      </c>
      <c r="H140" s="70" t="s">
        <v>1024</v>
      </c>
      <c r="I140" s="71">
        <v>5036785835</v>
      </c>
      <c r="J140" s="72" t="s">
        <v>203</v>
      </c>
      <c r="K140" s="73" t="s">
        <v>51</v>
      </c>
      <c r="L140" s="74" t="s">
        <v>49</v>
      </c>
      <c r="M140" s="75">
        <v>1827.6289131888332</v>
      </c>
      <c r="N140" s="76" t="s">
        <v>61</v>
      </c>
      <c r="O140" s="77">
        <v>12.827225130890053</v>
      </c>
      <c r="P140" s="78" t="s">
        <v>48</v>
      </c>
      <c r="Q140" s="79"/>
      <c r="R140" s="80"/>
      <c r="S140" s="81" t="s">
        <v>51</v>
      </c>
      <c r="T140" s="82">
        <v>66878.577268362</v>
      </c>
      <c r="U140" s="83">
        <v>2489.0832576853363</v>
      </c>
      <c r="V140" s="83">
        <v>6349.700988395867</v>
      </c>
      <c r="W140" s="84">
        <v>2175.724013318538</v>
      </c>
      <c r="X140" s="85" t="s">
        <v>53</v>
      </c>
      <c r="Y140" s="86" t="s">
        <v>53</v>
      </c>
      <c r="Z140" s="87">
        <f t="shared" si="20"/>
        <v>1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1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1025</v>
      </c>
      <c r="B141" s="65" t="s">
        <v>1026</v>
      </c>
      <c r="C141" s="66" t="s">
        <v>1027</v>
      </c>
      <c r="D141" s="67" t="s">
        <v>219</v>
      </c>
      <c r="E141" s="67" t="s">
        <v>1028</v>
      </c>
      <c r="F141" s="68" t="s">
        <v>44</v>
      </c>
      <c r="G141" s="69" t="s">
        <v>1029</v>
      </c>
      <c r="H141" s="70" t="s">
        <v>222</v>
      </c>
      <c r="I141" s="71">
        <v>5418982244</v>
      </c>
      <c r="J141" s="72" t="s">
        <v>76</v>
      </c>
      <c r="K141" s="73" t="s">
        <v>51</v>
      </c>
      <c r="L141" s="74" t="s">
        <v>49</v>
      </c>
      <c r="M141" s="75">
        <v>202.27120983935743</v>
      </c>
      <c r="N141" s="76" t="s">
        <v>61</v>
      </c>
      <c r="O141" s="77">
        <v>23.52941176470588</v>
      </c>
      <c r="P141" s="78" t="s">
        <v>51</v>
      </c>
      <c r="Q141" s="79"/>
      <c r="R141" s="80"/>
      <c r="S141" s="81" t="s">
        <v>51</v>
      </c>
      <c r="T141" s="82">
        <v>11159.601196888332</v>
      </c>
      <c r="U141" s="83">
        <v>633.2065992694093</v>
      </c>
      <c r="V141" s="83">
        <v>1163.9787543321866</v>
      </c>
      <c r="W141" s="84">
        <v>817.8553787660449</v>
      </c>
      <c r="X141" s="85" t="s">
        <v>52</v>
      </c>
      <c r="Y141" s="86" t="s">
        <v>52</v>
      </c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8">
        <f t="shared" si="23"/>
        <v>0</v>
      </c>
      <c r="AD141" s="89" t="str">
        <f t="shared" si="24"/>
        <v>SRSA</v>
      </c>
      <c r="AE141" s="87">
        <f t="shared" si="25"/>
        <v>1</v>
      </c>
      <c r="AF141" s="88">
        <f t="shared" si="26"/>
        <v>1</v>
      </c>
      <c r="AG141" s="88" t="str">
        <f t="shared" si="27"/>
        <v>Initial</v>
      </c>
      <c r="AH141" s="89" t="str">
        <f t="shared" si="28"/>
        <v>-</v>
      </c>
      <c r="AI141" s="87" t="str">
        <f t="shared" si="29"/>
        <v>SRSA</v>
      </c>
    </row>
    <row r="142" spans="1:35" ht="12.75">
      <c r="A142" s="64" t="s">
        <v>1030</v>
      </c>
      <c r="B142" s="65" t="s">
        <v>1031</v>
      </c>
      <c r="C142" s="66" t="s">
        <v>1032</v>
      </c>
      <c r="D142" s="67" t="s">
        <v>1033</v>
      </c>
      <c r="E142" s="67" t="s">
        <v>1034</v>
      </c>
      <c r="F142" s="68" t="s">
        <v>44</v>
      </c>
      <c r="G142" s="69" t="s">
        <v>1035</v>
      </c>
      <c r="H142" s="70" t="s">
        <v>1036</v>
      </c>
      <c r="I142" s="71">
        <v>5037696924</v>
      </c>
      <c r="J142" s="72" t="s">
        <v>1037</v>
      </c>
      <c r="K142" s="73" t="s">
        <v>48</v>
      </c>
      <c r="L142" s="74" t="s">
        <v>49</v>
      </c>
      <c r="M142" s="75">
        <v>2242.860227565036</v>
      </c>
      <c r="N142" s="76" t="s">
        <v>61</v>
      </c>
      <c r="O142" s="77">
        <v>11.908699966920278</v>
      </c>
      <c r="P142" s="78" t="s">
        <v>48</v>
      </c>
      <c r="Q142" s="79"/>
      <c r="R142" s="80"/>
      <c r="S142" s="81" t="s">
        <v>48</v>
      </c>
      <c r="T142" s="82">
        <v>124779.9734883858</v>
      </c>
      <c r="U142" s="83">
        <v>3458.726133169183</v>
      </c>
      <c r="V142" s="83">
        <v>8484.578996699045</v>
      </c>
      <c r="W142" s="84">
        <v>2790.218829330544</v>
      </c>
      <c r="X142" s="85" t="s">
        <v>53</v>
      </c>
      <c r="Y142" s="86" t="s">
        <v>53</v>
      </c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0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118</v>
      </c>
      <c r="B143" s="65" t="s">
        <v>119</v>
      </c>
      <c r="C143" s="66" t="s">
        <v>120</v>
      </c>
      <c r="D143" s="67" t="s">
        <v>121</v>
      </c>
      <c r="E143" s="67" t="s">
        <v>122</v>
      </c>
      <c r="F143" s="68" t="s">
        <v>44</v>
      </c>
      <c r="G143" s="69" t="s">
        <v>123</v>
      </c>
      <c r="H143" s="70" t="s">
        <v>124</v>
      </c>
      <c r="I143" s="71">
        <v>5412966149</v>
      </c>
      <c r="J143" s="72" t="s">
        <v>84</v>
      </c>
      <c r="K143" s="73" t="s">
        <v>48</v>
      </c>
      <c r="L143" s="74" t="s">
        <v>49</v>
      </c>
      <c r="M143" s="75">
        <v>2641.649781488534</v>
      </c>
      <c r="N143" s="76" t="s">
        <v>50</v>
      </c>
      <c r="O143" s="77">
        <v>20.428826682549136</v>
      </c>
      <c r="P143" s="78" t="s">
        <v>51</v>
      </c>
      <c r="Q143" s="79"/>
      <c r="R143" s="80"/>
      <c r="S143" s="81" t="s">
        <v>51</v>
      </c>
      <c r="T143" s="82">
        <v>191222.84672890307</v>
      </c>
      <c r="U143" s="83">
        <v>7576.099060676879</v>
      </c>
      <c r="V143" s="83">
        <v>14992.582863555437</v>
      </c>
      <c r="W143" s="84">
        <v>6152.7443759340895</v>
      </c>
      <c r="X143" s="85" t="s">
        <v>53</v>
      </c>
      <c r="Y143" s="86" t="s">
        <v>53</v>
      </c>
      <c r="Z143" s="87">
        <f t="shared" si="20"/>
        <v>0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-</v>
      </c>
      <c r="AE143" s="87">
        <f t="shared" si="25"/>
        <v>1</v>
      </c>
      <c r="AF143" s="88">
        <f t="shared" si="26"/>
        <v>1</v>
      </c>
      <c r="AG143" s="88" t="str">
        <f t="shared" si="27"/>
        <v>Initial</v>
      </c>
      <c r="AH143" s="89" t="str">
        <f t="shared" si="28"/>
        <v>RLIS</v>
      </c>
      <c r="AI143" s="87">
        <f t="shared" si="29"/>
        <v>0</v>
      </c>
    </row>
    <row r="144" spans="1:35" ht="12.75">
      <c r="A144" s="64" t="s">
        <v>1038</v>
      </c>
      <c r="B144" s="65" t="s">
        <v>1039</v>
      </c>
      <c r="C144" s="66" t="s">
        <v>1040</v>
      </c>
      <c r="D144" s="67" t="s">
        <v>1041</v>
      </c>
      <c r="E144" s="67" t="s">
        <v>734</v>
      </c>
      <c r="F144" s="68" t="s">
        <v>44</v>
      </c>
      <c r="G144" s="69" t="s">
        <v>735</v>
      </c>
      <c r="H144" s="70" t="s">
        <v>1042</v>
      </c>
      <c r="I144" s="71">
        <v>5036141428</v>
      </c>
      <c r="J144" s="72"/>
      <c r="K144" s="73"/>
      <c r="L144" s="74" t="s">
        <v>49</v>
      </c>
      <c r="M144" s="75"/>
      <c r="N144" s="90"/>
      <c r="O144" s="77" t="s">
        <v>389</v>
      </c>
      <c r="P144" s="78" t="s">
        <v>389</v>
      </c>
      <c r="Q144" s="79"/>
      <c r="R144" s="80"/>
      <c r="S144" s="81"/>
      <c r="T144" s="82"/>
      <c r="U144" s="83"/>
      <c r="V144" s="83"/>
      <c r="W144" s="84"/>
      <c r="X144" s="91"/>
      <c r="Y144" s="86"/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0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125</v>
      </c>
      <c r="B145" s="65" t="s">
        <v>126</v>
      </c>
      <c r="C145" s="66" t="s">
        <v>127</v>
      </c>
      <c r="D145" s="67" t="s">
        <v>128</v>
      </c>
      <c r="E145" s="67" t="s">
        <v>129</v>
      </c>
      <c r="F145" s="68" t="s">
        <v>44</v>
      </c>
      <c r="G145" s="69" t="s">
        <v>130</v>
      </c>
      <c r="H145" s="70" t="s">
        <v>131</v>
      </c>
      <c r="I145" s="71">
        <v>5413722275</v>
      </c>
      <c r="J145" s="72" t="s">
        <v>84</v>
      </c>
      <c r="K145" s="73" t="s">
        <v>48</v>
      </c>
      <c r="L145" s="74" t="s">
        <v>49</v>
      </c>
      <c r="M145" s="75">
        <v>1109.84239231852</v>
      </c>
      <c r="N145" s="76" t="s">
        <v>61</v>
      </c>
      <c r="O145" s="77">
        <v>22.2682119205298</v>
      </c>
      <c r="P145" s="78" t="s">
        <v>51</v>
      </c>
      <c r="Q145" s="79"/>
      <c r="R145" s="80"/>
      <c r="S145" s="81" t="s">
        <v>51</v>
      </c>
      <c r="T145" s="82">
        <v>87213.1817129347</v>
      </c>
      <c r="U145" s="83">
        <v>3139.793062421308</v>
      </c>
      <c r="V145" s="83">
        <v>5934.648891508435</v>
      </c>
      <c r="W145" s="84">
        <v>2373.665645569643</v>
      </c>
      <c r="X145" s="85" t="s">
        <v>52</v>
      </c>
      <c r="Y145" s="86" t="s">
        <v>53</v>
      </c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1</v>
      </c>
      <c r="AF145" s="88">
        <f t="shared" si="26"/>
        <v>1</v>
      </c>
      <c r="AG145" s="88" t="str">
        <f t="shared" si="27"/>
        <v>Initial</v>
      </c>
      <c r="AH145" s="89" t="str">
        <f t="shared" si="28"/>
        <v>RLIS</v>
      </c>
      <c r="AI145" s="87">
        <f t="shared" si="29"/>
        <v>0</v>
      </c>
    </row>
    <row r="146" spans="1:35" ht="12.75">
      <c r="A146" s="64" t="s">
        <v>1043</v>
      </c>
      <c r="B146" s="65" t="s">
        <v>1044</v>
      </c>
      <c r="C146" s="66" t="s">
        <v>1045</v>
      </c>
      <c r="D146" s="67" t="s">
        <v>552</v>
      </c>
      <c r="E146" s="67" t="s">
        <v>1046</v>
      </c>
      <c r="F146" s="68" t="s">
        <v>44</v>
      </c>
      <c r="G146" s="69" t="s">
        <v>1047</v>
      </c>
      <c r="H146" s="70" t="s">
        <v>555</v>
      </c>
      <c r="I146" s="71">
        <v>5414594341</v>
      </c>
      <c r="J146" s="72" t="s">
        <v>76</v>
      </c>
      <c r="K146" s="73" t="s">
        <v>51</v>
      </c>
      <c r="L146" s="74" t="s">
        <v>49</v>
      </c>
      <c r="M146" s="75">
        <v>522.0279746761512</v>
      </c>
      <c r="N146" s="76" t="s">
        <v>61</v>
      </c>
      <c r="O146" s="77">
        <v>22.727272727272727</v>
      </c>
      <c r="P146" s="78" t="s">
        <v>51</v>
      </c>
      <c r="Q146" s="79"/>
      <c r="R146" s="80"/>
      <c r="S146" s="81" t="s">
        <v>51</v>
      </c>
      <c r="T146" s="82">
        <v>36198.93995453542</v>
      </c>
      <c r="U146" s="83">
        <v>1466.69780659761</v>
      </c>
      <c r="V146" s="83">
        <v>2825.8536306239134</v>
      </c>
      <c r="W146" s="84">
        <v>1152.0143697042588</v>
      </c>
      <c r="X146" s="85" t="s">
        <v>52</v>
      </c>
      <c r="Y146" s="86" t="s">
        <v>52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8">
        <f t="shared" si="23"/>
        <v>0</v>
      </c>
      <c r="AD146" s="89" t="str">
        <f t="shared" si="24"/>
        <v>SRSA</v>
      </c>
      <c r="AE146" s="87">
        <f t="shared" si="25"/>
        <v>1</v>
      </c>
      <c r="AF146" s="88">
        <f t="shared" si="26"/>
        <v>1</v>
      </c>
      <c r="AG146" s="88" t="str">
        <f t="shared" si="27"/>
        <v>Initial</v>
      </c>
      <c r="AH146" s="89" t="str">
        <f t="shared" si="28"/>
        <v>-</v>
      </c>
      <c r="AI146" s="87" t="str">
        <f t="shared" si="29"/>
        <v>SRSA</v>
      </c>
    </row>
    <row r="147" spans="1:35" ht="12.75">
      <c r="A147" s="64" t="s">
        <v>1048</v>
      </c>
      <c r="B147" s="65" t="s">
        <v>1049</v>
      </c>
      <c r="C147" s="66" t="s">
        <v>1050</v>
      </c>
      <c r="D147" s="67" t="s">
        <v>1051</v>
      </c>
      <c r="E147" s="67" t="s">
        <v>1052</v>
      </c>
      <c r="F147" s="68" t="s">
        <v>44</v>
      </c>
      <c r="G147" s="69" t="s">
        <v>1053</v>
      </c>
      <c r="H147" s="70" t="s">
        <v>1054</v>
      </c>
      <c r="I147" s="71">
        <v>5417822813</v>
      </c>
      <c r="J147" s="72" t="s">
        <v>237</v>
      </c>
      <c r="K147" s="73" t="s">
        <v>48</v>
      </c>
      <c r="L147" s="74" t="s">
        <v>49</v>
      </c>
      <c r="M147" s="75">
        <v>605.2039640543096</v>
      </c>
      <c r="N147" s="76" t="s">
        <v>61</v>
      </c>
      <c r="O147" s="77">
        <v>19.709794437726725</v>
      </c>
      <c r="P147" s="78" t="s">
        <v>48</v>
      </c>
      <c r="Q147" s="79"/>
      <c r="R147" s="80"/>
      <c r="S147" s="81" t="s">
        <v>48</v>
      </c>
      <c r="T147" s="82">
        <v>51031.520598930794</v>
      </c>
      <c r="U147" s="83">
        <v>2207.662576231361</v>
      </c>
      <c r="V147" s="83">
        <v>3945.150510159636</v>
      </c>
      <c r="W147" s="84">
        <v>1545.5685750032817</v>
      </c>
      <c r="X147" s="85" t="s">
        <v>52</v>
      </c>
      <c r="Y147" s="86" t="s">
        <v>53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8">
        <f t="shared" si="23"/>
        <v>0</v>
      </c>
      <c r="AD147" s="89" t="str">
        <f t="shared" si="24"/>
        <v>-</v>
      </c>
      <c r="AE147" s="87">
        <f t="shared" si="25"/>
        <v>0</v>
      </c>
      <c r="AF147" s="88">
        <f t="shared" si="26"/>
        <v>0</v>
      </c>
      <c r="AG147" s="88">
        <f t="shared" si="27"/>
        <v>0</v>
      </c>
      <c r="AH147" s="89" t="str">
        <f t="shared" si="28"/>
        <v>-</v>
      </c>
      <c r="AI147" s="87">
        <f t="shared" si="29"/>
        <v>0</v>
      </c>
    </row>
    <row r="148" spans="1:35" ht="12.75">
      <c r="A148" s="64" t="s">
        <v>1055</v>
      </c>
      <c r="B148" s="65" t="s">
        <v>1056</v>
      </c>
      <c r="C148" s="66" t="s">
        <v>1057</v>
      </c>
      <c r="D148" s="67" t="s">
        <v>1058</v>
      </c>
      <c r="E148" s="67" t="s">
        <v>1059</v>
      </c>
      <c r="F148" s="68" t="s">
        <v>44</v>
      </c>
      <c r="G148" s="69" t="s">
        <v>1060</v>
      </c>
      <c r="H148" s="70" t="s">
        <v>1061</v>
      </c>
      <c r="I148" s="71">
        <v>5033783600</v>
      </c>
      <c r="J148" s="72"/>
      <c r="K148" s="73"/>
      <c r="L148" s="74" t="s">
        <v>49</v>
      </c>
      <c r="M148" s="75"/>
      <c r="N148" s="90"/>
      <c r="O148" s="77" t="s">
        <v>389</v>
      </c>
      <c r="P148" s="78" t="s">
        <v>389</v>
      </c>
      <c r="Q148" s="79"/>
      <c r="R148" s="80"/>
      <c r="S148" s="81"/>
      <c r="T148" s="82"/>
      <c r="U148" s="83"/>
      <c r="V148" s="83"/>
      <c r="W148" s="84"/>
      <c r="X148" s="91"/>
      <c r="Y148" s="86"/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8">
        <f t="shared" si="23"/>
        <v>0</v>
      </c>
      <c r="AD148" s="89" t="str">
        <f t="shared" si="24"/>
        <v>-</v>
      </c>
      <c r="AE148" s="87">
        <f t="shared" si="25"/>
        <v>0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1062</v>
      </c>
      <c r="B149" s="65" t="s">
        <v>1063</v>
      </c>
      <c r="C149" s="66" t="s">
        <v>1064</v>
      </c>
      <c r="D149" s="67" t="s">
        <v>1058</v>
      </c>
      <c r="E149" s="67" t="s">
        <v>1059</v>
      </c>
      <c r="F149" s="68" t="s">
        <v>44</v>
      </c>
      <c r="G149" s="69" t="s">
        <v>1060</v>
      </c>
      <c r="H149" s="70" t="s">
        <v>1061</v>
      </c>
      <c r="I149" s="71">
        <v>5033783600</v>
      </c>
      <c r="J149" s="72"/>
      <c r="K149" s="73"/>
      <c r="L149" s="74" t="s">
        <v>49</v>
      </c>
      <c r="M149" s="75"/>
      <c r="N149" s="90"/>
      <c r="O149" s="77" t="s">
        <v>389</v>
      </c>
      <c r="P149" s="78" t="s">
        <v>389</v>
      </c>
      <c r="Q149" s="79"/>
      <c r="R149" s="80"/>
      <c r="S149" s="81"/>
      <c r="T149" s="82"/>
      <c r="U149" s="83"/>
      <c r="V149" s="83"/>
      <c r="W149" s="84"/>
      <c r="X149" s="91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0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1065</v>
      </c>
      <c r="B150" s="65" t="s">
        <v>1066</v>
      </c>
      <c r="C150" s="66" t="s">
        <v>1067</v>
      </c>
      <c r="D150" s="67" t="s">
        <v>1058</v>
      </c>
      <c r="E150" s="67" t="s">
        <v>1059</v>
      </c>
      <c r="F150" s="68" t="s">
        <v>44</v>
      </c>
      <c r="G150" s="69" t="s">
        <v>1060</v>
      </c>
      <c r="H150" s="70" t="s">
        <v>1061</v>
      </c>
      <c r="I150" s="71">
        <v>5033783600</v>
      </c>
      <c r="J150" s="72"/>
      <c r="K150" s="73"/>
      <c r="L150" s="74" t="s">
        <v>49</v>
      </c>
      <c r="M150" s="75"/>
      <c r="N150" s="90"/>
      <c r="O150" s="77" t="s">
        <v>389</v>
      </c>
      <c r="P150" s="78" t="s">
        <v>389</v>
      </c>
      <c r="Q150" s="79"/>
      <c r="R150" s="80"/>
      <c r="S150" s="81"/>
      <c r="T150" s="82"/>
      <c r="U150" s="83"/>
      <c r="V150" s="83"/>
      <c r="W150" s="84"/>
      <c r="X150" s="91"/>
      <c r="Y150" s="86"/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0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1068</v>
      </c>
      <c r="B151" s="65" t="s">
        <v>1069</v>
      </c>
      <c r="C151" s="66" t="s">
        <v>1070</v>
      </c>
      <c r="D151" s="67" t="s">
        <v>1058</v>
      </c>
      <c r="E151" s="67" t="s">
        <v>1059</v>
      </c>
      <c r="F151" s="68" t="s">
        <v>44</v>
      </c>
      <c r="G151" s="69" t="s">
        <v>1060</v>
      </c>
      <c r="H151" s="70" t="s">
        <v>1061</v>
      </c>
      <c r="I151" s="71">
        <v>5033783600</v>
      </c>
      <c r="J151" s="72" t="s">
        <v>1071</v>
      </c>
      <c r="K151" s="73" t="s">
        <v>48</v>
      </c>
      <c r="L151" s="74" t="s">
        <v>49</v>
      </c>
      <c r="M151" s="75"/>
      <c r="N151" s="90"/>
      <c r="O151" s="77" t="s">
        <v>389</v>
      </c>
      <c r="P151" s="78" t="s">
        <v>389</v>
      </c>
      <c r="Q151" s="79"/>
      <c r="R151" s="80"/>
      <c r="S151" s="81" t="s">
        <v>48</v>
      </c>
      <c r="T151" s="82"/>
      <c r="U151" s="83"/>
      <c r="V151" s="83"/>
      <c r="W151" s="84"/>
      <c r="X151" s="91"/>
      <c r="Y151" s="86"/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0</v>
      </c>
      <c r="AF151" s="88">
        <f t="shared" si="26"/>
        <v>0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132</v>
      </c>
      <c r="B152" s="65" t="s">
        <v>133</v>
      </c>
      <c r="C152" s="66" t="s">
        <v>134</v>
      </c>
      <c r="D152" s="67" t="s">
        <v>135</v>
      </c>
      <c r="E152" s="67" t="s">
        <v>136</v>
      </c>
      <c r="F152" s="68" t="s">
        <v>44</v>
      </c>
      <c r="G152" s="69" t="s">
        <v>137</v>
      </c>
      <c r="H152" s="70" t="s">
        <v>138</v>
      </c>
      <c r="I152" s="71">
        <v>5418895374</v>
      </c>
      <c r="J152" s="72" t="s">
        <v>84</v>
      </c>
      <c r="K152" s="73" t="s">
        <v>48</v>
      </c>
      <c r="L152" s="74" t="s">
        <v>49</v>
      </c>
      <c r="M152" s="75">
        <v>2643.890246110736</v>
      </c>
      <c r="N152" s="76" t="s">
        <v>61</v>
      </c>
      <c r="O152" s="77">
        <v>25.97730138713745</v>
      </c>
      <c r="P152" s="78" t="s">
        <v>51</v>
      </c>
      <c r="Q152" s="79"/>
      <c r="R152" s="80"/>
      <c r="S152" s="81" t="s">
        <v>51</v>
      </c>
      <c r="T152" s="82">
        <v>218502.50299488247</v>
      </c>
      <c r="U152" s="83">
        <v>10324.629379445583</v>
      </c>
      <c r="V152" s="83">
        <v>18245.93657940181</v>
      </c>
      <c r="W152" s="84">
        <v>6652.901650868151</v>
      </c>
      <c r="X152" s="85" t="s">
        <v>53</v>
      </c>
      <c r="Y152" s="86" t="s">
        <v>53</v>
      </c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8">
        <f t="shared" si="23"/>
        <v>0</v>
      </c>
      <c r="AD152" s="89" t="str">
        <f t="shared" si="24"/>
        <v>-</v>
      </c>
      <c r="AE152" s="87">
        <f t="shared" si="25"/>
        <v>1</v>
      </c>
      <c r="AF152" s="88">
        <f t="shared" si="26"/>
        <v>1</v>
      </c>
      <c r="AG152" s="88" t="str">
        <f t="shared" si="27"/>
        <v>Initial</v>
      </c>
      <c r="AH152" s="89" t="str">
        <f t="shared" si="28"/>
        <v>RLIS</v>
      </c>
      <c r="AI152" s="87">
        <f t="shared" si="29"/>
        <v>0</v>
      </c>
    </row>
    <row r="153" spans="1:35" ht="12.75">
      <c r="A153" s="64" t="s">
        <v>1072</v>
      </c>
      <c r="B153" s="65" t="s">
        <v>1073</v>
      </c>
      <c r="C153" s="66" t="s">
        <v>1074</v>
      </c>
      <c r="D153" s="67" t="s">
        <v>1075</v>
      </c>
      <c r="E153" s="67" t="s">
        <v>1076</v>
      </c>
      <c r="F153" s="68" t="s">
        <v>44</v>
      </c>
      <c r="G153" s="69" t="s">
        <v>1077</v>
      </c>
      <c r="H153" s="70" t="s">
        <v>1078</v>
      </c>
      <c r="I153" s="71">
        <v>5037858000</v>
      </c>
      <c r="J153" s="72" t="s">
        <v>337</v>
      </c>
      <c r="K153" s="73" t="s">
        <v>48</v>
      </c>
      <c r="L153" s="74" t="s">
        <v>49</v>
      </c>
      <c r="M153" s="75">
        <v>7509.811172029741</v>
      </c>
      <c r="N153" s="76" t="s">
        <v>61</v>
      </c>
      <c r="O153" s="77">
        <v>9.703385158231336</v>
      </c>
      <c r="P153" s="78" t="s">
        <v>48</v>
      </c>
      <c r="Q153" s="79"/>
      <c r="R153" s="80"/>
      <c r="S153" s="81" t="s">
        <v>48</v>
      </c>
      <c r="T153" s="82">
        <v>295911.12992495566</v>
      </c>
      <c r="U153" s="83">
        <v>11269.769591011018</v>
      </c>
      <c r="V153" s="83">
        <v>28190.030931399127</v>
      </c>
      <c r="W153" s="84">
        <v>9466.04474516121</v>
      </c>
      <c r="X153" s="85" t="s">
        <v>53</v>
      </c>
      <c r="Y153" s="86" t="s">
        <v>53</v>
      </c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8">
        <f t="shared" si="23"/>
        <v>0</v>
      </c>
      <c r="AD153" s="89" t="str">
        <f t="shared" si="24"/>
        <v>-</v>
      </c>
      <c r="AE153" s="87">
        <f t="shared" si="25"/>
        <v>0</v>
      </c>
      <c r="AF153" s="88">
        <f t="shared" si="26"/>
        <v>0</v>
      </c>
      <c r="AG153" s="88">
        <f t="shared" si="27"/>
        <v>0</v>
      </c>
      <c r="AH153" s="89" t="str">
        <f t="shared" si="28"/>
        <v>-</v>
      </c>
      <c r="AI153" s="87">
        <f t="shared" si="29"/>
        <v>0</v>
      </c>
    </row>
    <row r="154" spans="1:35" ht="12.75">
      <c r="A154" s="64" t="s">
        <v>1079</v>
      </c>
      <c r="B154" s="65" t="s">
        <v>1080</v>
      </c>
      <c r="C154" s="66" t="s">
        <v>1081</v>
      </c>
      <c r="D154" s="67" t="s">
        <v>1058</v>
      </c>
      <c r="E154" s="67" t="s">
        <v>1059</v>
      </c>
      <c r="F154" s="68" t="s">
        <v>44</v>
      </c>
      <c r="G154" s="69" t="s">
        <v>1060</v>
      </c>
      <c r="H154" s="70" t="s">
        <v>1061</v>
      </c>
      <c r="I154" s="71">
        <v>5033783569</v>
      </c>
      <c r="J154" s="72" t="s">
        <v>1082</v>
      </c>
      <c r="K154" s="73" t="s">
        <v>48</v>
      </c>
      <c r="L154" s="74" t="s">
        <v>49</v>
      </c>
      <c r="M154" s="75"/>
      <c r="N154" s="90"/>
      <c r="O154" s="77" t="s">
        <v>389</v>
      </c>
      <c r="P154" s="78" t="s">
        <v>389</v>
      </c>
      <c r="Q154" s="79"/>
      <c r="R154" s="80"/>
      <c r="S154" s="81" t="s">
        <v>48</v>
      </c>
      <c r="T154" s="82"/>
      <c r="U154" s="83"/>
      <c r="V154" s="83"/>
      <c r="W154" s="84"/>
      <c r="X154" s="91"/>
      <c r="Y154" s="86"/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0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1083</v>
      </c>
      <c r="B155" s="65" t="s">
        <v>1084</v>
      </c>
      <c r="C155" s="66" t="s">
        <v>1085</v>
      </c>
      <c r="D155" s="67" t="s">
        <v>1086</v>
      </c>
      <c r="E155" s="67" t="s">
        <v>1087</v>
      </c>
      <c r="F155" s="68" t="s">
        <v>44</v>
      </c>
      <c r="G155" s="69" t="s">
        <v>1088</v>
      </c>
      <c r="H155" s="70" t="s">
        <v>1089</v>
      </c>
      <c r="I155" s="71">
        <v>5036685541</v>
      </c>
      <c r="J155" s="72" t="s">
        <v>337</v>
      </c>
      <c r="K155" s="73" t="s">
        <v>48</v>
      </c>
      <c r="L155" s="74" t="s">
        <v>49</v>
      </c>
      <c r="M155" s="75">
        <v>3809.2238936906388</v>
      </c>
      <c r="N155" s="76" t="s">
        <v>61</v>
      </c>
      <c r="O155" s="77" t="s">
        <v>389</v>
      </c>
      <c r="P155" s="78" t="s">
        <v>389</v>
      </c>
      <c r="Q155" s="79"/>
      <c r="R155" s="80"/>
      <c r="S155" s="81" t="s">
        <v>48</v>
      </c>
      <c r="T155" s="82">
        <v>151804.578627322</v>
      </c>
      <c r="U155" s="83">
        <v>9147.698952330164</v>
      </c>
      <c r="V155" s="83">
        <v>18686.547085402715</v>
      </c>
      <c r="W155" s="84">
        <v>8170.1400666461595</v>
      </c>
      <c r="X155" s="85" t="s">
        <v>53</v>
      </c>
      <c r="Y155" s="86" t="s">
        <v>53</v>
      </c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0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1090</v>
      </c>
      <c r="B156" s="65" t="s">
        <v>1091</v>
      </c>
      <c r="C156" s="66" t="s">
        <v>1092</v>
      </c>
      <c r="D156" s="67" t="s">
        <v>1093</v>
      </c>
      <c r="E156" s="67" t="s">
        <v>1094</v>
      </c>
      <c r="F156" s="68" t="s">
        <v>44</v>
      </c>
      <c r="G156" s="69" t="s">
        <v>1095</v>
      </c>
      <c r="H156" s="70" t="s">
        <v>1096</v>
      </c>
      <c r="I156" s="71">
        <v>5419433111</v>
      </c>
      <c r="J156" s="72" t="s">
        <v>76</v>
      </c>
      <c r="K156" s="73" t="s">
        <v>51</v>
      </c>
      <c r="L156" s="74" t="s">
        <v>49</v>
      </c>
      <c r="M156" s="75">
        <v>72.22662981859409</v>
      </c>
      <c r="N156" s="76" t="s">
        <v>50</v>
      </c>
      <c r="O156" s="77">
        <v>18.30985915492958</v>
      </c>
      <c r="P156" s="78" t="s">
        <v>48</v>
      </c>
      <c r="Q156" s="79"/>
      <c r="R156" s="80"/>
      <c r="S156" s="81" t="s">
        <v>51</v>
      </c>
      <c r="T156" s="82">
        <v>2411.5159489609905</v>
      </c>
      <c r="U156" s="83">
        <v>130.34174507091163</v>
      </c>
      <c r="V156" s="83">
        <v>301.4855493582845</v>
      </c>
      <c r="W156" s="84">
        <v>467.1368615785637</v>
      </c>
      <c r="X156" s="85" t="s">
        <v>52</v>
      </c>
      <c r="Y156" s="86" t="s">
        <v>52</v>
      </c>
      <c r="Z156" s="87">
        <f t="shared" si="20"/>
        <v>1</v>
      </c>
      <c r="AA156" s="88">
        <f t="shared" si="21"/>
        <v>1</v>
      </c>
      <c r="AB156" s="88">
        <f t="shared" si="22"/>
        <v>0</v>
      </c>
      <c r="AC156" s="88">
        <f t="shared" si="23"/>
        <v>0</v>
      </c>
      <c r="AD156" s="89" t="str">
        <f t="shared" si="24"/>
        <v>SRSA</v>
      </c>
      <c r="AE156" s="87">
        <f t="shared" si="25"/>
        <v>1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1097</v>
      </c>
      <c r="B157" s="65" t="s">
        <v>1098</v>
      </c>
      <c r="C157" s="66" t="s">
        <v>1099</v>
      </c>
      <c r="D157" s="67" t="s">
        <v>1100</v>
      </c>
      <c r="E157" s="67" t="s">
        <v>350</v>
      </c>
      <c r="F157" s="68" t="s">
        <v>44</v>
      </c>
      <c r="G157" s="69" t="s">
        <v>1101</v>
      </c>
      <c r="H157" s="70" t="s">
        <v>280</v>
      </c>
      <c r="I157" s="71">
        <v>5034082100</v>
      </c>
      <c r="J157" s="72" t="s">
        <v>471</v>
      </c>
      <c r="K157" s="73" t="s">
        <v>48</v>
      </c>
      <c r="L157" s="74" t="s">
        <v>49</v>
      </c>
      <c r="M157" s="75">
        <v>3226.148481039294</v>
      </c>
      <c r="N157" s="76" t="s">
        <v>61</v>
      </c>
      <c r="O157" s="77">
        <v>23.060447405997145</v>
      </c>
      <c r="P157" s="78" t="s">
        <v>51</v>
      </c>
      <c r="Q157" s="79"/>
      <c r="R157" s="80"/>
      <c r="S157" s="81" t="s">
        <v>48</v>
      </c>
      <c r="T157" s="82">
        <v>156399.92794566546</v>
      </c>
      <c r="U157" s="83">
        <v>7606.452586966472</v>
      </c>
      <c r="V157" s="83">
        <v>16554.966866926876</v>
      </c>
      <c r="W157" s="84">
        <v>7609.845027533893</v>
      </c>
      <c r="X157" s="85" t="s">
        <v>53</v>
      </c>
      <c r="Y157" s="86" t="s">
        <v>53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8">
        <f t="shared" si="23"/>
        <v>0</v>
      </c>
      <c r="AD157" s="89" t="str">
        <f t="shared" si="24"/>
        <v>-</v>
      </c>
      <c r="AE157" s="87">
        <f t="shared" si="25"/>
        <v>0</v>
      </c>
      <c r="AF157" s="88">
        <f t="shared" si="26"/>
        <v>1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1102</v>
      </c>
      <c r="B158" s="65" t="s">
        <v>1103</v>
      </c>
      <c r="C158" s="66" t="s">
        <v>1104</v>
      </c>
      <c r="D158" s="67" t="s">
        <v>1105</v>
      </c>
      <c r="E158" s="67" t="s">
        <v>1106</v>
      </c>
      <c r="F158" s="68" t="s">
        <v>44</v>
      </c>
      <c r="G158" s="69" t="s">
        <v>1107</v>
      </c>
      <c r="H158" s="70" t="s">
        <v>1108</v>
      </c>
      <c r="I158" s="71">
        <v>5412766711</v>
      </c>
      <c r="J158" s="72" t="s">
        <v>47</v>
      </c>
      <c r="K158" s="73" t="s">
        <v>48</v>
      </c>
      <c r="L158" s="74" t="s">
        <v>49</v>
      </c>
      <c r="M158" s="75">
        <v>3100.1105344943735</v>
      </c>
      <c r="N158" s="76" t="s">
        <v>61</v>
      </c>
      <c r="O158" s="77">
        <v>15.271182204448888</v>
      </c>
      <c r="P158" s="78" t="s">
        <v>48</v>
      </c>
      <c r="Q158" s="79"/>
      <c r="R158" s="80"/>
      <c r="S158" s="81" t="s">
        <v>51</v>
      </c>
      <c r="T158" s="82">
        <v>203448.37752418433</v>
      </c>
      <c r="U158" s="83">
        <v>7269.883042566514</v>
      </c>
      <c r="V158" s="83">
        <v>15086.503710493307</v>
      </c>
      <c r="W158" s="84">
        <v>6561.026411955185</v>
      </c>
      <c r="X158" s="85" t="s">
        <v>53</v>
      </c>
      <c r="Y158" s="86" t="s">
        <v>53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1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1109</v>
      </c>
      <c r="B159" s="65" t="s">
        <v>1110</v>
      </c>
      <c r="C159" s="66" t="s">
        <v>1111</v>
      </c>
      <c r="D159" s="67" t="s">
        <v>1112</v>
      </c>
      <c r="E159" s="67" t="s">
        <v>208</v>
      </c>
      <c r="F159" s="68" t="s">
        <v>44</v>
      </c>
      <c r="G159" s="69" t="s">
        <v>209</v>
      </c>
      <c r="H159" s="70" t="s">
        <v>1113</v>
      </c>
      <c r="I159" s="71">
        <v>5038353184</v>
      </c>
      <c r="J159" s="72" t="s">
        <v>203</v>
      </c>
      <c r="K159" s="73" t="s">
        <v>51</v>
      </c>
      <c r="L159" s="74" t="s">
        <v>49</v>
      </c>
      <c r="M159" s="75">
        <v>310.6455132472371</v>
      </c>
      <c r="N159" s="76" t="s">
        <v>61</v>
      </c>
      <c r="O159" s="77">
        <v>16.447368421052634</v>
      </c>
      <c r="P159" s="78" t="s">
        <v>48</v>
      </c>
      <c r="Q159" s="79"/>
      <c r="R159" s="80"/>
      <c r="S159" s="81" t="s">
        <v>51</v>
      </c>
      <c r="T159" s="82">
        <v>10680.948619596315</v>
      </c>
      <c r="U159" s="83">
        <v>0</v>
      </c>
      <c r="V159" s="83">
        <v>541.2415706057258</v>
      </c>
      <c r="W159" s="84">
        <v>378.9758947429113</v>
      </c>
      <c r="X159" s="85" t="s">
        <v>52</v>
      </c>
      <c r="Y159" s="86" t="s">
        <v>52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8">
        <f t="shared" si="23"/>
        <v>0</v>
      </c>
      <c r="AD159" s="89" t="str">
        <f t="shared" si="24"/>
        <v>SRSA</v>
      </c>
      <c r="AE159" s="87">
        <f t="shared" si="25"/>
        <v>1</v>
      </c>
      <c r="AF159" s="88">
        <f t="shared" si="26"/>
        <v>0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1114</v>
      </c>
      <c r="B160" s="65" t="s">
        <v>1115</v>
      </c>
      <c r="C160" s="66" t="s">
        <v>1116</v>
      </c>
      <c r="D160" s="67" t="s">
        <v>1117</v>
      </c>
      <c r="E160" s="67" t="s">
        <v>1118</v>
      </c>
      <c r="F160" s="68" t="s">
        <v>44</v>
      </c>
      <c r="G160" s="69" t="s">
        <v>1119</v>
      </c>
      <c r="H160" s="70" t="s">
        <v>1120</v>
      </c>
      <c r="I160" s="71">
        <v>5419293169</v>
      </c>
      <c r="J160" s="72" t="s">
        <v>345</v>
      </c>
      <c r="K160" s="73" t="s">
        <v>48</v>
      </c>
      <c r="L160" s="74" t="s">
        <v>49</v>
      </c>
      <c r="M160" s="75">
        <v>1610.2199389403484</v>
      </c>
      <c r="N160" s="76" t="s">
        <v>61</v>
      </c>
      <c r="O160" s="77">
        <v>6.756002233389167</v>
      </c>
      <c r="P160" s="78" t="s">
        <v>48</v>
      </c>
      <c r="Q160" s="79"/>
      <c r="R160" s="80"/>
      <c r="S160" s="81" t="s">
        <v>48</v>
      </c>
      <c r="T160" s="82">
        <v>59260.36502730738</v>
      </c>
      <c r="U160" s="83">
        <v>1243.6689702410922</v>
      </c>
      <c r="V160" s="83">
        <v>4559.485606014216</v>
      </c>
      <c r="W160" s="84">
        <v>2070.588044500829</v>
      </c>
      <c r="X160" s="85" t="s">
        <v>53</v>
      </c>
      <c r="Y160" s="86" t="s">
        <v>53</v>
      </c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0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1121</v>
      </c>
      <c r="B161" s="65" t="s">
        <v>1122</v>
      </c>
      <c r="C161" s="66" t="s">
        <v>1123</v>
      </c>
      <c r="D161" s="67" t="s">
        <v>1124</v>
      </c>
      <c r="E161" s="67" t="s">
        <v>1125</v>
      </c>
      <c r="F161" s="68" t="s">
        <v>44</v>
      </c>
      <c r="G161" s="69" t="s">
        <v>1126</v>
      </c>
      <c r="H161" s="70" t="s">
        <v>1127</v>
      </c>
      <c r="I161" s="71">
        <v>5415351517</v>
      </c>
      <c r="J161" s="72" t="s">
        <v>289</v>
      </c>
      <c r="K161" s="73" t="s">
        <v>48</v>
      </c>
      <c r="L161" s="74" t="s">
        <v>49</v>
      </c>
      <c r="M161" s="75">
        <v>2547.171693590153</v>
      </c>
      <c r="N161" s="76" t="s">
        <v>61</v>
      </c>
      <c r="O161" s="77">
        <v>17.092219885851605</v>
      </c>
      <c r="P161" s="78" t="s">
        <v>48</v>
      </c>
      <c r="Q161" s="79"/>
      <c r="R161" s="80"/>
      <c r="S161" s="81" t="s">
        <v>48</v>
      </c>
      <c r="T161" s="82">
        <v>149977.5379084995</v>
      </c>
      <c r="U161" s="83">
        <v>6883.321016245718</v>
      </c>
      <c r="V161" s="83">
        <v>14114.3960605321</v>
      </c>
      <c r="W161" s="84">
        <v>5689.05879617599</v>
      </c>
      <c r="X161" s="85" t="s">
        <v>53</v>
      </c>
      <c r="Y161" s="86" t="s">
        <v>53</v>
      </c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0</v>
      </c>
      <c r="AF161" s="88">
        <f t="shared" si="26"/>
        <v>0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1128</v>
      </c>
      <c r="B162" s="65" t="s">
        <v>1129</v>
      </c>
      <c r="C162" s="66" t="s">
        <v>1130</v>
      </c>
      <c r="D162" s="67" t="s">
        <v>1131</v>
      </c>
      <c r="E162" s="67" t="s">
        <v>1132</v>
      </c>
      <c r="F162" s="68" t="s">
        <v>44</v>
      </c>
      <c r="G162" s="69" t="s">
        <v>1133</v>
      </c>
      <c r="H162" s="70" t="s">
        <v>1134</v>
      </c>
      <c r="I162" s="71">
        <v>5414438291</v>
      </c>
      <c r="J162" s="72" t="s">
        <v>76</v>
      </c>
      <c r="K162" s="73" t="s">
        <v>51</v>
      </c>
      <c r="L162" s="74" t="s">
        <v>49</v>
      </c>
      <c r="M162" s="75">
        <v>373.09174841301683</v>
      </c>
      <c r="N162" s="76" t="s">
        <v>61</v>
      </c>
      <c r="O162" s="77">
        <v>13.924050632911392</v>
      </c>
      <c r="P162" s="78" t="s">
        <v>48</v>
      </c>
      <c r="Q162" s="79"/>
      <c r="R162" s="80"/>
      <c r="S162" s="81" t="s">
        <v>51</v>
      </c>
      <c r="T162" s="82">
        <v>25658.381712334172</v>
      </c>
      <c r="U162" s="83">
        <v>787.4090376939164</v>
      </c>
      <c r="V162" s="83">
        <v>1687.5521229976353</v>
      </c>
      <c r="W162" s="84">
        <v>467.28302455777225</v>
      </c>
      <c r="X162" s="85" t="s">
        <v>52</v>
      </c>
      <c r="Y162" s="86" t="s">
        <v>52</v>
      </c>
      <c r="Z162" s="87">
        <f t="shared" si="20"/>
        <v>1</v>
      </c>
      <c r="AA162" s="88">
        <f t="shared" si="21"/>
        <v>1</v>
      </c>
      <c r="AB162" s="88">
        <f t="shared" si="22"/>
        <v>0</v>
      </c>
      <c r="AC162" s="88">
        <f t="shared" si="23"/>
        <v>0</v>
      </c>
      <c r="AD162" s="89" t="str">
        <f t="shared" si="24"/>
        <v>SRSA</v>
      </c>
      <c r="AE162" s="87">
        <f t="shared" si="25"/>
        <v>1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1135</v>
      </c>
      <c r="B163" s="65" t="s">
        <v>1136</v>
      </c>
      <c r="C163" s="66" t="s">
        <v>1137</v>
      </c>
      <c r="D163" s="67" t="s">
        <v>1138</v>
      </c>
      <c r="E163" s="67" t="s">
        <v>520</v>
      </c>
      <c r="F163" s="68" t="s">
        <v>44</v>
      </c>
      <c r="G163" s="69" t="s">
        <v>521</v>
      </c>
      <c r="H163" s="70" t="s">
        <v>1139</v>
      </c>
      <c r="I163" s="71">
        <v>5414932600</v>
      </c>
      <c r="J163" s="72" t="s">
        <v>76</v>
      </c>
      <c r="K163" s="73" t="s">
        <v>51</v>
      </c>
      <c r="L163" s="74" t="s">
        <v>49</v>
      </c>
      <c r="M163" s="75">
        <v>11.773381294964029</v>
      </c>
      <c r="N163" s="76" t="s">
        <v>50</v>
      </c>
      <c r="O163" s="77">
        <v>0</v>
      </c>
      <c r="P163" s="78" t="s">
        <v>48</v>
      </c>
      <c r="Q163" s="79"/>
      <c r="R163" s="80"/>
      <c r="S163" s="81" t="s">
        <v>51</v>
      </c>
      <c r="T163" s="82">
        <v>457.05096598536306</v>
      </c>
      <c r="U163" s="83">
        <v>0</v>
      </c>
      <c r="V163" s="83">
        <v>18.531518368952245</v>
      </c>
      <c r="W163" s="84">
        <v>107.521919633973</v>
      </c>
      <c r="X163" s="85" t="s">
        <v>53</v>
      </c>
      <c r="Y163" s="86" t="s">
        <v>52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8">
        <f t="shared" si="23"/>
        <v>0</v>
      </c>
      <c r="AD163" s="89" t="str">
        <f t="shared" si="24"/>
        <v>SRSA</v>
      </c>
      <c r="AE163" s="87">
        <f t="shared" si="25"/>
        <v>1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1140</v>
      </c>
      <c r="B164" s="65" t="s">
        <v>1141</v>
      </c>
      <c r="C164" s="66" t="s">
        <v>1142</v>
      </c>
      <c r="D164" s="67" t="s">
        <v>1143</v>
      </c>
      <c r="E164" s="67" t="s">
        <v>1144</v>
      </c>
      <c r="F164" s="68" t="s">
        <v>44</v>
      </c>
      <c r="G164" s="69" t="s">
        <v>1145</v>
      </c>
      <c r="H164" s="70" t="s">
        <v>1146</v>
      </c>
      <c r="I164" s="71">
        <v>5417422811</v>
      </c>
      <c r="J164" s="72" t="s">
        <v>76</v>
      </c>
      <c r="K164" s="73" t="s">
        <v>51</v>
      </c>
      <c r="L164" s="74" t="s">
        <v>49</v>
      </c>
      <c r="M164" s="75">
        <v>171.35846315270913</v>
      </c>
      <c r="N164" s="76" t="s">
        <v>50</v>
      </c>
      <c r="O164" s="77">
        <v>26.013513513513516</v>
      </c>
      <c r="P164" s="78" t="s">
        <v>51</v>
      </c>
      <c r="Q164" s="79"/>
      <c r="R164" s="80"/>
      <c r="S164" s="81" t="s">
        <v>51</v>
      </c>
      <c r="T164" s="82">
        <v>22710.720289915796</v>
      </c>
      <c r="U164" s="83">
        <v>924.6383214331619</v>
      </c>
      <c r="V164" s="83">
        <v>1492.210994818556</v>
      </c>
      <c r="W164" s="84">
        <v>1087.4935003049422</v>
      </c>
      <c r="X164" s="85" t="s">
        <v>52</v>
      </c>
      <c r="Y164" s="86" t="s">
        <v>52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SRSA</v>
      </c>
      <c r="AE164" s="87">
        <f t="shared" si="25"/>
        <v>1</v>
      </c>
      <c r="AF164" s="88">
        <f t="shared" si="26"/>
        <v>1</v>
      </c>
      <c r="AG164" s="88" t="str">
        <f t="shared" si="27"/>
        <v>Initial</v>
      </c>
      <c r="AH164" s="89" t="str">
        <f t="shared" si="28"/>
        <v>-</v>
      </c>
      <c r="AI164" s="87" t="str">
        <f t="shared" si="29"/>
        <v>SRSA</v>
      </c>
    </row>
    <row r="165" spans="1:35" ht="12.75">
      <c r="A165" s="64" t="s">
        <v>1147</v>
      </c>
      <c r="B165" s="65" t="s">
        <v>1148</v>
      </c>
      <c r="C165" s="66" t="s">
        <v>1149</v>
      </c>
      <c r="D165" s="67" t="s">
        <v>1150</v>
      </c>
      <c r="E165" s="67" t="s">
        <v>234</v>
      </c>
      <c r="F165" s="68" t="s">
        <v>44</v>
      </c>
      <c r="G165" s="69" t="s">
        <v>235</v>
      </c>
      <c r="H165" s="70" t="s">
        <v>1151</v>
      </c>
      <c r="I165" s="71">
        <v>5414821910</v>
      </c>
      <c r="J165" s="72" t="s">
        <v>203</v>
      </c>
      <c r="K165" s="73" t="s">
        <v>51</v>
      </c>
      <c r="L165" s="74" t="s">
        <v>49</v>
      </c>
      <c r="M165" s="75">
        <v>38.723505063674175</v>
      </c>
      <c r="N165" s="76" t="s">
        <v>61</v>
      </c>
      <c r="O165" s="77">
        <v>15.09433962264151</v>
      </c>
      <c r="P165" s="78" t="s">
        <v>48</v>
      </c>
      <c r="Q165" s="79"/>
      <c r="R165" s="80"/>
      <c r="S165" s="81" t="s">
        <v>51</v>
      </c>
      <c r="T165" s="82">
        <v>2211.9562000549254</v>
      </c>
      <c r="U165" s="83">
        <v>0</v>
      </c>
      <c r="V165" s="83">
        <v>61.11937226545091</v>
      </c>
      <c r="W165" s="84">
        <v>140.27096213284437</v>
      </c>
      <c r="X165" s="85" t="s">
        <v>52</v>
      </c>
      <c r="Y165" s="86" t="s">
        <v>52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8">
        <f t="shared" si="23"/>
        <v>0</v>
      </c>
      <c r="AD165" s="89" t="str">
        <f t="shared" si="24"/>
        <v>SRSA</v>
      </c>
      <c r="AE165" s="87">
        <f t="shared" si="25"/>
        <v>1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1152</v>
      </c>
      <c r="B166" s="65" t="s">
        <v>1153</v>
      </c>
      <c r="C166" s="66" t="s">
        <v>1154</v>
      </c>
      <c r="D166" s="67" t="s">
        <v>1155</v>
      </c>
      <c r="E166" s="67" t="s">
        <v>1156</v>
      </c>
      <c r="F166" s="68" t="s">
        <v>44</v>
      </c>
      <c r="G166" s="69" t="s">
        <v>1157</v>
      </c>
      <c r="H166" s="70" t="s">
        <v>1158</v>
      </c>
      <c r="I166" s="71">
        <v>5417469646</v>
      </c>
      <c r="J166" s="72" t="s">
        <v>203</v>
      </c>
      <c r="K166" s="73" t="s">
        <v>51</v>
      </c>
      <c r="L166" s="74" t="s">
        <v>49</v>
      </c>
      <c r="M166" s="75">
        <v>876.4330395418978</v>
      </c>
      <c r="N166" s="76" t="s">
        <v>61</v>
      </c>
      <c r="O166" s="77">
        <v>13.37432744043044</v>
      </c>
      <c r="P166" s="78" t="s">
        <v>48</v>
      </c>
      <c r="Q166" s="79"/>
      <c r="R166" s="80"/>
      <c r="S166" s="81" t="s">
        <v>51</v>
      </c>
      <c r="T166" s="82">
        <v>69558.85188020038</v>
      </c>
      <c r="U166" s="83">
        <v>2187.211038083828</v>
      </c>
      <c r="V166" s="83">
        <v>4501.3100374794485</v>
      </c>
      <c r="W166" s="84">
        <v>1998.956139314143</v>
      </c>
      <c r="X166" s="85" t="s">
        <v>53</v>
      </c>
      <c r="Y166" s="86" t="s">
        <v>53</v>
      </c>
      <c r="Z166" s="87">
        <f t="shared" si="20"/>
        <v>1</v>
      </c>
      <c r="AA166" s="88">
        <f t="shared" si="21"/>
        <v>0</v>
      </c>
      <c r="AB166" s="88">
        <f t="shared" si="22"/>
        <v>0</v>
      </c>
      <c r="AC166" s="88">
        <f t="shared" si="23"/>
        <v>0</v>
      </c>
      <c r="AD166" s="89" t="str">
        <f t="shared" si="24"/>
        <v>-</v>
      </c>
      <c r="AE166" s="87">
        <f t="shared" si="25"/>
        <v>1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1159</v>
      </c>
      <c r="B167" s="65" t="s">
        <v>1160</v>
      </c>
      <c r="C167" s="66" t="s">
        <v>1161</v>
      </c>
      <c r="D167" s="67" t="s">
        <v>1162</v>
      </c>
      <c r="E167" s="67" t="s">
        <v>1163</v>
      </c>
      <c r="F167" s="68" t="s">
        <v>44</v>
      </c>
      <c r="G167" s="69" t="s">
        <v>1164</v>
      </c>
      <c r="H167" s="70" t="s">
        <v>1165</v>
      </c>
      <c r="I167" s="71">
        <v>5419473933</v>
      </c>
      <c r="J167" s="72" t="s">
        <v>76</v>
      </c>
      <c r="K167" s="73" t="s">
        <v>51</v>
      </c>
      <c r="L167" s="74" t="s">
        <v>49</v>
      </c>
      <c r="M167" s="75">
        <v>12.282793296744535</v>
      </c>
      <c r="N167" s="76" t="s">
        <v>50</v>
      </c>
      <c r="O167" s="77">
        <v>41.66666666666667</v>
      </c>
      <c r="P167" s="78" t="s">
        <v>51</v>
      </c>
      <c r="Q167" s="79"/>
      <c r="R167" s="80"/>
      <c r="S167" s="81" t="s">
        <v>51</v>
      </c>
      <c r="T167" s="82">
        <v>1455.397245303553</v>
      </c>
      <c r="U167" s="83">
        <v>0</v>
      </c>
      <c r="V167" s="83">
        <v>20.020967508886727</v>
      </c>
      <c r="W167" s="84">
        <v>42.88494601366653</v>
      </c>
      <c r="X167" s="85" t="s">
        <v>52</v>
      </c>
      <c r="Y167" s="86" t="s">
        <v>52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8">
        <f t="shared" si="23"/>
        <v>0</v>
      </c>
      <c r="AD167" s="89" t="str">
        <f t="shared" si="24"/>
        <v>SRSA</v>
      </c>
      <c r="AE167" s="87">
        <f t="shared" si="25"/>
        <v>1</v>
      </c>
      <c r="AF167" s="88">
        <f t="shared" si="26"/>
        <v>1</v>
      </c>
      <c r="AG167" s="88" t="str">
        <f t="shared" si="27"/>
        <v>Initial</v>
      </c>
      <c r="AH167" s="89" t="str">
        <f t="shared" si="28"/>
        <v>-</v>
      </c>
      <c r="AI167" s="87" t="str">
        <f t="shared" si="29"/>
        <v>SRSA</v>
      </c>
    </row>
    <row r="168" spans="1:35" ht="12.75">
      <c r="A168" s="64" t="s">
        <v>1166</v>
      </c>
      <c r="B168" s="65" t="s">
        <v>1167</v>
      </c>
      <c r="C168" s="66" t="s">
        <v>1168</v>
      </c>
      <c r="D168" s="67" t="s">
        <v>314</v>
      </c>
      <c r="E168" s="67" t="s">
        <v>1169</v>
      </c>
      <c r="F168" s="68" t="s">
        <v>44</v>
      </c>
      <c r="G168" s="69" t="s">
        <v>1170</v>
      </c>
      <c r="H168" s="70" t="s">
        <v>317</v>
      </c>
      <c r="I168" s="71">
        <v>5413482337</v>
      </c>
      <c r="J168" s="72" t="s">
        <v>76</v>
      </c>
      <c r="K168" s="73" t="s">
        <v>51</v>
      </c>
      <c r="L168" s="74" t="s">
        <v>49</v>
      </c>
      <c r="M168" s="75">
        <v>306.2643699864596</v>
      </c>
      <c r="N168" s="76" t="s">
        <v>61</v>
      </c>
      <c r="O168" s="77">
        <v>24.110671936758894</v>
      </c>
      <c r="P168" s="78" t="s">
        <v>51</v>
      </c>
      <c r="Q168" s="79"/>
      <c r="R168" s="80"/>
      <c r="S168" s="81" t="s">
        <v>51</v>
      </c>
      <c r="T168" s="82">
        <v>49566.36705225515</v>
      </c>
      <c r="U168" s="83">
        <v>1803.1472272695776</v>
      </c>
      <c r="V168" s="83">
        <v>2873.0297742762723</v>
      </c>
      <c r="W168" s="84">
        <v>1709.8899823973397</v>
      </c>
      <c r="X168" s="85" t="s">
        <v>52</v>
      </c>
      <c r="Y168" s="86" t="s">
        <v>52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8">
        <f t="shared" si="23"/>
        <v>0</v>
      </c>
      <c r="AD168" s="89" t="str">
        <f t="shared" si="24"/>
        <v>SRSA</v>
      </c>
      <c r="AE168" s="87">
        <f t="shared" si="25"/>
        <v>1</v>
      </c>
      <c r="AF168" s="88">
        <f t="shared" si="26"/>
        <v>1</v>
      </c>
      <c r="AG168" s="88" t="str">
        <f t="shared" si="27"/>
        <v>Initial</v>
      </c>
      <c r="AH168" s="89" t="str">
        <f t="shared" si="28"/>
        <v>-</v>
      </c>
      <c r="AI168" s="87" t="str">
        <f t="shared" si="29"/>
        <v>SRSA</v>
      </c>
    </row>
    <row r="169" spans="1:35" ht="12.75">
      <c r="A169" s="64" t="s">
        <v>1171</v>
      </c>
      <c r="B169" s="65" t="s">
        <v>1172</v>
      </c>
      <c r="C169" s="66" t="s">
        <v>1173</v>
      </c>
      <c r="D169" s="67" t="s">
        <v>1174</v>
      </c>
      <c r="E169" s="67" t="s">
        <v>350</v>
      </c>
      <c r="F169" s="68" t="s">
        <v>44</v>
      </c>
      <c r="G169" s="69" t="s">
        <v>1175</v>
      </c>
      <c r="H169" s="70" t="s">
        <v>1176</v>
      </c>
      <c r="I169" s="71">
        <v>5039162000</v>
      </c>
      <c r="J169" s="72" t="s">
        <v>353</v>
      </c>
      <c r="K169" s="73" t="s">
        <v>48</v>
      </c>
      <c r="L169" s="74" t="s">
        <v>49</v>
      </c>
      <c r="M169" s="75">
        <v>42028.00536289106</v>
      </c>
      <c r="N169" s="76" t="s">
        <v>61</v>
      </c>
      <c r="O169" s="77">
        <v>20.085135531852433</v>
      </c>
      <c r="P169" s="78" t="s">
        <v>51</v>
      </c>
      <c r="Q169" s="79"/>
      <c r="R169" s="80"/>
      <c r="S169" s="81" t="s">
        <v>48</v>
      </c>
      <c r="T169" s="82">
        <v>3229668.972141032</v>
      </c>
      <c r="U169" s="83">
        <v>153259.63419083902</v>
      </c>
      <c r="V169" s="83">
        <v>283297.0915206872</v>
      </c>
      <c r="W169" s="84">
        <v>104620.67662525742</v>
      </c>
      <c r="X169" s="85" t="s">
        <v>53</v>
      </c>
      <c r="Y169" s="86" t="s">
        <v>53</v>
      </c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0</v>
      </c>
      <c r="AF169" s="88">
        <f t="shared" si="26"/>
        <v>1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1177</v>
      </c>
      <c r="B170" s="65" t="s">
        <v>1178</v>
      </c>
      <c r="C170" s="66" t="s">
        <v>1179</v>
      </c>
      <c r="D170" s="67" t="s">
        <v>1180</v>
      </c>
      <c r="E170" s="67" t="s">
        <v>1181</v>
      </c>
      <c r="F170" s="68" t="s">
        <v>44</v>
      </c>
      <c r="G170" s="69" t="s">
        <v>1182</v>
      </c>
      <c r="H170" s="70" t="s">
        <v>1183</v>
      </c>
      <c r="I170" s="71">
        <v>5414392291</v>
      </c>
      <c r="J170" s="72" t="s">
        <v>76</v>
      </c>
      <c r="K170" s="73" t="s">
        <v>51</v>
      </c>
      <c r="L170" s="74" t="s">
        <v>49</v>
      </c>
      <c r="M170" s="75">
        <v>120.52587958228897</v>
      </c>
      <c r="N170" s="76" t="s">
        <v>61</v>
      </c>
      <c r="O170" s="77">
        <v>31.724137931034484</v>
      </c>
      <c r="P170" s="78" t="s">
        <v>51</v>
      </c>
      <c r="Q170" s="79"/>
      <c r="R170" s="80"/>
      <c r="S170" s="81" t="s">
        <v>51</v>
      </c>
      <c r="T170" s="82">
        <v>11478.535874516065</v>
      </c>
      <c r="U170" s="83">
        <v>529.184450729566</v>
      </c>
      <c r="V170" s="83">
        <v>928.6326699278052</v>
      </c>
      <c r="W170" s="84">
        <v>802.4044269565056</v>
      </c>
      <c r="X170" s="85" t="s">
        <v>52</v>
      </c>
      <c r="Y170" s="86" t="s">
        <v>52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8">
        <f t="shared" si="23"/>
        <v>0</v>
      </c>
      <c r="AD170" s="89" t="str">
        <f t="shared" si="24"/>
        <v>SRSA</v>
      </c>
      <c r="AE170" s="87">
        <f t="shared" si="25"/>
        <v>1</v>
      </c>
      <c r="AF170" s="88">
        <f t="shared" si="26"/>
        <v>1</v>
      </c>
      <c r="AG170" s="88" t="str">
        <f t="shared" si="27"/>
        <v>Initial</v>
      </c>
      <c r="AH170" s="89" t="str">
        <f t="shared" si="28"/>
        <v>-</v>
      </c>
      <c r="AI170" s="87" t="str">
        <f t="shared" si="29"/>
        <v>SRSA</v>
      </c>
    </row>
    <row r="171" spans="1:35" ht="12.75">
      <c r="A171" s="64" t="s">
        <v>1184</v>
      </c>
      <c r="B171" s="65" t="s">
        <v>1185</v>
      </c>
      <c r="C171" s="66" t="s">
        <v>1186</v>
      </c>
      <c r="D171" s="67" t="s">
        <v>1187</v>
      </c>
      <c r="E171" s="67" t="s">
        <v>1188</v>
      </c>
      <c r="F171" s="68" t="s">
        <v>44</v>
      </c>
      <c r="G171" s="69" t="s">
        <v>1189</v>
      </c>
      <c r="H171" s="70" t="s">
        <v>1190</v>
      </c>
      <c r="I171" s="71">
        <v>5418203314</v>
      </c>
      <c r="J171" s="72" t="s">
        <v>76</v>
      </c>
      <c r="K171" s="73" t="s">
        <v>51</v>
      </c>
      <c r="L171" s="74" t="s">
        <v>49</v>
      </c>
      <c r="M171" s="75">
        <v>155.97010372178153</v>
      </c>
      <c r="N171" s="76" t="s">
        <v>50</v>
      </c>
      <c r="O171" s="77">
        <v>15.207373271889402</v>
      </c>
      <c r="P171" s="78" t="s">
        <v>48</v>
      </c>
      <c r="Q171" s="79"/>
      <c r="R171" s="80"/>
      <c r="S171" s="81" t="s">
        <v>51</v>
      </c>
      <c r="T171" s="82">
        <v>14705.263484033663</v>
      </c>
      <c r="U171" s="83">
        <v>382.0542291251826</v>
      </c>
      <c r="V171" s="83">
        <v>755.060533166844</v>
      </c>
      <c r="W171" s="84">
        <v>648.1886361689519</v>
      </c>
      <c r="X171" s="85" t="s">
        <v>52</v>
      </c>
      <c r="Y171" s="86" t="s">
        <v>52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8">
        <f t="shared" si="23"/>
        <v>0</v>
      </c>
      <c r="AD171" s="89" t="str">
        <f t="shared" si="24"/>
        <v>SRSA</v>
      </c>
      <c r="AE171" s="87">
        <f t="shared" si="25"/>
        <v>1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1191</v>
      </c>
      <c r="B172" s="65" t="s">
        <v>1192</v>
      </c>
      <c r="C172" s="66" t="s">
        <v>1193</v>
      </c>
      <c r="D172" s="67" t="s">
        <v>1194</v>
      </c>
      <c r="E172" s="67" t="s">
        <v>1195</v>
      </c>
      <c r="F172" s="68" t="s">
        <v>44</v>
      </c>
      <c r="G172" s="69" t="s">
        <v>1196</v>
      </c>
      <c r="H172" s="70" t="s">
        <v>1197</v>
      </c>
      <c r="I172" s="71">
        <v>5415603653</v>
      </c>
      <c r="J172" s="72" t="s">
        <v>203</v>
      </c>
      <c r="K172" s="73" t="s">
        <v>51</v>
      </c>
      <c r="L172" s="74" t="s">
        <v>49</v>
      </c>
      <c r="M172" s="75">
        <v>156.39013138024762</v>
      </c>
      <c r="N172" s="76" t="s">
        <v>61</v>
      </c>
      <c r="O172" s="77">
        <v>16.43835616438356</v>
      </c>
      <c r="P172" s="78" t="s">
        <v>48</v>
      </c>
      <c r="Q172" s="79"/>
      <c r="R172" s="80"/>
      <c r="S172" s="81" t="s">
        <v>51</v>
      </c>
      <c r="T172" s="82">
        <v>6710.980888371504</v>
      </c>
      <c r="U172" s="83">
        <v>296.74896744071015</v>
      </c>
      <c r="V172" s="83">
        <v>696.0727229189965</v>
      </c>
      <c r="W172" s="84">
        <v>711.4450131335623</v>
      </c>
      <c r="X172" s="85" t="s">
        <v>52</v>
      </c>
      <c r="Y172" s="86" t="s">
        <v>52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8">
        <f t="shared" si="23"/>
        <v>0</v>
      </c>
      <c r="AD172" s="89" t="str">
        <f t="shared" si="24"/>
        <v>SRSA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1198</v>
      </c>
      <c r="B173" s="65" t="s">
        <v>1199</v>
      </c>
      <c r="C173" s="66" t="s">
        <v>1200</v>
      </c>
      <c r="D173" s="67" t="s">
        <v>1201</v>
      </c>
      <c r="E173" s="67" t="s">
        <v>1202</v>
      </c>
      <c r="F173" s="68" t="s">
        <v>44</v>
      </c>
      <c r="G173" s="69" t="s">
        <v>1203</v>
      </c>
      <c r="H173" s="70" t="s">
        <v>1204</v>
      </c>
      <c r="I173" s="71">
        <v>5035563777</v>
      </c>
      <c r="J173" s="72" t="s">
        <v>337</v>
      </c>
      <c r="K173" s="73" t="s">
        <v>48</v>
      </c>
      <c r="L173" s="74" t="s">
        <v>49</v>
      </c>
      <c r="M173" s="75">
        <v>1065.5916493487348</v>
      </c>
      <c r="N173" s="76" t="s">
        <v>61</v>
      </c>
      <c r="O173" s="77">
        <v>11.389830508474576</v>
      </c>
      <c r="P173" s="78" t="s">
        <v>48</v>
      </c>
      <c r="Q173" s="79"/>
      <c r="R173" s="80"/>
      <c r="S173" s="81" t="s">
        <v>48</v>
      </c>
      <c r="T173" s="82">
        <v>52986.78301312452</v>
      </c>
      <c r="U173" s="83">
        <v>1759.352021496463</v>
      </c>
      <c r="V173" s="83">
        <v>4253.484172740483</v>
      </c>
      <c r="W173" s="84">
        <v>1376.3801942742155</v>
      </c>
      <c r="X173" s="85" t="s">
        <v>53</v>
      </c>
      <c r="Y173" s="86" t="s">
        <v>53</v>
      </c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8">
        <f t="shared" si="23"/>
        <v>0</v>
      </c>
      <c r="AD173" s="89" t="str">
        <f t="shared" si="24"/>
        <v>-</v>
      </c>
      <c r="AE173" s="87">
        <f t="shared" si="25"/>
        <v>0</v>
      </c>
      <c r="AF173" s="88">
        <f t="shared" si="26"/>
        <v>0</v>
      </c>
      <c r="AG173" s="88">
        <f t="shared" si="27"/>
        <v>0</v>
      </c>
      <c r="AH173" s="89" t="str">
        <f t="shared" si="28"/>
        <v>-</v>
      </c>
      <c r="AI173" s="87">
        <f t="shared" si="29"/>
        <v>0</v>
      </c>
    </row>
    <row r="174" spans="1:35" ht="12.75">
      <c r="A174" s="64" t="s">
        <v>1205</v>
      </c>
      <c r="B174" s="65" t="s">
        <v>1206</v>
      </c>
      <c r="C174" s="66" t="s">
        <v>1207</v>
      </c>
      <c r="D174" s="67" t="s">
        <v>1208</v>
      </c>
      <c r="E174" s="67" t="s">
        <v>727</v>
      </c>
      <c r="F174" s="68" t="s">
        <v>44</v>
      </c>
      <c r="G174" s="69" t="s">
        <v>728</v>
      </c>
      <c r="H174" s="70" t="s">
        <v>1209</v>
      </c>
      <c r="I174" s="71">
        <v>5419235437</v>
      </c>
      <c r="J174" s="72" t="s">
        <v>345</v>
      </c>
      <c r="K174" s="73" t="s">
        <v>48</v>
      </c>
      <c r="L174" s="74" t="s">
        <v>49</v>
      </c>
      <c r="M174" s="75">
        <v>6257.071058350724</v>
      </c>
      <c r="N174" s="76" t="s">
        <v>61</v>
      </c>
      <c r="O174" s="77">
        <v>10.182192183367617</v>
      </c>
      <c r="P174" s="78" t="s">
        <v>48</v>
      </c>
      <c r="Q174" s="79"/>
      <c r="R174" s="80"/>
      <c r="S174" s="81" t="s">
        <v>48</v>
      </c>
      <c r="T174" s="82">
        <v>202548.25540674257</v>
      </c>
      <c r="U174" s="83">
        <v>6617.562717219651</v>
      </c>
      <c r="V174" s="83">
        <v>19480.76228258966</v>
      </c>
      <c r="W174" s="84">
        <v>7573.088458853939</v>
      </c>
      <c r="X174" s="85" t="s">
        <v>53</v>
      </c>
      <c r="Y174" s="86" t="s">
        <v>53</v>
      </c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0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1210</v>
      </c>
      <c r="B175" s="65" t="s">
        <v>1211</v>
      </c>
      <c r="C175" s="66" t="s">
        <v>1212</v>
      </c>
      <c r="D175" s="67" t="s">
        <v>1213</v>
      </c>
      <c r="E175" s="67" t="s">
        <v>1214</v>
      </c>
      <c r="F175" s="68" t="s">
        <v>44</v>
      </c>
      <c r="G175" s="69" t="s">
        <v>1215</v>
      </c>
      <c r="H175" s="70" t="s">
        <v>470</v>
      </c>
      <c r="I175" s="71">
        <v>5412713656</v>
      </c>
      <c r="J175" s="72" t="s">
        <v>47</v>
      </c>
      <c r="K175" s="73" t="s">
        <v>48</v>
      </c>
      <c r="L175" s="74" t="s">
        <v>49</v>
      </c>
      <c r="M175" s="75">
        <v>636.5416246670037</v>
      </c>
      <c r="N175" s="76" t="s">
        <v>61</v>
      </c>
      <c r="O175" s="77">
        <v>18.900343642611684</v>
      </c>
      <c r="P175" s="78" t="s">
        <v>48</v>
      </c>
      <c r="Q175" s="79"/>
      <c r="R175" s="80"/>
      <c r="S175" s="81" t="s">
        <v>51</v>
      </c>
      <c r="T175" s="82">
        <v>60567.26816556696</v>
      </c>
      <c r="U175" s="83">
        <v>2062.8267120066525</v>
      </c>
      <c r="V175" s="83">
        <v>3913.0086897438405</v>
      </c>
      <c r="W175" s="84">
        <v>1955.1098045800688</v>
      </c>
      <c r="X175" s="85" t="s">
        <v>53</v>
      </c>
      <c r="Y175" s="86" t="s">
        <v>53</v>
      </c>
      <c r="Z175" s="87">
        <f t="shared" si="20"/>
        <v>0</v>
      </c>
      <c r="AA175" s="88">
        <f t="shared" si="21"/>
        <v>0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1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1216</v>
      </c>
      <c r="B176" s="65" t="s">
        <v>1217</v>
      </c>
      <c r="C176" s="66" t="s">
        <v>1218</v>
      </c>
      <c r="D176" s="67" t="s">
        <v>1219</v>
      </c>
      <c r="E176" s="67" t="s">
        <v>560</v>
      </c>
      <c r="F176" s="68" t="s">
        <v>44</v>
      </c>
      <c r="G176" s="69" t="s">
        <v>561</v>
      </c>
      <c r="H176" s="70" t="s">
        <v>1220</v>
      </c>
      <c r="I176" s="71">
        <v>5414264997</v>
      </c>
      <c r="J176" s="72"/>
      <c r="K176" s="73"/>
      <c r="L176" s="74" t="s">
        <v>49</v>
      </c>
      <c r="M176" s="75"/>
      <c r="N176" s="90"/>
      <c r="O176" s="77" t="s">
        <v>389</v>
      </c>
      <c r="P176" s="78" t="s">
        <v>389</v>
      </c>
      <c r="Q176" s="79"/>
      <c r="R176" s="80"/>
      <c r="S176" s="81"/>
      <c r="T176" s="82"/>
      <c r="U176" s="83"/>
      <c r="V176" s="83"/>
      <c r="W176" s="84"/>
      <c r="X176" s="91"/>
      <c r="Y176" s="86"/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0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1221</v>
      </c>
      <c r="B177" s="65" t="s">
        <v>1222</v>
      </c>
      <c r="C177" s="66" t="s">
        <v>1223</v>
      </c>
      <c r="D177" s="67" t="s">
        <v>1224</v>
      </c>
      <c r="E177" s="67" t="s">
        <v>122</v>
      </c>
      <c r="F177" s="68" t="s">
        <v>44</v>
      </c>
      <c r="G177" s="69" t="s">
        <v>123</v>
      </c>
      <c r="H177" s="70" t="s">
        <v>1225</v>
      </c>
      <c r="I177" s="71">
        <v>5412985155</v>
      </c>
      <c r="J177" s="72"/>
      <c r="K177" s="73"/>
      <c r="L177" s="74" t="s">
        <v>49</v>
      </c>
      <c r="M177" s="75"/>
      <c r="N177" s="90"/>
      <c r="O177" s="77" t="s">
        <v>389</v>
      </c>
      <c r="P177" s="78" t="s">
        <v>389</v>
      </c>
      <c r="Q177" s="79"/>
      <c r="R177" s="80"/>
      <c r="S177" s="81"/>
      <c r="T177" s="82"/>
      <c r="U177" s="83"/>
      <c r="V177" s="83"/>
      <c r="W177" s="84"/>
      <c r="X177" s="91"/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8">
        <f t="shared" si="23"/>
        <v>0</v>
      </c>
      <c r="AD177" s="89" t="str">
        <f t="shared" si="24"/>
        <v>-</v>
      </c>
      <c r="AE177" s="87">
        <f t="shared" si="25"/>
        <v>0</v>
      </c>
      <c r="AF177" s="88">
        <f t="shared" si="26"/>
        <v>0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1226</v>
      </c>
      <c r="B178" s="65" t="s">
        <v>1227</v>
      </c>
      <c r="C178" s="66" t="s">
        <v>1228</v>
      </c>
      <c r="D178" s="67" t="s">
        <v>1229</v>
      </c>
      <c r="E178" s="67" t="s">
        <v>1230</v>
      </c>
      <c r="F178" s="68" t="s">
        <v>44</v>
      </c>
      <c r="G178" s="69" t="s">
        <v>1231</v>
      </c>
      <c r="H178" s="70" t="s">
        <v>1232</v>
      </c>
      <c r="I178" s="71">
        <v>5036617200</v>
      </c>
      <c r="J178" s="72" t="s">
        <v>971</v>
      </c>
      <c r="K178" s="73" t="s">
        <v>48</v>
      </c>
      <c r="L178" s="74" t="s">
        <v>49</v>
      </c>
      <c r="M178" s="75">
        <v>10316.85315972726</v>
      </c>
      <c r="N178" s="76" t="s">
        <v>61</v>
      </c>
      <c r="O178" s="77">
        <v>26.954803230795672</v>
      </c>
      <c r="P178" s="78" t="s">
        <v>51</v>
      </c>
      <c r="Q178" s="79"/>
      <c r="R178" s="80"/>
      <c r="S178" s="81" t="s">
        <v>48</v>
      </c>
      <c r="T178" s="82">
        <v>388801.05620665057</v>
      </c>
      <c r="U178" s="83">
        <v>30525.884035195693</v>
      </c>
      <c r="V178" s="83">
        <v>61970.61025470796</v>
      </c>
      <c r="W178" s="84">
        <v>26124.189123286073</v>
      </c>
      <c r="X178" s="85" t="s">
        <v>53</v>
      </c>
      <c r="Y178" s="86" t="s">
        <v>53</v>
      </c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0</v>
      </c>
      <c r="AF178" s="88">
        <f t="shared" si="26"/>
        <v>1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1233</v>
      </c>
      <c r="B179" s="65" t="s">
        <v>1234</v>
      </c>
      <c r="C179" s="66" t="s">
        <v>1235</v>
      </c>
      <c r="D179" s="67" t="s">
        <v>1236</v>
      </c>
      <c r="E179" s="67" t="s">
        <v>1237</v>
      </c>
      <c r="F179" s="68" t="s">
        <v>44</v>
      </c>
      <c r="G179" s="69" t="s">
        <v>1238</v>
      </c>
      <c r="H179" s="70" t="s">
        <v>1239</v>
      </c>
      <c r="I179" s="71">
        <v>5418743131</v>
      </c>
      <c r="J179" s="72" t="s">
        <v>76</v>
      </c>
      <c r="K179" s="73" t="s">
        <v>51</v>
      </c>
      <c r="L179" s="74" t="s">
        <v>49</v>
      </c>
      <c r="M179" s="75">
        <v>414.1281227539467</v>
      </c>
      <c r="N179" s="76" t="s">
        <v>61</v>
      </c>
      <c r="O179" s="77">
        <v>19.821826280623608</v>
      </c>
      <c r="P179" s="78" t="s">
        <v>48</v>
      </c>
      <c r="Q179" s="79"/>
      <c r="R179" s="80"/>
      <c r="S179" s="81" t="s">
        <v>51</v>
      </c>
      <c r="T179" s="82">
        <v>32126.040732718226</v>
      </c>
      <c r="U179" s="83">
        <v>1100.1217246865374</v>
      </c>
      <c r="V179" s="83">
        <v>2204.4957226051965</v>
      </c>
      <c r="W179" s="84">
        <v>937.8439012401284</v>
      </c>
      <c r="X179" s="85" t="s">
        <v>52</v>
      </c>
      <c r="Y179" s="86" t="s">
        <v>52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8">
        <f t="shared" si="23"/>
        <v>0</v>
      </c>
      <c r="AD179" s="89" t="str">
        <f t="shared" si="24"/>
        <v>SRSA</v>
      </c>
      <c r="AE179" s="87">
        <f t="shared" si="25"/>
        <v>1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1240</v>
      </c>
      <c r="B180" s="65" t="s">
        <v>1241</v>
      </c>
      <c r="C180" s="66" t="s">
        <v>1242</v>
      </c>
      <c r="D180" s="67" t="s">
        <v>1243</v>
      </c>
      <c r="E180" s="67" t="s">
        <v>350</v>
      </c>
      <c r="F180" s="68" t="s">
        <v>44</v>
      </c>
      <c r="G180" s="69" t="s">
        <v>1244</v>
      </c>
      <c r="H180" s="70" t="s">
        <v>1245</v>
      </c>
      <c r="I180" s="71">
        <v>5036368611</v>
      </c>
      <c r="J180" s="72" t="s">
        <v>971</v>
      </c>
      <c r="K180" s="73" t="s">
        <v>48</v>
      </c>
      <c r="L180" s="74" t="s">
        <v>49</v>
      </c>
      <c r="M180" s="75">
        <v>433.0915134307757</v>
      </c>
      <c r="N180" s="76" t="s">
        <v>61</v>
      </c>
      <c r="O180" s="77">
        <v>9.397590361445783</v>
      </c>
      <c r="P180" s="78" t="s">
        <v>48</v>
      </c>
      <c r="Q180" s="79"/>
      <c r="R180" s="80"/>
      <c r="S180" s="81" t="s">
        <v>48</v>
      </c>
      <c r="T180" s="82">
        <v>8484.002026201651</v>
      </c>
      <c r="U180" s="83">
        <v>308.26426675058707</v>
      </c>
      <c r="V180" s="83">
        <v>1216.479883604528</v>
      </c>
      <c r="W180" s="84">
        <v>565.4162734918851</v>
      </c>
      <c r="X180" s="85" t="s">
        <v>52</v>
      </c>
      <c r="Y180" s="86" t="s">
        <v>53</v>
      </c>
      <c r="Z180" s="87">
        <f t="shared" si="20"/>
        <v>0</v>
      </c>
      <c r="AA180" s="88">
        <f t="shared" si="21"/>
        <v>1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0</v>
      </c>
      <c r="AF180" s="88">
        <f t="shared" si="26"/>
        <v>0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1246</v>
      </c>
      <c r="B181" s="65" t="s">
        <v>1247</v>
      </c>
      <c r="C181" s="66" t="s">
        <v>1248</v>
      </c>
      <c r="D181" s="67" t="s">
        <v>1249</v>
      </c>
      <c r="E181" s="67" t="s">
        <v>1250</v>
      </c>
      <c r="F181" s="68" t="s">
        <v>44</v>
      </c>
      <c r="G181" s="69" t="s">
        <v>1251</v>
      </c>
      <c r="H181" s="70" t="s">
        <v>1252</v>
      </c>
      <c r="I181" s="71">
        <v>5415823235</v>
      </c>
      <c r="J181" s="72" t="s">
        <v>345</v>
      </c>
      <c r="K181" s="73" t="s">
        <v>48</v>
      </c>
      <c r="L181" s="74" t="s">
        <v>49</v>
      </c>
      <c r="M181" s="75">
        <v>1009.9271601481636</v>
      </c>
      <c r="N181" s="76" t="s">
        <v>61</v>
      </c>
      <c r="O181" s="77">
        <v>19.017980636237898</v>
      </c>
      <c r="P181" s="78" t="s">
        <v>48</v>
      </c>
      <c r="Q181" s="79"/>
      <c r="R181" s="80"/>
      <c r="S181" s="81" t="s">
        <v>48</v>
      </c>
      <c r="T181" s="82">
        <v>88569.04637233577</v>
      </c>
      <c r="U181" s="83">
        <v>3586.0373688063023</v>
      </c>
      <c r="V181" s="83">
        <v>6701.410705317192</v>
      </c>
      <c r="W181" s="84">
        <v>2652.9553862073544</v>
      </c>
      <c r="X181" s="85" t="s">
        <v>52</v>
      </c>
      <c r="Y181" s="86" t="s">
        <v>53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0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1253</v>
      </c>
      <c r="B182" s="65" t="s">
        <v>1254</v>
      </c>
      <c r="C182" s="66" t="s">
        <v>1255</v>
      </c>
      <c r="D182" s="67" t="s">
        <v>1256</v>
      </c>
      <c r="E182" s="67" t="s">
        <v>1059</v>
      </c>
      <c r="F182" s="68" t="s">
        <v>44</v>
      </c>
      <c r="G182" s="69" t="s">
        <v>1257</v>
      </c>
      <c r="H182" s="70" t="s">
        <v>1258</v>
      </c>
      <c r="I182" s="71">
        <v>5033993000</v>
      </c>
      <c r="J182" s="72" t="s">
        <v>289</v>
      </c>
      <c r="K182" s="73" t="s">
        <v>48</v>
      </c>
      <c r="L182" s="74" t="s">
        <v>49</v>
      </c>
      <c r="M182" s="75">
        <v>35690.97396170297</v>
      </c>
      <c r="N182" s="76" t="s">
        <v>61</v>
      </c>
      <c r="O182" s="77">
        <v>17.698310115371726</v>
      </c>
      <c r="P182" s="78" t="s">
        <v>48</v>
      </c>
      <c r="Q182" s="79"/>
      <c r="R182" s="80"/>
      <c r="S182" s="81" t="s">
        <v>48</v>
      </c>
      <c r="T182" s="82">
        <v>1705742.226145458</v>
      </c>
      <c r="U182" s="83">
        <v>104628.00927174266</v>
      </c>
      <c r="V182" s="83">
        <v>197420.69923667103</v>
      </c>
      <c r="W182" s="84">
        <v>75272.81200619809</v>
      </c>
      <c r="X182" s="85" t="s">
        <v>53</v>
      </c>
      <c r="Y182" s="86" t="s">
        <v>53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0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1259</v>
      </c>
      <c r="B183" s="65" t="s">
        <v>1260</v>
      </c>
      <c r="C183" s="66" t="s">
        <v>1261</v>
      </c>
      <c r="D183" s="67" t="s">
        <v>1262</v>
      </c>
      <c r="E183" s="67" t="s">
        <v>1263</v>
      </c>
      <c r="F183" s="68" t="s">
        <v>44</v>
      </c>
      <c r="G183" s="69" t="s">
        <v>1264</v>
      </c>
      <c r="H183" s="70" t="s">
        <v>1265</v>
      </c>
      <c r="I183" s="71">
        <v>5038972321</v>
      </c>
      <c r="J183" s="72" t="s">
        <v>76</v>
      </c>
      <c r="K183" s="73" t="s">
        <v>51</v>
      </c>
      <c r="L183" s="74" t="s">
        <v>49</v>
      </c>
      <c r="M183" s="75">
        <v>581.7156942670304</v>
      </c>
      <c r="N183" s="76" t="s">
        <v>61</v>
      </c>
      <c r="O183" s="77">
        <v>25.261780104712038</v>
      </c>
      <c r="P183" s="78" t="s">
        <v>51</v>
      </c>
      <c r="Q183" s="79"/>
      <c r="R183" s="80"/>
      <c r="S183" s="81" t="s">
        <v>51</v>
      </c>
      <c r="T183" s="82">
        <v>47251.15124316561</v>
      </c>
      <c r="U183" s="83">
        <v>2571.160917074897</v>
      </c>
      <c r="V183" s="83">
        <v>4383.749536142974</v>
      </c>
      <c r="W183" s="84">
        <v>1886.2377184527722</v>
      </c>
      <c r="X183" s="85" t="s">
        <v>52</v>
      </c>
      <c r="Y183" s="86" t="s">
        <v>53</v>
      </c>
      <c r="Z183" s="87">
        <f t="shared" si="20"/>
        <v>1</v>
      </c>
      <c r="AA183" s="88">
        <f t="shared" si="21"/>
        <v>1</v>
      </c>
      <c r="AB183" s="88">
        <f t="shared" si="22"/>
        <v>0</v>
      </c>
      <c r="AC183" s="88">
        <f t="shared" si="23"/>
        <v>0</v>
      </c>
      <c r="AD183" s="89" t="str">
        <f t="shared" si="24"/>
        <v>SRSA</v>
      </c>
      <c r="AE183" s="87">
        <f t="shared" si="25"/>
        <v>1</v>
      </c>
      <c r="AF183" s="88">
        <f t="shared" si="26"/>
        <v>1</v>
      </c>
      <c r="AG183" s="88" t="str">
        <f t="shared" si="27"/>
        <v>Initial</v>
      </c>
      <c r="AH183" s="89" t="str">
        <f t="shared" si="28"/>
        <v>-</v>
      </c>
      <c r="AI183" s="87" t="str">
        <f t="shared" si="29"/>
        <v>SRSA</v>
      </c>
    </row>
    <row r="184" spans="1:35" ht="12.75">
      <c r="A184" s="64" t="s">
        <v>1266</v>
      </c>
      <c r="B184" s="65" t="s">
        <v>1267</v>
      </c>
      <c r="C184" s="66" t="s">
        <v>1268</v>
      </c>
      <c r="D184" s="67" t="s">
        <v>1269</v>
      </c>
      <c r="E184" s="67" t="s">
        <v>1270</v>
      </c>
      <c r="F184" s="68" t="s">
        <v>44</v>
      </c>
      <c r="G184" s="69" t="s">
        <v>1271</v>
      </c>
      <c r="H184" s="70" t="s">
        <v>1272</v>
      </c>
      <c r="I184" s="71">
        <v>5035436374</v>
      </c>
      <c r="J184" s="72" t="s">
        <v>337</v>
      </c>
      <c r="K184" s="73" t="s">
        <v>48</v>
      </c>
      <c r="L184" s="74" t="s">
        <v>49</v>
      </c>
      <c r="M184" s="75">
        <v>2042.9867580064636</v>
      </c>
      <c r="N184" s="76" t="s">
        <v>61</v>
      </c>
      <c r="O184" s="77">
        <v>7.518154634771465</v>
      </c>
      <c r="P184" s="78" t="s">
        <v>48</v>
      </c>
      <c r="Q184" s="79"/>
      <c r="R184" s="80"/>
      <c r="S184" s="81" t="s">
        <v>48</v>
      </c>
      <c r="T184" s="82">
        <v>71780.75792572396</v>
      </c>
      <c r="U184" s="83">
        <v>1699.3741116727201</v>
      </c>
      <c r="V184" s="83">
        <v>6018.95336716131</v>
      </c>
      <c r="W184" s="84">
        <v>2567.8637133038565</v>
      </c>
      <c r="X184" s="85" t="s">
        <v>53</v>
      </c>
      <c r="Y184" s="86" t="s">
        <v>53</v>
      </c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0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1273</v>
      </c>
      <c r="B185" s="65" t="s">
        <v>1274</v>
      </c>
      <c r="C185" s="66" t="s">
        <v>1275</v>
      </c>
      <c r="D185" s="67" t="s">
        <v>1276</v>
      </c>
      <c r="E185" s="67" t="s">
        <v>1277</v>
      </c>
      <c r="F185" s="68" t="s">
        <v>44</v>
      </c>
      <c r="G185" s="69" t="s">
        <v>1278</v>
      </c>
      <c r="H185" s="70" t="s">
        <v>1279</v>
      </c>
      <c r="I185" s="71">
        <v>5033943261</v>
      </c>
      <c r="J185" s="72" t="s">
        <v>76</v>
      </c>
      <c r="K185" s="73" t="s">
        <v>51</v>
      </c>
      <c r="L185" s="74" t="s">
        <v>49</v>
      </c>
      <c r="M185" s="75">
        <v>1970.253235766171</v>
      </c>
      <c r="N185" s="76" t="s">
        <v>61</v>
      </c>
      <c r="O185" s="77">
        <v>10.335195530726256</v>
      </c>
      <c r="P185" s="78" t="s">
        <v>48</v>
      </c>
      <c r="Q185" s="79"/>
      <c r="R185" s="80"/>
      <c r="S185" s="81" t="s">
        <v>51</v>
      </c>
      <c r="T185" s="82">
        <v>30710.681528031415</v>
      </c>
      <c r="U185" s="83">
        <v>578.7847406733027</v>
      </c>
      <c r="V185" s="83">
        <v>3004.4902772243195</v>
      </c>
      <c r="W185" s="84">
        <v>1557.4035022727874</v>
      </c>
      <c r="X185" s="85" t="s">
        <v>52</v>
      </c>
      <c r="Y185" s="86" t="s">
        <v>53</v>
      </c>
      <c r="Z185" s="87">
        <f t="shared" si="20"/>
        <v>1</v>
      </c>
      <c r="AA185" s="88">
        <f t="shared" si="21"/>
        <v>0</v>
      </c>
      <c r="AB185" s="88">
        <f t="shared" si="22"/>
        <v>0</v>
      </c>
      <c r="AC185" s="88">
        <f t="shared" si="23"/>
        <v>0</v>
      </c>
      <c r="AD185" s="89" t="str">
        <f t="shared" si="24"/>
        <v>-</v>
      </c>
      <c r="AE185" s="87">
        <f t="shared" si="25"/>
        <v>1</v>
      </c>
      <c r="AF185" s="88">
        <f t="shared" si="26"/>
        <v>0</v>
      </c>
      <c r="AG185" s="88">
        <f t="shared" si="27"/>
        <v>0</v>
      </c>
      <c r="AH185" s="89" t="str">
        <f t="shared" si="28"/>
        <v>-</v>
      </c>
      <c r="AI185" s="87">
        <f t="shared" si="29"/>
        <v>0</v>
      </c>
    </row>
    <row r="186" spans="1:35" ht="12.75">
      <c r="A186" s="64" t="s">
        <v>1280</v>
      </c>
      <c r="B186" s="65" t="s">
        <v>1281</v>
      </c>
      <c r="C186" s="66" t="s">
        <v>1282</v>
      </c>
      <c r="D186" s="67" t="s">
        <v>1283</v>
      </c>
      <c r="E186" s="67" t="s">
        <v>782</v>
      </c>
      <c r="F186" s="68" t="s">
        <v>44</v>
      </c>
      <c r="G186" s="69" t="s">
        <v>783</v>
      </c>
      <c r="H186" s="70" t="s">
        <v>1284</v>
      </c>
      <c r="I186" s="71">
        <v>5037385591</v>
      </c>
      <c r="J186" s="72" t="s">
        <v>84</v>
      </c>
      <c r="K186" s="73" t="s">
        <v>48</v>
      </c>
      <c r="L186" s="74" t="s">
        <v>49</v>
      </c>
      <c r="M186" s="75">
        <v>1500.8796036544827</v>
      </c>
      <c r="N186" s="76" t="s">
        <v>61</v>
      </c>
      <c r="O186" s="77">
        <v>16.40396964389959</v>
      </c>
      <c r="P186" s="78" t="s">
        <v>48</v>
      </c>
      <c r="Q186" s="79"/>
      <c r="R186" s="80"/>
      <c r="S186" s="81" t="s">
        <v>51</v>
      </c>
      <c r="T186" s="82">
        <v>89468.26270622821</v>
      </c>
      <c r="U186" s="83">
        <v>3259.918809079034</v>
      </c>
      <c r="V186" s="83">
        <v>6805.5390125430695</v>
      </c>
      <c r="W186" s="84">
        <v>3003.2605686559264</v>
      </c>
      <c r="X186" s="85" t="s">
        <v>52</v>
      </c>
      <c r="Y186" s="86" t="s">
        <v>53</v>
      </c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1</v>
      </c>
      <c r="AF186" s="88">
        <f t="shared" si="26"/>
        <v>0</v>
      </c>
      <c r="AG186" s="88">
        <f t="shared" si="27"/>
        <v>0</v>
      </c>
      <c r="AH186" s="89" t="str">
        <f t="shared" si="28"/>
        <v>-</v>
      </c>
      <c r="AI186" s="87">
        <f t="shared" si="29"/>
        <v>0</v>
      </c>
    </row>
    <row r="187" spans="1:35" ht="12.75">
      <c r="A187" s="64" t="s">
        <v>1285</v>
      </c>
      <c r="B187" s="65" t="s">
        <v>1286</v>
      </c>
      <c r="C187" s="66" t="s">
        <v>1287</v>
      </c>
      <c r="D187" s="67" t="s">
        <v>1288</v>
      </c>
      <c r="E187" s="67" t="s">
        <v>1289</v>
      </c>
      <c r="F187" s="68" t="s">
        <v>44</v>
      </c>
      <c r="G187" s="69" t="s">
        <v>1290</v>
      </c>
      <c r="H187" s="70" t="s">
        <v>1291</v>
      </c>
      <c r="I187" s="71">
        <v>5038432433</v>
      </c>
      <c r="J187" s="72" t="s">
        <v>629</v>
      </c>
      <c r="K187" s="73" t="s">
        <v>48</v>
      </c>
      <c r="L187" s="74" t="s">
        <v>49</v>
      </c>
      <c r="M187" s="75">
        <v>914.4858881241844</v>
      </c>
      <c r="N187" s="76" t="s">
        <v>61</v>
      </c>
      <c r="O187" s="77">
        <v>14.879227053140095</v>
      </c>
      <c r="P187" s="78" t="s">
        <v>48</v>
      </c>
      <c r="Q187" s="79"/>
      <c r="R187" s="80"/>
      <c r="S187" s="81" t="s">
        <v>48</v>
      </c>
      <c r="T187" s="82">
        <v>58272.00144046343</v>
      </c>
      <c r="U187" s="83">
        <v>1499.4477455935767</v>
      </c>
      <c r="V187" s="83">
        <v>3629.225210969833</v>
      </c>
      <c r="W187" s="84">
        <v>1175.8708695149837</v>
      </c>
      <c r="X187" s="85" t="s">
        <v>53</v>
      </c>
      <c r="Y187" s="86" t="s">
        <v>53</v>
      </c>
      <c r="Z187" s="87">
        <f t="shared" si="20"/>
        <v>0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0</v>
      </c>
      <c r="AF187" s="88">
        <f t="shared" si="26"/>
        <v>0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1292</v>
      </c>
      <c r="B188" s="65" t="s">
        <v>1293</v>
      </c>
      <c r="C188" s="66" t="s">
        <v>1294</v>
      </c>
      <c r="D188" s="67" t="s">
        <v>1295</v>
      </c>
      <c r="E188" s="67" t="s">
        <v>1296</v>
      </c>
      <c r="F188" s="68" t="s">
        <v>44</v>
      </c>
      <c r="G188" s="69" t="s">
        <v>1297</v>
      </c>
      <c r="H188" s="70" t="s">
        <v>1298</v>
      </c>
      <c r="I188" s="71">
        <v>5414425777</v>
      </c>
      <c r="J188" s="72" t="s">
        <v>76</v>
      </c>
      <c r="K188" s="73" t="s">
        <v>51</v>
      </c>
      <c r="L188" s="74" t="s">
        <v>49</v>
      </c>
      <c r="M188" s="75">
        <v>251.68530653443884</v>
      </c>
      <c r="N188" s="76" t="s">
        <v>50</v>
      </c>
      <c r="O188" s="77">
        <v>19.141914191419144</v>
      </c>
      <c r="P188" s="78" t="s">
        <v>48</v>
      </c>
      <c r="Q188" s="79"/>
      <c r="R188" s="80"/>
      <c r="S188" s="81" t="s">
        <v>51</v>
      </c>
      <c r="T188" s="82">
        <v>19444.10171977936</v>
      </c>
      <c r="U188" s="83">
        <v>764.4054659424538</v>
      </c>
      <c r="V188" s="83">
        <v>1426.791386228916</v>
      </c>
      <c r="W188" s="84">
        <v>1201.627201400272</v>
      </c>
      <c r="X188" s="85" t="s">
        <v>52</v>
      </c>
      <c r="Y188" s="86" t="s">
        <v>52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8">
        <f t="shared" si="23"/>
        <v>0</v>
      </c>
      <c r="AD188" s="89" t="str">
        <f t="shared" si="24"/>
        <v>SRSA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1299</v>
      </c>
      <c r="B189" s="65" t="s">
        <v>1300</v>
      </c>
      <c r="C189" s="66" t="s">
        <v>1301</v>
      </c>
      <c r="D189" s="67" t="s">
        <v>1302</v>
      </c>
      <c r="E189" s="67" t="s">
        <v>1303</v>
      </c>
      <c r="F189" s="68" t="s">
        <v>44</v>
      </c>
      <c r="G189" s="69" t="s">
        <v>1304</v>
      </c>
      <c r="H189" s="70" t="s">
        <v>1305</v>
      </c>
      <c r="I189" s="71">
        <v>5036258100</v>
      </c>
      <c r="J189" s="72" t="s">
        <v>337</v>
      </c>
      <c r="K189" s="73" t="s">
        <v>48</v>
      </c>
      <c r="L189" s="74" t="s">
        <v>49</v>
      </c>
      <c r="M189" s="75">
        <v>3935.1006632683957</v>
      </c>
      <c r="N189" s="76" t="s">
        <v>61</v>
      </c>
      <c r="O189" s="77">
        <v>4.98812351543943</v>
      </c>
      <c r="P189" s="78" t="s">
        <v>48</v>
      </c>
      <c r="Q189" s="79"/>
      <c r="R189" s="80"/>
      <c r="S189" s="81" t="s">
        <v>48</v>
      </c>
      <c r="T189" s="82">
        <v>63967.029604206</v>
      </c>
      <c r="U189" s="83">
        <v>1143.8552766237215</v>
      </c>
      <c r="V189" s="83">
        <v>8242.769301282828</v>
      </c>
      <c r="W189" s="84">
        <v>4388.739614676284</v>
      </c>
      <c r="X189" s="85" t="s">
        <v>53</v>
      </c>
      <c r="Y189" s="86" t="s">
        <v>53</v>
      </c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8">
        <f t="shared" si="23"/>
        <v>0</v>
      </c>
      <c r="AD189" s="89" t="str">
        <f t="shared" si="24"/>
        <v>-</v>
      </c>
      <c r="AE189" s="87">
        <f t="shared" si="25"/>
        <v>0</v>
      </c>
      <c r="AF189" s="88">
        <f t="shared" si="26"/>
        <v>0</v>
      </c>
      <c r="AG189" s="88">
        <f t="shared" si="27"/>
        <v>0</v>
      </c>
      <c r="AH189" s="89" t="str">
        <f t="shared" si="28"/>
        <v>-</v>
      </c>
      <c r="AI189" s="87">
        <f t="shared" si="29"/>
        <v>0</v>
      </c>
    </row>
    <row r="190" spans="1:35" ht="12.75">
      <c r="A190" s="64" t="s">
        <v>1306</v>
      </c>
      <c r="B190" s="65" t="s">
        <v>1307</v>
      </c>
      <c r="C190" s="66" t="s">
        <v>1308</v>
      </c>
      <c r="D190" s="67" t="s">
        <v>1309</v>
      </c>
      <c r="E190" s="67" t="s">
        <v>1310</v>
      </c>
      <c r="F190" s="68" t="s">
        <v>44</v>
      </c>
      <c r="G190" s="69" t="s">
        <v>1311</v>
      </c>
      <c r="H190" s="70" t="s">
        <v>1312</v>
      </c>
      <c r="I190" s="71">
        <v>5038735303</v>
      </c>
      <c r="J190" s="72" t="s">
        <v>345</v>
      </c>
      <c r="K190" s="73" t="s">
        <v>48</v>
      </c>
      <c r="L190" s="74" t="s">
        <v>49</v>
      </c>
      <c r="M190" s="75">
        <v>3298.6881636393855</v>
      </c>
      <c r="N190" s="76" t="s">
        <v>61</v>
      </c>
      <c r="O190" s="77" t="s">
        <v>389</v>
      </c>
      <c r="P190" s="78" t="s">
        <v>389</v>
      </c>
      <c r="Q190" s="79"/>
      <c r="R190" s="80"/>
      <c r="S190" s="81" t="s">
        <v>48</v>
      </c>
      <c r="T190" s="82">
        <v>180058.5962822819</v>
      </c>
      <c r="U190" s="83">
        <v>5727.890388167462</v>
      </c>
      <c r="V190" s="83">
        <v>13328.491003181012</v>
      </c>
      <c r="W190" s="84">
        <v>4182.7394670316135</v>
      </c>
      <c r="X190" s="85" t="s">
        <v>53</v>
      </c>
      <c r="Y190" s="86" t="s">
        <v>53</v>
      </c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0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1313</v>
      </c>
      <c r="B191" s="65" t="s">
        <v>1314</v>
      </c>
      <c r="C191" s="66" t="s">
        <v>1315</v>
      </c>
      <c r="D191" s="67" t="s">
        <v>1316</v>
      </c>
      <c r="E191" s="67" t="s">
        <v>1317</v>
      </c>
      <c r="F191" s="68" t="s">
        <v>44</v>
      </c>
      <c r="G191" s="69" t="s">
        <v>1318</v>
      </c>
      <c r="H191" s="70" t="s">
        <v>1319</v>
      </c>
      <c r="I191" s="71">
        <v>5415498521</v>
      </c>
      <c r="J191" s="72" t="s">
        <v>203</v>
      </c>
      <c r="K191" s="73" t="s">
        <v>51</v>
      </c>
      <c r="L191" s="74" t="s">
        <v>49</v>
      </c>
      <c r="M191" s="75">
        <v>1376.5136586779913</v>
      </c>
      <c r="N191" s="76" t="s">
        <v>61</v>
      </c>
      <c r="O191" s="77">
        <v>8.19140308191403</v>
      </c>
      <c r="P191" s="78" t="s">
        <v>48</v>
      </c>
      <c r="Q191" s="79"/>
      <c r="R191" s="80"/>
      <c r="S191" s="81" t="s">
        <v>51</v>
      </c>
      <c r="T191" s="82">
        <v>45625.34512424765</v>
      </c>
      <c r="U191" s="83">
        <v>999.6318303957175</v>
      </c>
      <c r="V191" s="83">
        <v>3726.9064550340154</v>
      </c>
      <c r="W191" s="84">
        <v>1584.6839257377114</v>
      </c>
      <c r="X191" s="85" t="s">
        <v>52</v>
      </c>
      <c r="Y191" s="86" t="s">
        <v>53</v>
      </c>
      <c r="Z191" s="87">
        <f t="shared" si="20"/>
        <v>1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1320</v>
      </c>
      <c r="B192" s="65" t="s">
        <v>1321</v>
      </c>
      <c r="C192" s="66" t="s">
        <v>1322</v>
      </c>
      <c r="D192" s="67" t="s">
        <v>1323</v>
      </c>
      <c r="E192" s="67" t="s">
        <v>1324</v>
      </c>
      <c r="F192" s="68" t="s">
        <v>44</v>
      </c>
      <c r="G192" s="69" t="s">
        <v>1325</v>
      </c>
      <c r="H192" s="70" t="s">
        <v>1326</v>
      </c>
      <c r="I192" s="71">
        <v>5419972651</v>
      </c>
      <c r="J192" s="72" t="s">
        <v>237</v>
      </c>
      <c r="K192" s="73" t="s">
        <v>48</v>
      </c>
      <c r="L192" s="74" t="s">
        <v>49</v>
      </c>
      <c r="M192" s="75">
        <v>1366.3283892721504</v>
      </c>
      <c r="N192" s="76" t="s">
        <v>61</v>
      </c>
      <c r="O192" s="77">
        <v>23.674475955610358</v>
      </c>
      <c r="P192" s="78" t="s">
        <v>51</v>
      </c>
      <c r="Q192" s="79"/>
      <c r="R192" s="80"/>
      <c r="S192" s="81" t="s">
        <v>48</v>
      </c>
      <c r="T192" s="82">
        <v>135368.71917259516</v>
      </c>
      <c r="U192" s="83">
        <v>5392.58822616496</v>
      </c>
      <c r="V192" s="83">
        <v>9372.15021113284</v>
      </c>
      <c r="W192" s="84">
        <v>3512.7551433528993</v>
      </c>
      <c r="X192" s="85" t="s">
        <v>53</v>
      </c>
      <c r="Y192" s="86" t="s">
        <v>53</v>
      </c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0</v>
      </c>
      <c r="AF192" s="88">
        <f t="shared" si="26"/>
        <v>1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1327</v>
      </c>
      <c r="B193" s="65" t="s">
        <v>1328</v>
      </c>
      <c r="C193" s="66" t="s">
        <v>1329</v>
      </c>
      <c r="D193" s="67" t="s">
        <v>1330</v>
      </c>
      <c r="E193" s="67" t="s">
        <v>66</v>
      </c>
      <c r="F193" s="68" t="s">
        <v>44</v>
      </c>
      <c r="G193" s="69" t="s">
        <v>67</v>
      </c>
      <c r="H193" s="70" t="s">
        <v>1331</v>
      </c>
      <c r="I193" s="71">
        <v>5412691611</v>
      </c>
      <c r="J193" s="72"/>
      <c r="K193" s="73"/>
      <c r="L193" s="74" t="s">
        <v>49</v>
      </c>
      <c r="M193" s="75"/>
      <c r="N193" s="90"/>
      <c r="O193" s="77" t="s">
        <v>389</v>
      </c>
      <c r="P193" s="78" t="s">
        <v>389</v>
      </c>
      <c r="Q193" s="79"/>
      <c r="R193" s="80"/>
      <c r="S193" s="81"/>
      <c r="T193" s="82"/>
      <c r="U193" s="83"/>
      <c r="V193" s="83"/>
      <c r="W193" s="84"/>
      <c r="X193" s="91"/>
      <c r="Y193" s="86"/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0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1332</v>
      </c>
      <c r="B194" s="65" t="s">
        <v>1333</v>
      </c>
      <c r="C194" s="66" t="s">
        <v>1334</v>
      </c>
      <c r="D194" s="67" t="s">
        <v>1335</v>
      </c>
      <c r="E194" s="67" t="s">
        <v>1336</v>
      </c>
      <c r="F194" s="68" t="s">
        <v>44</v>
      </c>
      <c r="G194" s="69" t="s">
        <v>1337</v>
      </c>
      <c r="H194" s="70" t="s">
        <v>1338</v>
      </c>
      <c r="I194" s="71">
        <v>5414952233</v>
      </c>
      <c r="J194" s="72" t="s">
        <v>76</v>
      </c>
      <c r="K194" s="73" t="s">
        <v>51</v>
      </c>
      <c r="L194" s="74" t="s">
        <v>49</v>
      </c>
      <c r="M194" s="75">
        <v>11.782084113070027</v>
      </c>
      <c r="N194" s="76" t="s">
        <v>50</v>
      </c>
      <c r="O194" s="77">
        <v>33.33333333333333</v>
      </c>
      <c r="P194" s="78" t="s">
        <v>51</v>
      </c>
      <c r="Q194" s="79"/>
      <c r="R194" s="80"/>
      <c r="S194" s="81" t="s">
        <v>51</v>
      </c>
      <c r="T194" s="82">
        <v>2384.646408210054</v>
      </c>
      <c r="U194" s="83">
        <v>19.868378107456348</v>
      </c>
      <c r="V194" s="83">
        <v>53.05673838677589</v>
      </c>
      <c r="W194" s="84">
        <v>159.4710444592392</v>
      </c>
      <c r="X194" s="85" t="s">
        <v>52</v>
      </c>
      <c r="Y194" s="86" t="s">
        <v>52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8">
        <f t="shared" si="23"/>
        <v>0</v>
      </c>
      <c r="AD194" s="89" t="str">
        <f t="shared" si="24"/>
        <v>SRSA</v>
      </c>
      <c r="AE194" s="87">
        <f t="shared" si="25"/>
        <v>1</v>
      </c>
      <c r="AF194" s="88">
        <f t="shared" si="26"/>
        <v>1</v>
      </c>
      <c r="AG194" s="88" t="str">
        <f t="shared" si="27"/>
        <v>Initial</v>
      </c>
      <c r="AH194" s="89" t="str">
        <f t="shared" si="28"/>
        <v>-</v>
      </c>
      <c r="AI194" s="87" t="str">
        <f t="shared" si="29"/>
        <v>SRSA</v>
      </c>
    </row>
    <row r="195" spans="1:35" ht="12.75">
      <c r="A195" s="64" t="s">
        <v>1339</v>
      </c>
      <c r="B195" s="65" t="s">
        <v>1340</v>
      </c>
      <c r="C195" s="66" t="s">
        <v>1341</v>
      </c>
      <c r="D195" s="67" t="s">
        <v>1342</v>
      </c>
      <c r="E195" s="67" t="s">
        <v>1343</v>
      </c>
      <c r="F195" s="68" t="s">
        <v>44</v>
      </c>
      <c r="G195" s="69" t="s">
        <v>1344</v>
      </c>
      <c r="H195" s="70" t="s">
        <v>1345</v>
      </c>
      <c r="I195" s="71">
        <v>5419423381</v>
      </c>
      <c r="J195" s="72" t="s">
        <v>345</v>
      </c>
      <c r="K195" s="73" t="s">
        <v>48</v>
      </c>
      <c r="L195" s="74" t="s">
        <v>49</v>
      </c>
      <c r="M195" s="75">
        <v>2697.966505781073</v>
      </c>
      <c r="N195" s="76" t="s">
        <v>61</v>
      </c>
      <c r="O195" s="77">
        <v>20.229007633587788</v>
      </c>
      <c r="P195" s="78" t="s">
        <v>51</v>
      </c>
      <c r="Q195" s="79"/>
      <c r="R195" s="80"/>
      <c r="S195" s="81" t="s">
        <v>48</v>
      </c>
      <c r="T195" s="82">
        <v>180732.322321741</v>
      </c>
      <c r="U195" s="83">
        <v>8769.679852488105</v>
      </c>
      <c r="V195" s="83">
        <v>16281.240000108293</v>
      </c>
      <c r="W195" s="84">
        <v>6729.691840324063</v>
      </c>
      <c r="X195" s="85" t="s">
        <v>53</v>
      </c>
      <c r="Y195" s="86" t="s">
        <v>53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0</v>
      </c>
      <c r="AF195" s="88">
        <f t="shared" si="26"/>
        <v>1</v>
      </c>
      <c r="AG195" s="88">
        <f t="shared" si="27"/>
        <v>0</v>
      </c>
      <c r="AH195" s="89" t="str">
        <f t="shared" si="28"/>
        <v>-</v>
      </c>
      <c r="AI195" s="87">
        <f t="shared" si="29"/>
        <v>0</v>
      </c>
    </row>
    <row r="196" spans="1:35" ht="12.75">
      <c r="A196" s="64" t="s">
        <v>139</v>
      </c>
      <c r="B196" s="65" t="s">
        <v>140</v>
      </c>
      <c r="C196" s="66" t="s">
        <v>141</v>
      </c>
      <c r="D196" s="67" t="s">
        <v>142</v>
      </c>
      <c r="E196" s="67" t="s">
        <v>143</v>
      </c>
      <c r="F196" s="68" t="s">
        <v>44</v>
      </c>
      <c r="G196" s="69" t="s">
        <v>144</v>
      </c>
      <c r="H196" s="70" t="s">
        <v>145</v>
      </c>
      <c r="I196" s="71">
        <v>5418633115</v>
      </c>
      <c r="J196" s="72" t="s">
        <v>84</v>
      </c>
      <c r="K196" s="73" t="s">
        <v>48</v>
      </c>
      <c r="L196" s="74" t="s">
        <v>49</v>
      </c>
      <c r="M196" s="75">
        <v>1561.3575637694757</v>
      </c>
      <c r="N196" s="76" t="s">
        <v>61</v>
      </c>
      <c r="O196" s="77">
        <v>23.53238866396761</v>
      </c>
      <c r="P196" s="78" t="s">
        <v>51</v>
      </c>
      <c r="Q196" s="79"/>
      <c r="R196" s="80"/>
      <c r="S196" s="81" t="s">
        <v>51</v>
      </c>
      <c r="T196" s="82">
        <v>145588.35306363838</v>
      </c>
      <c r="U196" s="83">
        <v>6215.100311084543</v>
      </c>
      <c r="V196" s="83">
        <v>11210.113766795794</v>
      </c>
      <c r="W196" s="84">
        <v>4133.4252320647065</v>
      </c>
      <c r="X196" s="85" t="s">
        <v>53</v>
      </c>
      <c r="Y196" s="86" t="s">
        <v>53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1</v>
      </c>
      <c r="AF196" s="88">
        <f t="shared" si="26"/>
        <v>1</v>
      </c>
      <c r="AG196" s="88" t="str">
        <f t="shared" si="27"/>
        <v>Initial</v>
      </c>
      <c r="AH196" s="89" t="str">
        <f t="shared" si="28"/>
        <v>RLIS</v>
      </c>
      <c r="AI196" s="87">
        <f t="shared" si="29"/>
        <v>0</v>
      </c>
    </row>
    <row r="197" spans="1:35" ht="12.75">
      <c r="A197" s="64" t="s">
        <v>1346</v>
      </c>
      <c r="B197" s="65" t="s">
        <v>1347</v>
      </c>
      <c r="C197" s="66" t="s">
        <v>1348</v>
      </c>
      <c r="D197" s="67" t="s">
        <v>1349</v>
      </c>
      <c r="E197" s="67" t="s">
        <v>1350</v>
      </c>
      <c r="F197" s="68" t="s">
        <v>44</v>
      </c>
      <c r="G197" s="69" t="s">
        <v>1351</v>
      </c>
      <c r="H197" s="70" t="s">
        <v>1352</v>
      </c>
      <c r="I197" s="71">
        <v>5413952645</v>
      </c>
      <c r="J197" s="72" t="s">
        <v>76</v>
      </c>
      <c r="K197" s="73" t="s">
        <v>51</v>
      </c>
      <c r="L197" s="74" t="s">
        <v>49</v>
      </c>
      <c r="M197" s="75">
        <v>221.56677826996875</v>
      </c>
      <c r="N197" s="76" t="s">
        <v>50</v>
      </c>
      <c r="O197" s="77">
        <v>25.874125874125873</v>
      </c>
      <c r="P197" s="78" t="s">
        <v>51</v>
      </c>
      <c r="Q197" s="79"/>
      <c r="R197" s="80"/>
      <c r="S197" s="81" t="s">
        <v>51</v>
      </c>
      <c r="T197" s="82">
        <v>18094.812815161233</v>
      </c>
      <c r="U197" s="83">
        <v>951.0662884811954</v>
      </c>
      <c r="V197" s="83">
        <v>1651.2442065871837</v>
      </c>
      <c r="W197" s="84">
        <v>1133.7697262957763</v>
      </c>
      <c r="X197" s="85" t="s">
        <v>52</v>
      </c>
      <c r="Y197" s="86" t="s">
        <v>52</v>
      </c>
      <c r="Z197" s="87">
        <f aca="true" t="shared" si="30" ref="Z197:Z226">IF(OR(K197="YES",TRIM(L197)="YES"),1,0)</f>
        <v>1</v>
      </c>
      <c r="AA197" s="88">
        <f aca="true" t="shared" si="31" ref="AA197:AA226">IF(OR(AND(ISNUMBER(M197),AND(M197&gt;0,M197&lt;600)),AND(ISNUMBER(M197),AND(M197&gt;0,N197="YES"))),1,0)</f>
        <v>1</v>
      </c>
      <c r="AB197" s="88">
        <f aca="true" t="shared" si="32" ref="AB197:AB226">IF(AND(OR(K197="YES",TRIM(L197)="YES"),(Z197=0)),"Trouble",0)</f>
        <v>0</v>
      </c>
      <c r="AC197" s="88">
        <f aca="true" t="shared" si="33" ref="AC197:AC226">IF(AND(OR(AND(ISNUMBER(M197),AND(M197&gt;0,M197&lt;600)),AND(ISNUMBER(M197),AND(M197&gt;0,N197="YES"))),(AA197=0)),"Trouble",0)</f>
        <v>0</v>
      </c>
      <c r="AD197" s="89" t="str">
        <f aca="true" t="shared" si="34" ref="AD197:AD226">IF(AND(Z197=1,AA197=1),"SRSA","-")</f>
        <v>SRSA</v>
      </c>
      <c r="AE197" s="87">
        <f aca="true" t="shared" si="35" ref="AE197:AE226">IF(S197="YES",1,0)</f>
        <v>1</v>
      </c>
      <c r="AF197" s="88">
        <f aca="true" t="shared" si="36" ref="AF197:AF226">IF(OR(AND(ISNUMBER(Q197),Q197&gt;=20),(AND(ISNUMBER(Q197)=FALSE,AND(ISNUMBER(O197),O197&gt;=20)))),1,0)</f>
        <v>1</v>
      </c>
      <c r="AG197" s="88" t="str">
        <f>IF(AND(AE197=1,AF197=1),"Initial",0)</f>
        <v>Initial</v>
      </c>
      <c r="AH197" s="89" t="str">
        <f>IF(AND(AND(AG197="Initial",AI197=0),AND(ISNUMBER(M197),M197&gt;0)),"RLIS","-")</f>
        <v>-</v>
      </c>
      <c r="AI197" s="87" t="str">
        <f aca="true" t="shared" si="37" ref="AI197:AI226">IF(AND(AD197="SRSA",AG197="Initial"),"SRSA",0)</f>
        <v>SRSA</v>
      </c>
    </row>
    <row r="198" spans="1:35" ht="12.75">
      <c r="A198" s="64" t="s">
        <v>1353</v>
      </c>
      <c r="B198" s="65" t="s">
        <v>1354</v>
      </c>
      <c r="C198" s="66" t="s">
        <v>1355</v>
      </c>
      <c r="D198" s="67" t="s">
        <v>1356</v>
      </c>
      <c r="E198" s="67" t="s">
        <v>914</v>
      </c>
      <c r="F198" s="68" t="s">
        <v>44</v>
      </c>
      <c r="G198" s="69" t="s">
        <v>915</v>
      </c>
      <c r="H198" s="70" t="s">
        <v>1357</v>
      </c>
      <c r="I198" s="71">
        <v>5417768590</v>
      </c>
      <c r="J198" s="72"/>
      <c r="K198" s="73"/>
      <c r="L198" s="74" t="s">
        <v>49</v>
      </c>
      <c r="M198" s="75"/>
      <c r="N198" s="90"/>
      <c r="O198" s="77" t="s">
        <v>389</v>
      </c>
      <c r="P198" s="78" t="s">
        <v>389</v>
      </c>
      <c r="Q198" s="79"/>
      <c r="R198" s="80"/>
      <c r="S198" s="81"/>
      <c r="T198" s="82"/>
      <c r="U198" s="83"/>
      <c r="V198" s="83"/>
      <c r="W198" s="84"/>
      <c r="X198" s="91"/>
      <c r="Y198" s="86"/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>IF(AND(AE198=1,AF198=1),"Initial",0)</f>
        <v>0</v>
      </c>
      <c r="AH198" s="89" t="str">
        <f>IF(AND(AND(AG198="Initial",AI198=0),AND(ISNUMBER(M198),M198&gt;0)),"RLIS","-")</f>
        <v>-</v>
      </c>
      <c r="AI198" s="87">
        <f t="shared" si="37"/>
        <v>0</v>
      </c>
    </row>
    <row r="199" spans="1:35" ht="12.75">
      <c r="A199" s="64" t="s">
        <v>1358</v>
      </c>
      <c r="B199" s="65" t="s">
        <v>1359</v>
      </c>
      <c r="C199" s="66" t="s">
        <v>1360</v>
      </c>
      <c r="D199" s="67" t="s">
        <v>1361</v>
      </c>
      <c r="E199" s="67" t="s">
        <v>1362</v>
      </c>
      <c r="F199" s="68" t="s">
        <v>44</v>
      </c>
      <c r="G199" s="69" t="s">
        <v>1363</v>
      </c>
      <c r="H199" s="70" t="s">
        <v>1364</v>
      </c>
      <c r="I199" s="71">
        <v>5414682226</v>
      </c>
      <c r="J199" s="72" t="s">
        <v>76</v>
      </c>
      <c r="K199" s="73" t="s">
        <v>51</v>
      </c>
      <c r="L199" s="74" t="s">
        <v>49</v>
      </c>
      <c r="M199" s="75">
        <v>62.4166666666667</v>
      </c>
      <c r="N199" s="76" t="s">
        <v>50</v>
      </c>
      <c r="O199" s="77">
        <v>20.8955223880597</v>
      </c>
      <c r="P199" s="78" t="s">
        <v>51</v>
      </c>
      <c r="Q199" s="79"/>
      <c r="R199" s="80"/>
      <c r="S199" s="81" t="s">
        <v>51</v>
      </c>
      <c r="T199" s="82">
        <v>4237.800419219615</v>
      </c>
      <c r="U199" s="83">
        <v>238.62723764560423</v>
      </c>
      <c r="V199" s="83">
        <v>415.133150010087</v>
      </c>
      <c r="W199" s="84">
        <v>400.7836678030467</v>
      </c>
      <c r="X199" s="85" t="s">
        <v>52</v>
      </c>
      <c r="Y199" s="86" t="s">
        <v>52</v>
      </c>
      <c r="Z199" s="87">
        <f t="shared" si="30"/>
        <v>1</v>
      </c>
      <c r="AA199" s="88">
        <f t="shared" si="31"/>
        <v>1</v>
      </c>
      <c r="AB199" s="88">
        <f t="shared" si="32"/>
        <v>0</v>
      </c>
      <c r="AC199" s="88">
        <f t="shared" si="33"/>
        <v>0</v>
      </c>
      <c r="AD199" s="89" t="str">
        <f t="shared" si="34"/>
        <v>SRSA</v>
      </c>
      <c r="AE199" s="87">
        <f t="shared" si="35"/>
        <v>1</v>
      </c>
      <c r="AF199" s="88">
        <f t="shared" si="36"/>
        <v>1</v>
      </c>
      <c r="AG199" s="88" t="str">
        <f>IF(AND(AE199=1,AF199=1),"Initial",0)</f>
        <v>Initial</v>
      </c>
      <c r="AH199" s="89" t="str">
        <f>IF(AND(AND(AG199="Initial",AI199=0),AND(ISNUMBER(M199),M199&gt;0)),"RLIS","-")</f>
        <v>-</v>
      </c>
      <c r="AI199" s="87" t="str">
        <f t="shared" si="37"/>
        <v>SRSA</v>
      </c>
    </row>
    <row r="200" spans="1:35" ht="12.75">
      <c r="A200" s="64" t="s">
        <v>1365</v>
      </c>
      <c r="B200" s="65" t="s">
        <v>1366</v>
      </c>
      <c r="C200" s="66" t="s">
        <v>1367</v>
      </c>
      <c r="D200" s="67" t="s">
        <v>1368</v>
      </c>
      <c r="E200" s="67" t="s">
        <v>1369</v>
      </c>
      <c r="F200" s="68" t="s">
        <v>44</v>
      </c>
      <c r="G200" s="69" t="s">
        <v>1370</v>
      </c>
      <c r="H200" s="70" t="s">
        <v>1371</v>
      </c>
      <c r="I200" s="71">
        <v>5417473331</v>
      </c>
      <c r="J200" s="72" t="s">
        <v>289</v>
      </c>
      <c r="K200" s="73" t="s">
        <v>48</v>
      </c>
      <c r="L200" s="74" t="s">
        <v>49</v>
      </c>
      <c r="M200" s="75">
        <v>10121.44915934254</v>
      </c>
      <c r="N200" s="76" t="s">
        <v>61</v>
      </c>
      <c r="O200" s="77">
        <v>19.47172367084321</v>
      </c>
      <c r="P200" s="78" t="s">
        <v>48</v>
      </c>
      <c r="Q200" s="79"/>
      <c r="R200" s="80"/>
      <c r="S200" s="81" t="s">
        <v>48</v>
      </c>
      <c r="T200" s="82">
        <v>670800.9815645036</v>
      </c>
      <c r="U200" s="83">
        <v>32980.15336469393</v>
      </c>
      <c r="V200" s="83">
        <v>60594.4504455268</v>
      </c>
      <c r="W200" s="84">
        <v>23593.174997895818</v>
      </c>
      <c r="X200" s="85" t="s">
        <v>53</v>
      </c>
      <c r="Y200" s="86" t="s">
        <v>53</v>
      </c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0</v>
      </c>
      <c r="AF200" s="88">
        <f t="shared" si="36"/>
        <v>0</v>
      </c>
      <c r="AG200" s="88">
        <f>IF(AND(AE200=1,AF200=1),"Initial",0)</f>
        <v>0</v>
      </c>
      <c r="AH200" s="89" t="str">
        <f>IF(AND(AND(AG200="Initial",AI200=0),AND(ISNUMBER(M200),M200&gt;0)),"RLIS","-")</f>
        <v>-</v>
      </c>
      <c r="AI200" s="87">
        <f t="shared" si="37"/>
        <v>0</v>
      </c>
    </row>
    <row r="201" spans="1:35" ht="12.75">
      <c r="A201" s="64" t="s">
        <v>1372</v>
      </c>
      <c r="B201" s="65" t="s">
        <v>1373</v>
      </c>
      <c r="C201" s="66" t="s">
        <v>1374</v>
      </c>
      <c r="D201" s="67" t="s">
        <v>1375</v>
      </c>
      <c r="E201" s="67" t="s">
        <v>1376</v>
      </c>
      <c r="F201" s="68" t="s">
        <v>44</v>
      </c>
      <c r="G201" s="69" t="s">
        <v>1377</v>
      </c>
      <c r="H201" s="70" t="s">
        <v>1378</v>
      </c>
      <c r="I201" s="71">
        <v>5033973085</v>
      </c>
      <c r="J201" s="72" t="s">
        <v>629</v>
      </c>
      <c r="K201" s="73" t="s">
        <v>48</v>
      </c>
      <c r="L201" s="74" t="s">
        <v>49</v>
      </c>
      <c r="M201" s="75">
        <v>3379.2589114892876</v>
      </c>
      <c r="N201" s="76" t="s">
        <v>61</v>
      </c>
      <c r="O201" s="77">
        <v>13.472101763515468</v>
      </c>
      <c r="P201" s="78" t="s">
        <v>48</v>
      </c>
      <c r="Q201" s="79"/>
      <c r="R201" s="80"/>
      <c r="S201" s="81" t="s">
        <v>48</v>
      </c>
      <c r="T201" s="82">
        <v>129084.50767768263</v>
      </c>
      <c r="U201" s="83">
        <v>4716.375402529678</v>
      </c>
      <c r="V201" s="83">
        <v>12146.04967852951</v>
      </c>
      <c r="W201" s="84">
        <v>4171.592687838837</v>
      </c>
      <c r="X201" s="85" t="s">
        <v>53</v>
      </c>
      <c r="Y201" s="86" t="s">
        <v>53</v>
      </c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0</v>
      </c>
      <c r="AF201" s="88">
        <f t="shared" si="36"/>
        <v>0</v>
      </c>
      <c r="AG201" s="88">
        <f>IF(AND(AE201=1,AF201=1),"Initial",0)</f>
        <v>0</v>
      </c>
      <c r="AH201" s="89" t="str">
        <f>IF(AND(AND(AG201="Initial",AI201=0),AND(ISNUMBER(M201),M201&gt;0)),"RLIS","-")</f>
        <v>-</v>
      </c>
      <c r="AI201" s="87">
        <f t="shared" si="37"/>
        <v>0</v>
      </c>
    </row>
    <row r="202" spans="1:35" ht="12.75">
      <c r="A202" s="64" t="s">
        <v>1379</v>
      </c>
      <c r="B202" s="65" t="s">
        <v>1380</v>
      </c>
      <c r="C202" s="66" t="s">
        <v>1381</v>
      </c>
      <c r="D202" s="67" t="s">
        <v>1382</v>
      </c>
      <c r="E202" s="67" t="s">
        <v>1383</v>
      </c>
      <c r="F202" s="68" t="s">
        <v>44</v>
      </c>
      <c r="G202" s="69" t="s">
        <v>1384</v>
      </c>
      <c r="H202" s="70" t="s">
        <v>1385</v>
      </c>
      <c r="I202" s="71">
        <v>5036332541</v>
      </c>
      <c r="J202" s="72" t="s">
        <v>203</v>
      </c>
      <c r="K202" s="73" t="s">
        <v>51</v>
      </c>
      <c r="L202" s="74" t="s">
        <v>49</v>
      </c>
      <c r="M202" s="75">
        <v>233.2417887114556</v>
      </c>
      <c r="N202" s="76" t="s">
        <v>61</v>
      </c>
      <c r="O202" s="77">
        <v>10.582010582010582</v>
      </c>
      <c r="P202" s="78" t="s">
        <v>48</v>
      </c>
      <c r="Q202" s="79"/>
      <c r="R202" s="80"/>
      <c r="S202" s="81" t="s">
        <v>51</v>
      </c>
      <c r="T202" s="82">
        <v>12527.118774334916</v>
      </c>
      <c r="U202" s="83">
        <v>389.85641385433007</v>
      </c>
      <c r="V202" s="83">
        <v>1033.5947461720295</v>
      </c>
      <c r="W202" s="84">
        <v>269.9319838606658</v>
      </c>
      <c r="X202" s="85" t="s">
        <v>52</v>
      </c>
      <c r="Y202" s="86" t="s">
        <v>52</v>
      </c>
      <c r="Z202" s="87">
        <f t="shared" si="30"/>
        <v>1</v>
      </c>
      <c r="AA202" s="88">
        <f t="shared" si="31"/>
        <v>1</v>
      </c>
      <c r="AB202" s="88">
        <f t="shared" si="32"/>
        <v>0</v>
      </c>
      <c r="AC202" s="88">
        <f t="shared" si="33"/>
        <v>0</v>
      </c>
      <c r="AD202" s="89" t="str">
        <f t="shared" si="34"/>
        <v>SRSA</v>
      </c>
      <c r="AE202" s="87">
        <f t="shared" si="35"/>
        <v>1</v>
      </c>
      <c r="AF202" s="88">
        <f t="shared" si="36"/>
        <v>0</v>
      </c>
      <c r="AG202" s="88">
        <f>IF(AND(AE202=1,AF202=1),"Initial",0)</f>
        <v>0</v>
      </c>
      <c r="AH202" s="89" t="str">
        <f>IF(AND(AND(AG202="Initial",AI202=0),AND(ISNUMBER(M202),M202&gt;0)),"RLIS","-")</f>
        <v>-</v>
      </c>
      <c r="AI202" s="87">
        <f t="shared" si="37"/>
        <v>0</v>
      </c>
    </row>
    <row r="203" spans="1:35" ht="12.75">
      <c r="A203" s="64" t="s">
        <v>1386</v>
      </c>
      <c r="B203" s="65" t="s">
        <v>1387</v>
      </c>
      <c r="C203" s="66" t="s">
        <v>1388</v>
      </c>
      <c r="D203" s="67" t="s">
        <v>1389</v>
      </c>
      <c r="E203" s="67" t="s">
        <v>1390</v>
      </c>
      <c r="F203" s="68" t="s">
        <v>44</v>
      </c>
      <c r="G203" s="69" t="s">
        <v>1391</v>
      </c>
      <c r="H203" s="70" t="s">
        <v>1392</v>
      </c>
      <c r="I203" s="71">
        <v>5414498766</v>
      </c>
      <c r="J203" s="72" t="s">
        <v>76</v>
      </c>
      <c r="K203" s="73" t="s">
        <v>51</v>
      </c>
      <c r="L203" s="74" t="s">
        <v>49</v>
      </c>
      <c r="M203" s="75">
        <v>517.7541934582061</v>
      </c>
      <c r="N203" s="76" t="s">
        <v>61</v>
      </c>
      <c r="O203" s="77">
        <v>21.013133208255162</v>
      </c>
      <c r="P203" s="78" t="s">
        <v>51</v>
      </c>
      <c r="Q203" s="79"/>
      <c r="R203" s="80"/>
      <c r="S203" s="81" t="s">
        <v>51</v>
      </c>
      <c r="T203" s="82">
        <v>31771.44857398173</v>
      </c>
      <c r="U203" s="83">
        <v>1384.153598050713</v>
      </c>
      <c r="V203" s="83">
        <v>2700.0500364833833</v>
      </c>
      <c r="W203" s="84">
        <v>1125.028670646074</v>
      </c>
      <c r="X203" s="85" t="s">
        <v>53</v>
      </c>
      <c r="Y203" s="86" t="s">
        <v>52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8">
        <f t="shared" si="33"/>
        <v>0</v>
      </c>
      <c r="AD203" s="89" t="str">
        <f t="shared" si="34"/>
        <v>SRSA</v>
      </c>
      <c r="AE203" s="87">
        <f t="shared" si="35"/>
        <v>1</v>
      </c>
      <c r="AF203" s="88">
        <f t="shared" si="36"/>
        <v>1</v>
      </c>
      <c r="AG203" s="88" t="str">
        <f>IF(AND(AE203=1,AF203=1),"Initial",0)</f>
        <v>Initial</v>
      </c>
      <c r="AH203" s="89" t="str">
        <f>IF(AND(AND(AG203="Initial",AI203=0),AND(ISNUMBER(M203),M203&gt;0)),"RLIS","-")</f>
        <v>-</v>
      </c>
      <c r="AI203" s="87" t="str">
        <f t="shared" si="37"/>
        <v>SRSA</v>
      </c>
    </row>
    <row r="204" spans="1:35" ht="12.75">
      <c r="A204" s="64" t="s">
        <v>1393</v>
      </c>
      <c r="B204" s="65" t="s">
        <v>1394</v>
      </c>
      <c r="C204" s="66" t="s">
        <v>1395</v>
      </c>
      <c r="D204" s="67" t="s">
        <v>1396</v>
      </c>
      <c r="E204" s="67" t="s">
        <v>496</v>
      </c>
      <c r="F204" s="68" t="s">
        <v>44</v>
      </c>
      <c r="G204" s="69" t="s">
        <v>497</v>
      </c>
      <c r="H204" s="70" t="s">
        <v>1397</v>
      </c>
      <c r="I204" s="71">
        <v>5414932500</v>
      </c>
      <c r="J204" s="72" t="s">
        <v>76</v>
      </c>
      <c r="K204" s="73" t="s">
        <v>51</v>
      </c>
      <c r="L204" s="74" t="s">
        <v>49</v>
      </c>
      <c r="M204" s="75">
        <v>10.293706293706293</v>
      </c>
      <c r="N204" s="76" t="s">
        <v>50</v>
      </c>
      <c r="O204" s="77">
        <v>21.428571428571427</v>
      </c>
      <c r="P204" s="78" t="s">
        <v>51</v>
      </c>
      <c r="Q204" s="79"/>
      <c r="R204" s="80"/>
      <c r="S204" s="81" t="s">
        <v>51</v>
      </c>
      <c r="T204" s="82">
        <v>677.2150248747784</v>
      </c>
      <c r="U204" s="83">
        <v>0</v>
      </c>
      <c r="V204" s="83">
        <v>21.406501592546704</v>
      </c>
      <c r="W204" s="84">
        <v>138.46362395888286</v>
      </c>
      <c r="X204" s="85" t="s">
        <v>52</v>
      </c>
      <c r="Y204" s="86" t="s">
        <v>52</v>
      </c>
      <c r="Z204" s="87">
        <f t="shared" si="30"/>
        <v>1</v>
      </c>
      <c r="AA204" s="88">
        <f t="shared" si="31"/>
        <v>1</v>
      </c>
      <c r="AB204" s="88">
        <f t="shared" si="32"/>
        <v>0</v>
      </c>
      <c r="AC204" s="88">
        <f t="shared" si="33"/>
        <v>0</v>
      </c>
      <c r="AD204" s="89" t="str">
        <f t="shared" si="34"/>
        <v>SRSA</v>
      </c>
      <c r="AE204" s="87">
        <f t="shared" si="35"/>
        <v>1</v>
      </c>
      <c r="AF204" s="88">
        <f t="shared" si="36"/>
        <v>1</v>
      </c>
      <c r="AG204" s="88" t="str">
        <f>IF(AND(AE204=1,AF204=1),"Initial",0)</f>
        <v>Initial</v>
      </c>
      <c r="AH204" s="89" t="str">
        <f>IF(AND(AND(AG204="Initial",AI204=0),AND(ISNUMBER(M204),M204&gt;0)),"RLIS","-")</f>
        <v>-</v>
      </c>
      <c r="AI204" s="87" t="str">
        <f t="shared" si="37"/>
        <v>SRSA</v>
      </c>
    </row>
    <row r="205" spans="1:35" ht="12.75">
      <c r="A205" s="64" t="s">
        <v>146</v>
      </c>
      <c r="B205" s="65" t="s">
        <v>147</v>
      </c>
      <c r="C205" s="66" t="s">
        <v>148</v>
      </c>
      <c r="D205" s="67" t="s">
        <v>149</v>
      </c>
      <c r="E205" s="67" t="s">
        <v>150</v>
      </c>
      <c r="F205" s="68" t="s">
        <v>44</v>
      </c>
      <c r="G205" s="69" t="s">
        <v>151</v>
      </c>
      <c r="H205" s="70" t="s">
        <v>152</v>
      </c>
      <c r="I205" s="71">
        <v>5414592228</v>
      </c>
      <c r="J205" s="72" t="s">
        <v>47</v>
      </c>
      <c r="K205" s="73" t="s">
        <v>48</v>
      </c>
      <c r="L205" s="74" t="s">
        <v>49</v>
      </c>
      <c r="M205" s="75">
        <v>1328.1462421315223</v>
      </c>
      <c r="N205" s="76" t="s">
        <v>61</v>
      </c>
      <c r="O205" s="77">
        <v>21.004884856943477</v>
      </c>
      <c r="P205" s="78" t="s">
        <v>51</v>
      </c>
      <c r="Q205" s="79"/>
      <c r="R205" s="80"/>
      <c r="S205" s="81" t="s">
        <v>51</v>
      </c>
      <c r="T205" s="82">
        <v>93679.5537123602</v>
      </c>
      <c r="U205" s="83">
        <v>3851.4917809447825</v>
      </c>
      <c r="V205" s="83">
        <v>7451.843059164768</v>
      </c>
      <c r="W205" s="84">
        <v>3062.6219816503453</v>
      </c>
      <c r="X205" s="85" t="s">
        <v>53</v>
      </c>
      <c r="Y205" s="86" t="s">
        <v>53</v>
      </c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1</v>
      </c>
      <c r="AF205" s="88">
        <f t="shared" si="36"/>
        <v>1</v>
      </c>
      <c r="AG205" s="88" t="str">
        <f>IF(AND(AE205=1,AF205=1),"Initial",0)</f>
        <v>Initial</v>
      </c>
      <c r="AH205" s="89" t="str">
        <f>IF(AND(AND(AG205="Initial",AI205=0),AND(ISNUMBER(M205),M205&gt;0)),"RLIS","-")</f>
        <v>RLIS</v>
      </c>
      <c r="AI205" s="87">
        <f t="shared" si="37"/>
        <v>0</v>
      </c>
    </row>
    <row r="206" spans="1:35" ht="12.75">
      <c r="A206" s="64" t="s">
        <v>153</v>
      </c>
      <c r="B206" s="65" t="s">
        <v>154</v>
      </c>
      <c r="C206" s="66" t="s">
        <v>155</v>
      </c>
      <c r="D206" s="67" t="s">
        <v>156</v>
      </c>
      <c r="E206" s="67" t="s">
        <v>157</v>
      </c>
      <c r="F206" s="68" t="s">
        <v>44</v>
      </c>
      <c r="G206" s="69" t="s">
        <v>158</v>
      </c>
      <c r="H206" s="70" t="s">
        <v>159</v>
      </c>
      <c r="I206" s="71">
        <v>5413677126</v>
      </c>
      <c r="J206" s="72" t="s">
        <v>84</v>
      </c>
      <c r="K206" s="73" t="s">
        <v>48</v>
      </c>
      <c r="L206" s="74" t="s">
        <v>49</v>
      </c>
      <c r="M206" s="75">
        <v>2201.540159450941</v>
      </c>
      <c r="N206" s="76" t="s">
        <v>61</v>
      </c>
      <c r="O206" s="77">
        <v>21.55074116305587</v>
      </c>
      <c r="P206" s="78" t="s">
        <v>51</v>
      </c>
      <c r="Q206" s="79"/>
      <c r="R206" s="80"/>
      <c r="S206" s="81" t="s">
        <v>51</v>
      </c>
      <c r="T206" s="82">
        <v>145092.83985004495</v>
      </c>
      <c r="U206" s="83">
        <v>6478.227619832086</v>
      </c>
      <c r="V206" s="83">
        <v>12597.355084412196</v>
      </c>
      <c r="W206" s="84">
        <v>5239.522742257883</v>
      </c>
      <c r="X206" s="85" t="s">
        <v>53</v>
      </c>
      <c r="Y206" s="86" t="s">
        <v>53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1</v>
      </c>
      <c r="AF206" s="88">
        <f t="shared" si="36"/>
        <v>1</v>
      </c>
      <c r="AG206" s="88" t="str">
        <f>IF(AND(AE206=1,AF206=1),"Initial",0)</f>
        <v>Initial</v>
      </c>
      <c r="AH206" s="89" t="str">
        <f>IF(AND(AND(AG206="Initial",AI206=0),AND(ISNUMBER(M206),M206&gt;0)),"RLIS","-")</f>
        <v>RLIS</v>
      </c>
      <c r="AI206" s="87">
        <f t="shared" si="37"/>
        <v>0</v>
      </c>
    </row>
    <row r="207" spans="1:35" ht="12.75">
      <c r="A207" s="64" t="s">
        <v>160</v>
      </c>
      <c r="B207" s="65" t="s">
        <v>161</v>
      </c>
      <c r="C207" s="66" t="s">
        <v>162</v>
      </c>
      <c r="D207" s="67" t="s">
        <v>163</v>
      </c>
      <c r="E207" s="67" t="s">
        <v>164</v>
      </c>
      <c r="F207" s="68" t="s">
        <v>44</v>
      </c>
      <c r="G207" s="69" t="s">
        <v>165</v>
      </c>
      <c r="H207" s="70" t="s">
        <v>166</v>
      </c>
      <c r="I207" s="71">
        <v>5418623111</v>
      </c>
      <c r="J207" s="72" t="s">
        <v>167</v>
      </c>
      <c r="K207" s="73" t="s">
        <v>48</v>
      </c>
      <c r="L207" s="74" t="s">
        <v>49</v>
      </c>
      <c r="M207" s="75">
        <v>5065.963759664124</v>
      </c>
      <c r="N207" s="76" t="s">
        <v>61</v>
      </c>
      <c r="O207" s="77">
        <v>22.709766162310867</v>
      </c>
      <c r="P207" s="78" t="s">
        <v>51</v>
      </c>
      <c r="Q207" s="79"/>
      <c r="R207" s="80"/>
      <c r="S207" s="81" t="s">
        <v>51</v>
      </c>
      <c r="T207" s="82">
        <v>507693.4501280826</v>
      </c>
      <c r="U207" s="83">
        <v>19621.38378296929</v>
      </c>
      <c r="V207" s="83">
        <v>35305.7483168494</v>
      </c>
      <c r="W207" s="84">
        <v>13725.991888796594</v>
      </c>
      <c r="X207" s="85" t="s">
        <v>53</v>
      </c>
      <c r="Y207" s="86" t="s">
        <v>53</v>
      </c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8">
        <f t="shared" si="33"/>
        <v>0</v>
      </c>
      <c r="AD207" s="89" t="str">
        <f t="shared" si="34"/>
        <v>-</v>
      </c>
      <c r="AE207" s="87">
        <f t="shared" si="35"/>
        <v>1</v>
      </c>
      <c r="AF207" s="88">
        <f t="shared" si="36"/>
        <v>1</v>
      </c>
      <c r="AG207" s="88" t="str">
        <f>IF(AND(AE207=1,AF207=1),"Initial",0)</f>
        <v>Initial</v>
      </c>
      <c r="AH207" s="89" t="str">
        <f>IF(AND(AND(AG207="Initial",AI207=0),AND(ISNUMBER(M207),M207&gt;0)),"RLIS","-")</f>
        <v>RLIS</v>
      </c>
      <c r="AI207" s="87">
        <f t="shared" si="37"/>
        <v>0</v>
      </c>
    </row>
    <row r="208" spans="1:35" ht="12.75">
      <c r="A208" s="64" t="s">
        <v>1398</v>
      </c>
      <c r="B208" s="65" t="s">
        <v>1399</v>
      </c>
      <c r="C208" s="66" t="s">
        <v>1400</v>
      </c>
      <c r="D208" s="67" t="s">
        <v>1401</v>
      </c>
      <c r="E208" s="67" t="s">
        <v>1402</v>
      </c>
      <c r="F208" s="68" t="s">
        <v>44</v>
      </c>
      <c r="G208" s="69" t="s">
        <v>1403</v>
      </c>
      <c r="H208" s="70" t="s">
        <v>1404</v>
      </c>
      <c r="I208" s="71">
        <v>5034314000</v>
      </c>
      <c r="J208" s="72" t="s">
        <v>629</v>
      </c>
      <c r="K208" s="73" t="s">
        <v>48</v>
      </c>
      <c r="L208" s="74" t="s">
        <v>49</v>
      </c>
      <c r="M208" s="75">
        <v>11745.239186574401</v>
      </c>
      <c r="N208" s="76" t="s">
        <v>61</v>
      </c>
      <c r="O208" s="77">
        <v>8.230482728401373</v>
      </c>
      <c r="P208" s="78" t="s">
        <v>48</v>
      </c>
      <c r="Q208" s="79"/>
      <c r="R208" s="80"/>
      <c r="S208" s="81" t="s">
        <v>48</v>
      </c>
      <c r="T208" s="82">
        <v>270973.1200135041</v>
      </c>
      <c r="U208" s="83">
        <v>9635.740632162388</v>
      </c>
      <c r="V208" s="83">
        <v>34064.697164622565</v>
      </c>
      <c r="W208" s="84">
        <v>13959.615554593925</v>
      </c>
      <c r="X208" s="85" t="s">
        <v>53</v>
      </c>
      <c r="Y208" s="86" t="s">
        <v>53</v>
      </c>
      <c r="Z208" s="87">
        <f t="shared" si="30"/>
        <v>0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0</v>
      </c>
      <c r="AF208" s="88">
        <f t="shared" si="36"/>
        <v>0</v>
      </c>
      <c r="AG208" s="88">
        <f>IF(AND(AE208=1,AF208=1),"Initial",0)</f>
        <v>0</v>
      </c>
      <c r="AH208" s="89" t="str">
        <f>IF(AND(AND(AG208="Initial",AI208=0),AND(ISNUMBER(M208),M208&gt;0)),"RLIS","-")</f>
        <v>-</v>
      </c>
      <c r="AI208" s="87">
        <f t="shared" si="37"/>
        <v>0</v>
      </c>
    </row>
    <row r="209" spans="1:35" ht="12.75">
      <c r="A209" s="64" t="s">
        <v>1405</v>
      </c>
      <c r="B209" s="65" t="s">
        <v>1406</v>
      </c>
      <c r="C209" s="66" t="s">
        <v>1407</v>
      </c>
      <c r="D209" s="67" t="s">
        <v>1408</v>
      </c>
      <c r="E209" s="67" t="s">
        <v>1409</v>
      </c>
      <c r="F209" s="68" t="s">
        <v>44</v>
      </c>
      <c r="G209" s="69" t="s">
        <v>1410</v>
      </c>
      <c r="H209" s="70" t="s">
        <v>1411</v>
      </c>
      <c r="I209" s="71">
        <v>5038424414</v>
      </c>
      <c r="J209" s="72" t="s">
        <v>84</v>
      </c>
      <c r="K209" s="73" t="s">
        <v>48</v>
      </c>
      <c r="L209" s="74" t="s">
        <v>49</v>
      </c>
      <c r="M209" s="75">
        <v>1869.9506044041498</v>
      </c>
      <c r="N209" s="76" t="s">
        <v>61</v>
      </c>
      <c r="O209" s="77">
        <v>16.01713062098501</v>
      </c>
      <c r="P209" s="78" t="s">
        <v>48</v>
      </c>
      <c r="Q209" s="79"/>
      <c r="R209" s="80"/>
      <c r="S209" s="81" t="s">
        <v>51</v>
      </c>
      <c r="T209" s="82">
        <v>132193.0903381363</v>
      </c>
      <c r="U209" s="83">
        <v>3912.6283155128335</v>
      </c>
      <c r="V209" s="83">
        <v>8898.24337928026</v>
      </c>
      <c r="W209" s="84">
        <v>2437.658983572841</v>
      </c>
      <c r="X209" s="85" t="s">
        <v>53</v>
      </c>
      <c r="Y209" s="86" t="s">
        <v>53</v>
      </c>
      <c r="Z209" s="87">
        <f t="shared" si="30"/>
        <v>0</v>
      </c>
      <c r="AA209" s="88">
        <f t="shared" si="31"/>
        <v>0</v>
      </c>
      <c r="AB209" s="88">
        <f t="shared" si="32"/>
        <v>0</v>
      </c>
      <c r="AC209" s="88">
        <f t="shared" si="33"/>
        <v>0</v>
      </c>
      <c r="AD209" s="89" t="str">
        <f t="shared" si="34"/>
        <v>-</v>
      </c>
      <c r="AE209" s="87">
        <f t="shared" si="35"/>
        <v>1</v>
      </c>
      <c r="AF209" s="88">
        <f t="shared" si="36"/>
        <v>0</v>
      </c>
      <c r="AG209" s="88">
        <f>IF(AND(AE209=1,AF209=1),"Initial",0)</f>
        <v>0</v>
      </c>
      <c r="AH209" s="89" t="str">
        <f>IF(AND(AND(AG209="Initial",AI209=0),AND(ISNUMBER(M209),M209&gt;0)),"RLIS","-")</f>
        <v>-</v>
      </c>
      <c r="AI209" s="87">
        <f t="shared" si="37"/>
        <v>0</v>
      </c>
    </row>
    <row r="210" spans="1:35" ht="12.75">
      <c r="A210" s="64" t="s">
        <v>1412</v>
      </c>
      <c r="B210" s="65" t="s">
        <v>1413</v>
      </c>
      <c r="C210" s="66" t="s">
        <v>1414</v>
      </c>
      <c r="D210" s="67" t="s">
        <v>1219</v>
      </c>
      <c r="E210" s="67" t="s">
        <v>560</v>
      </c>
      <c r="F210" s="68" t="s">
        <v>44</v>
      </c>
      <c r="G210" s="69" t="s">
        <v>561</v>
      </c>
      <c r="H210" s="70" t="s">
        <v>1220</v>
      </c>
      <c r="I210" s="71">
        <v>5414264997</v>
      </c>
      <c r="J210" s="72" t="s">
        <v>76</v>
      </c>
      <c r="K210" s="73" t="s">
        <v>51</v>
      </c>
      <c r="L210" s="74" t="s">
        <v>49</v>
      </c>
      <c r="M210" s="75">
        <v>3.6957077868368193</v>
      </c>
      <c r="N210" s="76" t="s">
        <v>50</v>
      </c>
      <c r="O210" s="77">
        <v>20</v>
      </c>
      <c r="P210" s="78" t="s">
        <v>51</v>
      </c>
      <c r="Q210" s="79"/>
      <c r="R210" s="80"/>
      <c r="S210" s="81" t="s">
        <v>51</v>
      </c>
      <c r="T210" s="82">
        <v>0</v>
      </c>
      <c r="U210" s="83">
        <v>0</v>
      </c>
      <c r="V210" s="83">
        <v>0</v>
      </c>
      <c r="W210" s="84">
        <v>0</v>
      </c>
      <c r="X210" s="85" t="s">
        <v>53</v>
      </c>
      <c r="Y210" s="86" t="s">
        <v>53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SRSA</v>
      </c>
      <c r="AE210" s="87">
        <f t="shared" si="35"/>
        <v>1</v>
      </c>
      <c r="AF210" s="88">
        <f t="shared" si="36"/>
        <v>1</v>
      </c>
      <c r="AG210" s="88" t="str">
        <f>IF(AND(AE210=1,AF210=1),"Initial",0)</f>
        <v>Initial</v>
      </c>
      <c r="AH210" s="89" t="str">
        <f>IF(AND(AND(AG210="Initial",AI210=0),AND(ISNUMBER(M210),M210&gt;0)),"RLIS","-")</f>
        <v>-</v>
      </c>
      <c r="AI210" s="87" t="str">
        <f t="shared" si="37"/>
        <v>SRSA</v>
      </c>
    </row>
    <row r="211" spans="1:35" ht="12.75">
      <c r="A211" s="64" t="s">
        <v>1415</v>
      </c>
      <c r="B211" s="65" t="s">
        <v>1416</v>
      </c>
      <c r="C211" s="66" t="s">
        <v>1417</v>
      </c>
      <c r="D211" s="67" t="s">
        <v>1342</v>
      </c>
      <c r="E211" s="67" t="s">
        <v>1418</v>
      </c>
      <c r="F211" s="68" t="s">
        <v>44</v>
      </c>
      <c r="G211" s="69" t="s">
        <v>1419</v>
      </c>
      <c r="H211" s="70" t="s">
        <v>1345</v>
      </c>
      <c r="I211" s="71">
        <v>5414273731</v>
      </c>
      <c r="J211" s="72" t="s">
        <v>76</v>
      </c>
      <c r="K211" s="73" t="s">
        <v>51</v>
      </c>
      <c r="L211" s="74" t="s">
        <v>49</v>
      </c>
      <c r="M211" s="75">
        <v>38.45652509255451</v>
      </c>
      <c r="N211" s="76" t="s">
        <v>61</v>
      </c>
      <c r="O211" s="77">
        <v>9.615384615384617</v>
      </c>
      <c r="P211" s="78" t="s">
        <v>48</v>
      </c>
      <c r="Q211" s="79"/>
      <c r="R211" s="80"/>
      <c r="S211" s="81" t="s">
        <v>51</v>
      </c>
      <c r="T211" s="82">
        <v>3005.9850929511836</v>
      </c>
      <c r="U211" s="83">
        <v>10.707947405867237</v>
      </c>
      <c r="V211" s="83">
        <v>86.12105827295844</v>
      </c>
      <c r="W211" s="84">
        <v>369.40547393515646</v>
      </c>
      <c r="X211" s="85" t="s">
        <v>52</v>
      </c>
      <c r="Y211" s="86" t="s">
        <v>52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8">
        <f t="shared" si="33"/>
        <v>0</v>
      </c>
      <c r="AD211" s="89" t="str">
        <f t="shared" si="34"/>
        <v>SRSA</v>
      </c>
      <c r="AE211" s="87">
        <f t="shared" si="35"/>
        <v>1</v>
      </c>
      <c r="AF211" s="88">
        <f t="shared" si="36"/>
        <v>0</v>
      </c>
      <c r="AG211" s="88">
        <f>IF(AND(AE211=1,AF211=1),"Initial",0)</f>
        <v>0</v>
      </c>
      <c r="AH211" s="89" t="str">
        <f>IF(AND(AND(AG211="Initial",AI211=0),AND(ISNUMBER(M211),M211&gt;0)),"RLIS","-")</f>
        <v>-</v>
      </c>
      <c r="AI211" s="87">
        <f t="shared" si="37"/>
        <v>0</v>
      </c>
    </row>
    <row r="212" spans="1:35" ht="12.75">
      <c r="A212" s="64" t="s">
        <v>168</v>
      </c>
      <c r="B212" s="65" t="s">
        <v>169</v>
      </c>
      <c r="C212" s="66" t="s">
        <v>170</v>
      </c>
      <c r="D212" s="67" t="s">
        <v>171</v>
      </c>
      <c r="E212" s="67" t="s">
        <v>172</v>
      </c>
      <c r="F212" s="68" t="s">
        <v>44</v>
      </c>
      <c r="G212" s="69" t="s">
        <v>173</v>
      </c>
      <c r="H212" s="70" t="s">
        <v>174</v>
      </c>
      <c r="I212" s="71">
        <v>5419226500</v>
      </c>
      <c r="J212" s="72" t="s">
        <v>47</v>
      </c>
      <c r="K212" s="73" t="s">
        <v>48</v>
      </c>
      <c r="L212" s="74" t="s">
        <v>49</v>
      </c>
      <c r="M212" s="75">
        <v>1164.6645814815843</v>
      </c>
      <c r="N212" s="76" t="s">
        <v>61</v>
      </c>
      <c r="O212" s="77">
        <v>22.401847575057737</v>
      </c>
      <c r="P212" s="78" t="s">
        <v>51</v>
      </c>
      <c r="Q212" s="79"/>
      <c r="R212" s="80"/>
      <c r="S212" s="81" t="s">
        <v>51</v>
      </c>
      <c r="T212" s="82">
        <v>65854.15438008975</v>
      </c>
      <c r="U212" s="83">
        <v>3608.5353429491824</v>
      </c>
      <c r="V212" s="83">
        <v>6757.08779865303</v>
      </c>
      <c r="W212" s="84">
        <v>2732.8571548589507</v>
      </c>
      <c r="X212" s="85" t="s">
        <v>53</v>
      </c>
      <c r="Y212" s="86" t="s">
        <v>53</v>
      </c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8">
        <f t="shared" si="33"/>
        <v>0</v>
      </c>
      <c r="AD212" s="89" t="str">
        <f t="shared" si="34"/>
        <v>-</v>
      </c>
      <c r="AE212" s="87">
        <f t="shared" si="35"/>
        <v>1</v>
      </c>
      <c r="AF212" s="88">
        <f t="shared" si="36"/>
        <v>1</v>
      </c>
      <c r="AG212" s="88" t="str">
        <f>IF(AND(AE212=1,AF212=1),"Initial",0)</f>
        <v>Initial</v>
      </c>
      <c r="AH212" s="89" t="str">
        <f>IF(AND(AND(AG212="Initial",AI212=0),AND(ISNUMBER(M212),M212&gt;0)),"RLIS","-")</f>
        <v>RLIS</v>
      </c>
      <c r="AI212" s="87">
        <f t="shared" si="37"/>
        <v>0</v>
      </c>
    </row>
    <row r="213" spans="1:35" ht="12.75">
      <c r="A213" s="64" t="s">
        <v>1420</v>
      </c>
      <c r="B213" s="65" t="s">
        <v>1421</v>
      </c>
      <c r="C213" s="66" t="s">
        <v>1422</v>
      </c>
      <c r="D213" s="67" t="s">
        <v>1423</v>
      </c>
      <c r="E213" s="67" t="s">
        <v>1106</v>
      </c>
      <c r="F213" s="68" t="s">
        <v>44</v>
      </c>
      <c r="G213" s="69" t="s">
        <v>1107</v>
      </c>
      <c r="H213" s="70" t="s">
        <v>1424</v>
      </c>
      <c r="I213" s="71">
        <v>5412766616</v>
      </c>
      <c r="J213" s="72"/>
      <c r="K213" s="73"/>
      <c r="L213" s="74" t="s">
        <v>49</v>
      </c>
      <c r="M213" s="75"/>
      <c r="N213" s="90"/>
      <c r="O213" s="77" t="s">
        <v>389</v>
      </c>
      <c r="P213" s="78" t="s">
        <v>389</v>
      </c>
      <c r="Q213" s="79"/>
      <c r="R213" s="80"/>
      <c r="S213" s="81"/>
      <c r="T213" s="82"/>
      <c r="U213" s="83"/>
      <c r="V213" s="83"/>
      <c r="W213" s="84"/>
      <c r="X213" s="91"/>
      <c r="Y213" s="86"/>
      <c r="Z213" s="87">
        <f t="shared" si="30"/>
        <v>0</v>
      </c>
      <c r="AA213" s="88">
        <f t="shared" si="31"/>
        <v>0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0</v>
      </c>
      <c r="AF213" s="88">
        <f t="shared" si="36"/>
        <v>0</v>
      </c>
      <c r="AG213" s="88">
        <f>IF(AND(AE213=1,AF213=1),"Initial",0)</f>
        <v>0</v>
      </c>
      <c r="AH213" s="89" t="str">
        <f>IF(AND(AND(AG213="Initial",AI213=0),AND(ISNUMBER(M213),M213&gt;0)),"RLIS","-")</f>
        <v>-</v>
      </c>
      <c r="AI213" s="87">
        <f t="shared" si="37"/>
        <v>0</v>
      </c>
    </row>
    <row r="214" spans="1:35" ht="12.75">
      <c r="A214" s="64" t="s">
        <v>1425</v>
      </c>
      <c r="B214" s="65" t="s">
        <v>1426</v>
      </c>
      <c r="C214" s="66" t="s">
        <v>1427</v>
      </c>
      <c r="D214" s="67" t="s">
        <v>1428</v>
      </c>
      <c r="E214" s="67" t="s">
        <v>1429</v>
      </c>
      <c r="F214" s="68" t="s">
        <v>44</v>
      </c>
      <c r="G214" s="69" t="s">
        <v>1430</v>
      </c>
      <c r="H214" s="70" t="s">
        <v>1431</v>
      </c>
      <c r="I214" s="71">
        <v>5415626115</v>
      </c>
      <c r="J214" s="72" t="s">
        <v>76</v>
      </c>
      <c r="K214" s="73" t="s">
        <v>51</v>
      </c>
      <c r="L214" s="74" t="s">
        <v>49</v>
      </c>
      <c r="M214" s="75">
        <v>441.8802363493667</v>
      </c>
      <c r="N214" s="76" t="s">
        <v>61</v>
      </c>
      <c r="O214" s="77">
        <v>16.19047619047619</v>
      </c>
      <c r="P214" s="78" t="s">
        <v>48</v>
      </c>
      <c r="Q214" s="79"/>
      <c r="R214" s="80"/>
      <c r="S214" s="81" t="s">
        <v>51</v>
      </c>
      <c r="T214" s="82">
        <v>33017.8941388375</v>
      </c>
      <c r="U214" s="83">
        <v>1010.3953390586179</v>
      </c>
      <c r="V214" s="83">
        <v>2064.9566203219974</v>
      </c>
      <c r="W214" s="84">
        <v>881.4141572725703</v>
      </c>
      <c r="X214" s="85" t="s">
        <v>52</v>
      </c>
      <c r="Y214" s="86" t="s">
        <v>52</v>
      </c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8">
        <f t="shared" si="33"/>
        <v>0</v>
      </c>
      <c r="AD214" s="89" t="str">
        <f t="shared" si="34"/>
        <v>SRSA</v>
      </c>
      <c r="AE214" s="87">
        <f t="shared" si="35"/>
        <v>1</v>
      </c>
      <c r="AF214" s="88">
        <f t="shared" si="36"/>
        <v>0</v>
      </c>
      <c r="AG214" s="88">
        <f>IF(AND(AE214=1,AF214=1),"Initial",0)</f>
        <v>0</v>
      </c>
      <c r="AH214" s="89" t="str">
        <f>IF(AND(AND(AG214="Initial",AI214=0),AND(ISNUMBER(M214),M214&gt;0)),"RLIS","-")</f>
        <v>-</v>
      </c>
      <c r="AI214" s="87">
        <f t="shared" si="37"/>
        <v>0</v>
      </c>
    </row>
    <row r="215" spans="1:35" ht="12.75">
      <c r="A215" s="64" t="s">
        <v>1432</v>
      </c>
      <c r="B215" s="65" t="s">
        <v>1433</v>
      </c>
      <c r="C215" s="66" t="s">
        <v>1434</v>
      </c>
      <c r="D215" s="67" t="s">
        <v>1435</v>
      </c>
      <c r="E215" s="67" t="s">
        <v>1436</v>
      </c>
      <c r="F215" s="68" t="s">
        <v>44</v>
      </c>
      <c r="G215" s="69" t="s">
        <v>828</v>
      </c>
      <c r="H215" s="70" t="s">
        <v>1437</v>
      </c>
      <c r="I215" s="71">
        <v>5419634106</v>
      </c>
      <c r="J215" s="72" t="s">
        <v>76</v>
      </c>
      <c r="K215" s="73" t="s">
        <v>51</v>
      </c>
      <c r="L215" s="74" t="s">
        <v>49</v>
      </c>
      <c r="M215" s="75"/>
      <c r="N215" s="90"/>
      <c r="O215" s="77" t="s">
        <v>389</v>
      </c>
      <c r="P215" s="78" t="s">
        <v>389</v>
      </c>
      <c r="Q215" s="79"/>
      <c r="R215" s="80"/>
      <c r="S215" s="81" t="s">
        <v>51</v>
      </c>
      <c r="T215" s="82"/>
      <c r="U215" s="83"/>
      <c r="V215" s="83"/>
      <c r="W215" s="84"/>
      <c r="X215" s="91"/>
      <c r="Y215" s="86"/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8">
        <f t="shared" si="33"/>
        <v>0</v>
      </c>
      <c r="AD215" s="89" t="str">
        <f t="shared" si="34"/>
        <v>-</v>
      </c>
      <c r="AE215" s="87">
        <f t="shared" si="35"/>
        <v>1</v>
      </c>
      <c r="AF215" s="88">
        <f t="shared" si="36"/>
        <v>0</v>
      </c>
      <c r="AG215" s="88">
        <f>IF(AND(AE215=1,AF215=1),"Initial",0)</f>
        <v>0</v>
      </c>
      <c r="AH215" s="89" t="str">
        <f>IF(AND(AND(AG215="Initial",AI215=0),AND(ISNUMBER(M215),M215&gt;0)),"RLIS","-")</f>
        <v>-</v>
      </c>
      <c r="AI215" s="87">
        <f t="shared" si="37"/>
        <v>0</v>
      </c>
    </row>
    <row r="216" spans="1:35" ht="12.75">
      <c r="A216" s="64" t="s">
        <v>175</v>
      </c>
      <c r="B216" s="65" t="s">
        <v>176</v>
      </c>
      <c r="C216" s="66" t="s">
        <v>177</v>
      </c>
      <c r="D216" s="67" t="s">
        <v>178</v>
      </c>
      <c r="E216" s="67" t="s">
        <v>179</v>
      </c>
      <c r="F216" s="68" t="s">
        <v>44</v>
      </c>
      <c r="G216" s="69" t="s">
        <v>180</v>
      </c>
      <c r="H216" s="70" t="s">
        <v>181</v>
      </c>
      <c r="I216" s="71">
        <v>5414730201</v>
      </c>
      <c r="J216" s="72" t="s">
        <v>76</v>
      </c>
      <c r="K216" s="73" t="s">
        <v>51</v>
      </c>
      <c r="L216" s="74" t="s">
        <v>49</v>
      </c>
      <c r="M216" s="75">
        <v>847.262052969069</v>
      </c>
      <c r="N216" s="76" t="s">
        <v>61</v>
      </c>
      <c r="O216" s="77">
        <v>23.375451263537904</v>
      </c>
      <c r="P216" s="78" t="s">
        <v>51</v>
      </c>
      <c r="Q216" s="79"/>
      <c r="R216" s="80"/>
      <c r="S216" s="81" t="s">
        <v>51</v>
      </c>
      <c r="T216" s="82">
        <v>77445.05384899442</v>
      </c>
      <c r="U216" s="83">
        <v>3067.037571675154</v>
      </c>
      <c r="V216" s="83">
        <v>5502.819266123708</v>
      </c>
      <c r="W216" s="84">
        <v>2319.8173694393995</v>
      </c>
      <c r="X216" s="85" t="s">
        <v>52</v>
      </c>
      <c r="Y216" s="86" t="s">
        <v>52</v>
      </c>
      <c r="Z216" s="87">
        <f t="shared" si="30"/>
        <v>1</v>
      </c>
      <c r="AA216" s="88">
        <f t="shared" si="31"/>
        <v>0</v>
      </c>
      <c r="AB216" s="88">
        <f t="shared" si="32"/>
        <v>0</v>
      </c>
      <c r="AC216" s="88">
        <f t="shared" si="33"/>
        <v>0</v>
      </c>
      <c r="AD216" s="89" t="str">
        <f t="shared" si="34"/>
        <v>-</v>
      </c>
      <c r="AE216" s="87">
        <f t="shared" si="35"/>
        <v>1</v>
      </c>
      <c r="AF216" s="88">
        <f t="shared" si="36"/>
        <v>1</v>
      </c>
      <c r="AG216" s="88" t="str">
        <f>IF(AND(AE216=1,AF216=1),"Initial",0)</f>
        <v>Initial</v>
      </c>
      <c r="AH216" s="89" t="str">
        <f>IF(AND(AND(AG216="Initial",AI216=0),AND(ISNUMBER(M216),M216&gt;0)),"RLIS","-")</f>
        <v>RLIS</v>
      </c>
      <c r="AI216" s="87">
        <f t="shared" si="37"/>
        <v>0</v>
      </c>
    </row>
    <row r="217" spans="1:35" ht="12.75">
      <c r="A217" s="64" t="s">
        <v>1438</v>
      </c>
      <c r="B217" s="65" t="s">
        <v>1439</v>
      </c>
      <c r="C217" s="66" t="s">
        <v>1440</v>
      </c>
      <c r="D217" s="67" t="s">
        <v>1441</v>
      </c>
      <c r="E217" s="67" t="s">
        <v>1442</v>
      </c>
      <c r="F217" s="68" t="s">
        <v>44</v>
      </c>
      <c r="G217" s="69" t="s">
        <v>1443</v>
      </c>
      <c r="H217" s="70" t="s">
        <v>1444</v>
      </c>
      <c r="I217" s="71">
        <v>5034295891</v>
      </c>
      <c r="J217" s="72" t="s">
        <v>203</v>
      </c>
      <c r="K217" s="73" t="s">
        <v>51</v>
      </c>
      <c r="L217" s="74" t="s">
        <v>49</v>
      </c>
      <c r="M217" s="75">
        <v>661.3958221725704</v>
      </c>
      <c r="N217" s="76" t="s">
        <v>61</v>
      </c>
      <c r="O217" s="77">
        <v>13.686534216335541</v>
      </c>
      <c r="P217" s="78" t="s">
        <v>48</v>
      </c>
      <c r="Q217" s="79"/>
      <c r="R217" s="80"/>
      <c r="S217" s="81" t="s">
        <v>51</v>
      </c>
      <c r="T217" s="82">
        <v>45385.50777873137</v>
      </c>
      <c r="U217" s="83">
        <v>1239.5434696906898</v>
      </c>
      <c r="V217" s="83">
        <v>2785.272501058847</v>
      </c>
      <c r="W217" s="84">
        <v>1805.3158029796027</v>
      </c>
      <c r="X217" s="85" t="s">
        <v>52</v>
      </c>
      <c r="Y217" s="86" t="s">
        <v>53</v>
      </c>
      <c r="Z217" s="87">
        <f t="shared" si="30"/>
        <v>1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1</v>
      </c>
      <c r="AF217" s="88">
        <f t="shared" si="36"/>
        <v>0</v>
      </c>
      <c r="AG217" s="88">
        <f>IF(AND(AE217=1,AF217=1),"Initial",0)</f>
        <v>0</v>
      </c>
      <c r="AH217" s="89" t="str">
        <f>IF(AND(AND(AG217="Initial",AI217=0),AND(ISNUMBER(M217),M217&gt;0)),"RLIS","-")</f>
        <v>-</v>
      </c>
      <c r="AI217" s="87">
        <f t="shared" si="37"/>
        <v>0</v>
      </c>
    </row>
    <row r="218" spans="1:35" ht="12.75">
      <c r="A218" s="64" t="s">
        <v>1445</v>
      </c>
      <c r="B218" s="65" t="s">
        <v>1446</v>
      </c>
      <c r="C218" s="66" t="s">
        <v>1447</v>
      </c>
      <c r="D218" s="67" t="s">
        <v>1448</v>
      </c>
      <c r="E218" s="67" t="s">
        <v>1449</v>
      </c>
      <c r="F218" s="68" t="s">
        <v>44</v>
      </c>
      <c r="G218" s="69" t="s">
        <v>1450</v>
      </c>
      <c r="H218" s="70" t="s">
        <v>1451</v>
      </c>
      <c r="I218" s="71">
        <v>5418862061</v>
      </c>
      <c r="J218" s="72" t="s">
        <v>76</v>
      </c>
      <c r="K218" s="73" t="s">
        <v>51</v>
      </c>
      <c r="L218" s="74" t="s">
        <v>49</v>
      </c>
      <c r="M218" s="75">
        <v>228.77085714285724</v>
      </c>
      <c r="N218" s="76" t="s">
        <v>50</v>
      </c>
      <c r="O218" s="77">
        <v>23.376623376623375</v>
      </c>
      <c r="P218" s="78" t="s">
        <v>51</v>
      </c>
      <c r="Q218" s="79"/>
      <c r="R218" s="80"/>
      <c r="S218" s="81" t="s">
        <v>51</v>
      </c>
      <c r="T218" s="82">
        <v>21737.400948531627</v>
      </c>
      <c r="U218" s="83">
        <v>920.519920881113</v>
      </c>
      <c r="V218" s="83">
        <v>1608.640886978892</v>
      </c>
      <c r="W218" s="84">
        <v>563.2651296593492</v>
      </c>
      <c r="X218" s="85" t="s">
        <v>52</v>
      </c>
      <c r="Y218" s="86" t="s">
        <v>52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8">
        <f t="shared" si="33"/>
        <v>0</v>
      </c>
      <c r="AD218" s="89" t="str">
        <f t="shared" si="34"/>
        <v>SRSA</v>
      </c>
      <c r="AE218" s="87">
        <f t="shared" si="35"/>
        <v>1</v>
      </c>
      <c r="AF218" s="88">
        <f t="shared" si="36"/>
        <v>1</v>
      </c>
      <c r="AG218" s="88" t="str">
        <f>IF(AND(AE218=1,AF218=1),"Initial",0)</f>
        <v>Initial</v>
      </c>
      <c r="AH218" s="89" t="str">
        <f>IF(AND(AND(AG218="Initial",AI218=0),AND(ISNUMBER(M218),M218&gt;0)),"RLIS","-")</f>
        <v>-</v>
      </c>
      <c r="AI218" s="87" t="str">
        <f t="shared" si="37"/>
        <v>SRSA</v>
      </c>
    </row>
    <row r="219" spans="1:35" ht="12.75">
      <c r="A219" s="64" t="s">
        <v>1452</v>
      </c>
      <c r="B219" s="65" t="s">
        <v>1453</v>
      </c>
      <c r="C219" s="66" t="s">
        <v>1454</v>
      </c>
      <c r="D219" s="67" t="s">
        <v>1455</v>
      </c>
      <c r="E219" s="67" t="s">
        <v>1456</v>
      </c>
      <c r="F219" s="68" t="s">
        <v>44</v>
      </c>
      <c r="G219" s="69" t="s">
        <v>1457</v>
      </c>
      <c r="H219" s="70" t="s">
        <v>1458</v>
      </c>
      <c r="I219" s="71">
        <v>5038612281</v>
      </c>
      <c r="J219" s="72" t="s">
        <v>84</v>
      </c>
      <c r="K219" s="73" t="s">
        <v>48</v>
      </c>
      <c r="L219" s="74" t="s">
        <v>49</v>
      </c>
      <c r="M219" s="75">
        <v>771.8187965697894</v>
      </c>
      <c r="N219" s="76" t="s">
        <v>61</v>
      </c>
      <c r="O219" s="77">
        <v>14.547413793103448</v>
      </c>
      <c r="P219" s="78" t="s">
        <v>48</v>
      </c>
      <c r="Q219" s="79"/>
      <c r="R219" s="80"/>
      <c r="S219" s="81" t="s">
        <v>51</v>
      </c>
      <c r="T219" s="82">
        <v>36963.2303982983</v>
      </c>
      <c r="U219" s="83">
        <v>1289.5250612104762</v>
      </c>
      <c r="V219" s="83">
        <v>3172.3903397747963</v>
      </c>
      <c r="W219" s="84">
        <v>915.4256558937586</v>
      </c>
      <c r="X219" s="85" t="s">
        <v>53</v>
      </c>
      <c r="Y219" s="86" t="s">
        <v>53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1</v>
      </c>
      <c r="AF219" s="88">
        <f t="shared" si="36"/>
        <v>0</v>
      </c>
      <c r="AG219" s="88">
        <f>IF(AND(AE219=1,AF219=1),"Initial",0)</f>
        <v>0</v>
      </c>
      <c r="AH219" s="89" t="str">
        <f>IF(AND(AND(AG219="Initial",AI219=0),AND(ISNUMBER(M219),M219&gt;0)),"RLIS","-")</f>
        <v>-</v>
      </c>
      <c r="AI219" s="87">
        <f t="shared" si="37"/>
        <v>0</v>
      </c>
    </row>
    <row r="220" spans="1:35" ht="12.75">
      <c r="A220" s="64" t="s">
        <v>1459</v>
      </c>
      <c r="B220" s="65" t="s">
        <v>1460</v>
      </c>
      <c r="C220" s="66" t="s">
        <v>1461</v>
      </c>
      <c r="D220" s="67" t="s">
        <v>1462</v>
      </c>
      <c r="E220" s="67" t="s">
        <v>1463</v>
      </c>
      <c r="F220" s="68" t="s">
        <v>44</v>
      </c>
      <c r="G220" s="69" t="s">
        <v>1464</v>
      </c>
      <c r="H220" s="70" t="s">
        <v>1465</v>
      </c>
      <c r="I220" s="71">
        <v>5036737000</v>
      </c>
      <c r="J220" s="72" t="s">
        <v>337</v>
      </c>
      <c r="K220" s="73" t="s">
        <v>48</v>
      </c>
      <c r="L220" s="74" t="s">
        <v>49</v>
      </c>
      <c r="M220" s="75">
        <v>7852.108743505942</v>
      </c>
      <c r="N220" s="76" t="s">
        <v>61</v>
      </c>
      <c r="O220" s="77">
        <v>5.1876894380974585</v>
      </c>
      <c r="P220" s="78" t="s">
        <v>48</v>
      </c>
      <c r="Q220" s="79"/>
      <c r="R220" s="80"/>
      <c r="S220" s="81" t="s">
        <v>48</v>
      </c>
      <c r="T220" s="82">
        <v>147267.08724274675</v>
      </c>
      <c r="U220" s="83">
        <v>2935.4358303717195</v>
      </c>
      <c r="V220" s="83">
        <v>17289.433608733103</v>
      </c>
      <c r="W220" s="84">
        <v>9310.418808243352</v>
      </c>
      <c r="X220" s="85" t="s">
        <v>53</v>
      </c>
      <c r="Y220" s="86" t="s">
        <v>53</v>
      </c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0</v>
      </c>
      <c r="AF220" s="88">
        <f t="shared" si="36"/>
        <v>0</v>
      </c>
      <c r="AG220" s="88">
        <f>IF(AND(AE220=1,AF220=1),"Initial",0)</f>
        <v>0</v>
      </c>
      <c r="AH220" s="89" t="str">
        <f>IF(AND(AND(AG220="Initial",AI220=0),AND(ISNUMBER(M220),M220&gt;0)),"RLIS","-")</f>
        <v>-</v>
      </c>
      <c r="AI220" s="87">
        <f t="shared" si="37"/>
        <v>0</v>
      </c>
    </row>
    <row r="221" spans="1:35" ht="12.75">
      <c r="A221" s="64" t="s">
        <v>1466</v>
      </c>
      <c r="B221" s="65" t="s">
        <v>1467</v>
      </c>
      <c r="C221" s="66" t="s">
        <v>1468</v>
      </c>
      <c r="D221" s="67" t="s">
        <v>1469</v>
      </c>
      <c r="E221" s="67" t="s">
        <v>1059</v>
      </c>
      <c r="F221" s="68" t="s">
        <v>44</v>
      </c>
      <c r="G221" s="69" t="s">
        <v>1470</v>
      </c>
      <c r="H221" s="70" t="s">
        <v>1471</v>
      </c>
      <c r="I221" s="71">
        <v>5035885330</v>
      </c>
      <c r="J221" s="72"/>
      <c r="K221" s="73"/>
      <c r="L221" s="74" t="s">
        <v>49</v>
      </c>
      <c r="M221" s="75"/>
      <c r="N221" s="90"/>
      <c r="O221" s="77" t="s">
        <v>389</v>
      </c>
      <c r="P221" s="78" t="s">
        <v>389</v>
      </c>
      <c r="Q221" s="79"/>
      <c r="R221" s="80"/>
      <c r="S221" s="81"/>
      <c r="T221" s="82"/>
      <c r="U221" s="83"/>
      <c r="V221" s="83"/>
      <c r="W221" s="84"/>
      <c r="X221" s="91"/>
      <c r="Y221" s="86"/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0</v>
      </c>
      <c r="AF221" s="88">
        <f t="shared" si="36"/>
        <v>0</v>
      </c>
      <c r="AG221" s="88">
        <f>IF(AND(AE221=1,AF221=1),"Initial",0)</f>
        <v>0</v>
      </c>
      <c r="AH221" s="89" t="str">
        <f>IF(AND(AND(AG221="Initial",AI221=0),AND(ISNUMBER(M221),M221&gt;0)),"RLIS","-")</f>
        <v>-</v>
      </c>
      <c r="AI221" s="87">
        <f t="shared" si="37"/>
        <v>0</v>
      </c>
    </row>
    <row r="222" spans="1:35" ht="12.75">
      <c r="A222" s="64" t="s">
        <v>1472</v>
      </c>
      <c r="B222" s="65" t="s">
        <v>1473</v>
      </c>
      <c r="C222" s="66" t="s">
        <v>1474</v>
      </c>
      <c r="D222" s="67" t="s">
        <v>1475</v>
      </c>
      <c r="E222" s="67" t="s">
        <v>1476</v>
      </c>
      <c r="F222" s="68" t="s">
        <v>44</v>
      </c>
      <c r="G222" s="69" t="s">
        <v>1477</v>
      </c>
      <c r="H222" s="70" t="s">
        <v>1478</v>
      </c>
      <c r="I222" s="71">
        <v>5038764525</v>
      </c>
      <c r="J222" s="72" t="s">
        <v>203</v>
      </c>
      <c r="K222" s="73" t="s">
        <v>51</v>
      </c>
      <c r="L222" s="74" t="s">
        <v>49</v>
      </c>
      <c r="M222" s="75">
        <v>857.232526445122</v>
      </c>
      <c r="N222" s="76" t="s">
        <v>61</v>
      </c>
      <c r="O222" s="77">
        <v>16.739702015775634</v>
      </c>
      <c r="P222" s="78" t="s">
        <v>48</v>
      </c>
      <c r="Q222" s="79"/>
      <c r="R222" s="80"/>
      <c r="S222" s="81" t="s">
        <v>51</v>
      </c>
      <c r="T222" s="82">
        <v>60962.254887033785</v>
      </c>
      <c r="U222" s="83">
        <v>1936.0220311591468</v>
      </c>
      <c r="V222" s="83">
        <v>4508.9374238886585</v>
      </c>
      <c r="W222" s="84">
        <v>1832.3689925237436</v>
      </c>
      <c r="X222" s="85" t="s">
        <v>53</v>
      </c>
      <c r="Y222" s="86" t="s">
        <v>53</v>
      </c>
      <c r="Z222" s="87">
        <f t="shared" si="30"/>
        <v>1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1</v>
      </c>
      <c r="AF222" s="88">
        <f t="shared" si="36"/>
        <v>0</v>
      </c>
      <c r="AG222" s="88">
        <f>IF(AND(AE222=1,AF222=1),"Initial",0)</f>
        <v>0</v>
      </c>
      <c r="AH222" s="89" t="str">
        <f>IF(AND(AND(AG222="Initial",AI222=0),AND(ISNUMBER(M222),M222&gt;0)),"RLIS","-")</f>
        <v>-</v>
      </c>
      <c r="AI222" s="87">
        <f t="shared" si="37"/>
        <v>0</v>
      </c>
    </row>
    <row r="223" spans="1:35" ht="12.75">
      <c r="A223" s="64" t="s">
        <v>1479</v>
      </c>
      <c r="B223" s="65" t="s">
        <v>1480</v>
      </c>
      <c r="C223" s="66" t="s">
        <v>1481</v>
      </c>
      <c r="D223" s="67" t="s">
        <v>1482</v>
      </c>
      <c r="E223" s="67" t="s">
        <v>1483</v>
      </c>
      <c r="F223" s="68" t="s">
        <v>44</v>
      </c>
      <c r="G223" s="69" t="s">
        <v>1484</v>
      </c>
      <c r="H223" s="70" t="s">
        <v>1485</v>
      </c>
      <c r="I223" s="71">
        <v>5416793000</v>
      </c>
      <c r="J223" s="72" t="s">
        <v>84</v>
      </c>
      <c r="K223" s="73" t="s">
        <v>48</v>
      </c>
      <c r="L223" s="74" t="s">
        <v>49</v>
      </c>
      <c r="M223" s="75">
        <v>1448.64684815402</v>
      </c>
      <c r="N223" s="76" t="s">
        <v>61</v>
      </c>
      <c r="O223" s="77">
        <v>14.049586776859504</v>
      </c>
      <c r="P223" s="78" t="s">
        <v>48</v>
      </c>
      <c r="Q223" s="79"/>
      <c r="R223" s="80"/>
      <c r="S223" s="81" t="s">
        <v>51</v>
      </c>
      <c r="T223" s="82">
        <v>111884.3849491718</v>
      </c>
      <c r="U223" s="83">
        <v>2930.5047307794425</v>
      </c>
      <c r="V223" s="83">
        <v>6287.16500982672</v>
      </c>
      <c r="W223" s="84">
        <v>1743.6349994605998</v>
      </c>
      <c r="X223" s="85" t="s">
        <v>53</v>
      </c>
      <c r="Y223" s="86" t="s">
        <v>53</v>
      </c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8">
        <f t="shared" si="33"/>
        <v>0</v>
      </c>
      <c r="AD223" s="89" t="str">
        <f t="shared" si="34"/>
        <v>-</v>
      </c>
      <c r="AE223" s="87">
        <f t="shared" si="35"/>
        <v>1</v>
      </c>
      <c r="AF223" s="88">
        <f t="shared" si="36"/>
        <v>0</v>
      </c>
      <c r="AG223" s="88">
        <f>IF(AND(AE223=1,AF223=1),"Initial",0)</f>
        <v>0</v>
      </c>
      <c r="AH223" s="89" t="str">
        <f>IF(AND(AND(AG223="Initial",AI223=0),AND(ISNUMBER(M223),M223&gt;0)),"RLIS","-")</f>
        <v>-</v>
      </c>
      <c r="AI223" s="87">
        <f t="shared" si="37"/>
        <v>0</v>
      </c>
    </row>
    <row r="224" spans="1:35" ht="12.75">
      <c r="A224" s="64" t="s">
        <v>1486</v>
      </c>
      <c r="B224" s="65" t="s">
        <v>1487</v>
      </c>
      <c r="C224" s="66" t="s">
        <v>1488</v>
      </c>
      <c r="D224" s="67" t="s">
        <v>1489</v>
      </c>
      <c r="E224" s="67" t="s">
        <v>1490</v>
      </c>
      <c r="F224" s="68" t="s">
        <v>44</v>
      </c>
      <c r="G224" s="69" t="s">
        <v>1491</v>
      </c>
      <c r="H224" s="70" t="s">
        <v>902</v>
      </c>
      <c r="I224" s="71">
        <v>5039819555</v>
      </c>
      <c r="J224" s="72" t="s">
        <v>237</v>
      </c>
      <c r="K224" s="73" t="s">
        <v>48</v>
      </c>
      <c r="L224" s="74" t="s">
        <v>49</v>
      </c>
      <c r="M224" s="75">
        <v>4558.82082676253</v>
      </c>
      <c r="N224" s="76" t="s">
        <v>61</v>
      </c>
      <c r="O224" s="77">
        <v>26.71859785783837</v>
      </c>
      <c r="P224" s="78" t="s">
        <v>51</v>
      </c>
      <c r="Q224" s="79"/>
      <c r="R224" s="80"/>
      <c r="S224" s="81" t="s">
        <v>48</v>
      </c>
      <c r="T224" s="82">
        <v>359093.5607055862</v>
      </c>
      <c r="U224" s="83">
        <v>18741.412557804357</v>
      </c>
      <c r="V224" s="83">
        <v>31822.75110644445</v>
      </c>
      <c r="W224" s="84">
        <v>11088.061008475104</v>
      </c>
      <c r="X224" s="85" t="s">
        <v>53</v>
      </c>
      <c r="Y224" s="86" t="s">
        <v>53</v>
      </c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0</v>
      </c>
      <c r="AF224" s="88">
        <f t="shared" si="36"/>
        <v>1</v>
      </c>
      <c r="AG224" s="88">
        <f>IF(AND(AE224=1,AF224=1),"Initial",0)</f>
        <v>0</v>
      </c>
      <c r="AH224" s="89" t="str">
        <f>IF(AND(AND(AG224="Initial",AI224=0),AND(ISNUMBER(M224),M224&gt;0)),"RLIS","-")</f>
        <v>-</v>
      </c>
      <c r="AI224" s="87">
        <f t="shared" si="37"/>
        <v>0</v>
      </c>
    </row>
    <row r="225" spans="1:35" ht="12.75">
      <c r="A225" s="64" t="s">
        <v>1492</v>
      </c>
      <c r="B225" s="65" t="s">
        <v>1493</v>
      </c>
      <c r="C225" s="66" t="s">
        <v>1494</v>
      </c>
      <c r="D225" s="67" t="s">
        <v>435</v>
      </c>
      <c r="E225" s="67" t="s">
        <v>1495</v>
      </c>
      <c r="F225" s="68" t="s">
        <v>44</v>
      </c>
      <c r="G225" s="69" t="s">
        <v>1496</v>
      </c>
      <c r="H225" s="70" t="s">
        <v>438</v>
      </c>
      <c r="I225" s="71">
        <v>5038526980</v>
      </c>
      <c r="J225" s="72" t="s">
        <v>203</v>
      </c>
      <c r="K225" s="73" t="s">
        <v>51</v>
      </c>
      <c r="L225" s="74" t="s">
        <v>49</v>
      </c>
      <c r="M225" s="75">
        <v>1139.6666304903079</v>
      </c>
      <c r="N225" s="76" t="s">
        <v>61</v>
      </c>
      <c r="O225" s="77">
        <v>8.682634730538922</v>
      </c>
      <c r="P225" s="78" t="s">
        <v>48</v>
      </c>
      <c r="Q225" s="79"/>
      <c r="R225" s="80"/>
      <c r="S225" s="81" t="s">
        <v>51</v>
      </c>
      <c r="T225" s="82">
        <v>55711.971346075356</v>
      </c>
      <c r="U225" s="83">
        <v>1159.5729232590322</v>
      </c>
      <c r="V225" s="83">
        <v>3524.890471273857</v>
      </c>
      <c r="W225" s="84">
        <v>1403.624863579946</v>
      </c>
      <c r="X225" s="85" t="s">
        <v>53</v>
      </c>
      <c r="Y225" s="86" t="s">
        <v>53</v>
      </c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1</v>
      </c>
      <c r="AF225" s="88">
        <f t="shared" si="36"/>
        <v>0</v>
      </c>
      <c r="AG225" s="88">
        <f>IF(AND(AE225=1,AF225=1),"Initial",0)</f>
        <v>0</v>
      </c>
      <c r="AH225" s="89" t="str">
        <f>IF(AND(AND(AG225="Initial",AI225=0),AND(ISNUMBER(M225),M225&gt;0)),"RLIS","-")</f>
        <v>-</v>
      </c>
      <c r="AI225" s="87">
        <f t="shared" si="37"/>
        <v>0</v>
      </c>
    </row>
    <row r="226" spans="1:35" ht="12.75">
      <c r="A226" s="64" t="s">
        <v>1497</v>
      </c>
      <c r="B226" s="65" t="s">
        <v>1498</v>
      </c>
      <c r="C226" s="66" t="s">
        <v>1499</v>
      </c>
      <c r="D226" s="67" t="s">
        <v>1500</v>
      </c>
      <c r="E226" s="67" t="s">
        <v>1501</v>
      </c>
      <c r="F226" s="68" t="s">
        <v>44</v>
      </c>
      <c r="G226" s="69" t="s">
        <v>1502</v>
      </c>
      <c r="H226" s="70" t="s">
        <v>1503</v>
      </c>
      <c r="I226" s="71">
        <v>5418492782</v>
      </c>
      <c r="J226" s="72" t="s">
        <v>76</v>
      </c>
      <c r="K226" s="73" t="s">
        <v>51</v>
      </c>
      <c r="L226" s="74" t="s">
        <v>49</v>
      </c>
      <c r="M226" s="75">
        <v>324.9701851302434</v>
      </c>
      <c r="N226" s="76" t="s">
        <v>61</v>
      </c>
      <c r="O226" s="77">
        <v>20.754716981132077</v>
      </c>
      <c r="P226" s="78" t="s">
        <v>51</v>
      </c>
      <c r="Q226" s="79"/>
      <c r="R226" s="80"/>
      <c r="S226" s="81" t="s">
        <v>51</v>
      </c>
      <c r="T226" s="82">
        <v>21906.18723059517</v>
      </c>
      <c r="U226" s="83">
        <v>1140.1435578320218</v>
      </c>
      <c r="V226" s="83">
        <v>2055.530106346844</v>
      </c>
      <c r="W226" s="84">
        <v>800.059289760012</v>
      </c>
      <c r="X226" s="85" t="s">
        <v>52</v>
      </c>
      <c r="Y226" s="86" t="s">
        <v>52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8">
        <f t="shared" si="33"/>
        <v>0</v>
      </c>
      <c r="AD226" s="89" t="str">
        <f t="shared" si="34"/>
        <v>SRSA</v>
      </c>
      <c r="AE226" s="87">
        <f t="shared" si="35"/>
        <v>1</v>
      </c>
      <c r="AF226" s="88">
        <f t="shared" si="36"/>
        <v>1</v>
      </c>
      <c r="AG226" s="88" t="str">
        <f>IF(AND(AE226=1,AF226=1),"Initial",0)</f>
        <v>Initial</v>
      </c>
      <c r="AH226" s="89" t="str">
        <f>IF(AND(AND(AG226="Initial",AI226=0),AND(ISNUMBER(M226),M226&gt;0)),"RLIS","-")</f>
        <v>-</v>
      </c>
      <c r="AI226" s="87" t="str">
        <f t="shared" si="37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2008-07-17T14:33:09Z</dcterms:created>
  <dcterms:modified xsi:type="dcterms:W3CDTF">2008-07-28T18:09:27Z</dcterms:modified>
  <cp:category/>
  <cp:version/>
  <cp:contentType/>
  <cp:contentStatus/>
</cp:coreProperties>
</file>